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USM 20PS\MAT267 Series de Tiempo I\Datos\"/>
    </mc:Choice>
  </mc:AlternateContent>
  <xr:revisionPtr revIDLastSave="0" documentId="8_{672A683D-101F-4C25-9925-24E23BCDEE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 (1972-2018)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4" l="1"/>
  <c r="I51" i="4" l="1"/>
  <c r="J51" i="4"/>
  <c r="M51" i="4"/>
  <c r="N51" i="4"/>
  <c r="O51" i="4"/>
  <c r="P51" i="4"/>
  <c r="Q51" i="4"/>
  <c r="R51" i="4"/>
  <c r="S51" i="4"/>
  <c r="T51" i="4"/>
  <c r="C52" i="4"/>
  <c r="D52" i="4"/>
  <c r="E52" i="4"/>
  <c r="F52" i="4"/>
  <c r="B52" i="4"/>
  <c r="H50" i="4" l="1"/>
  <c r="I50" i="4"/>
  <c r="J50" i="4"/>
  <c r="M50" i="4"/>
  <c r="N50" i="4"/>
  <c r="O50" i="4"/>
  <c r="P50" i="4"/>
  <c r="Q50" i="4"/>
  <c r="R50" i="4"/>
  <c r="S50" i="4"/>
  <c r="T50" i="4"/>
  <c r="M49" i="4" l="1"/>
  <c r="N49" i="4"/>
  <c r="O49" i="4"/>
  <c r="P49" i="4"/>
  <c r="Q49" i="4"/>
  <c r="R49" i="4"/>
  <c r="S49" i="4"/>
  <c r="T49" i="4"/>
  <c r="I49" i="4"/>
  <c r="J49" i="4"/>
  <c r="H49" i="4"/>
  <c r="I48" i="4" l="1"/>
  <c r="J48" i="4"/>
  <c r="M48" i="4"/>
  <c r="N48" i="4"/>
  <c r="O48" i="4"/>
  <c r="P48" i="4"/>
  <c r="Q48" i="4"/>
  <c r="R48" i="4"/>
  <c r="S48" i="4"/>
  <c r="T48" i="4"/>
  <c r="H48" i="4"/>
  <c r="I47" i="4" l="1"/>
  <c r="J47" i="4"/>
  <c r="M47" i="4"/>
  <c r="N47" i="4"/>
  <c r="O47" i="4"/>
  <c r="P47" i="4"/>
  <c r="Q47" i="4"/>
  <c r="R47" i="4"/>
  <c r="S47" i="4"/>
  <c r="T47" i="4"/>
  <c r="H47" i="4"/>
  <c r="N46" i="4"/>
  <c r="M46" i="4"/>
  <c r="I46" i="4"/>
  <c r="J46" i="4"/>
  <c r="Q46" i="4"/>
  <c r="P46" i="4"/>
  <c r="G46" i="4"/>
  <c r="R46" i="4" s="1"/>
  <c r="S46" i="4"/>
  <c r="T46" i="4"/>
  <c r="Q45" i="4"/>
  <c r="P45" i="4"/>
  <c r="M45" i="4"/>
  <c r="J45" i="4"/>
  <c r="I45" i="4"/>
  <c r="N45" i="4"/>
  <c r="S45" i="4"/>
  <c r="T45" i="4"/>
  <c r="G45" i="4"/>
  <c r="R45" i="4" s="1"/>
  <c r="T44" i="4"/>
  <c r="S44" i="4"/>
  <c r="Q44" i="4"/>
  <c r="P44" i="4"/>
  <c r="N44" i="4"/>
  <c r="M44" i="4"/>
  <c r="G44" i="4"/>
  <c r="O44" i="4" s="1"/>
  <c r="J44" i="4"/>
  <c r="I44" i="4"/>
  <c r="P43" i="4"/>
  <c r="Q43" i="4"/>
  <c r="M43" i="4"/>
  <c r="N43" i="4"/>
  <c r="J43" i="4"/>
  <c r="I42" i="4"/>
  <c r="I43" i="4"/>
  <c r="G43" i="4"/>
  <c r="R43" i="4" s="1"/>
  <c r="S43" i="4"/>
  <c r="T43" i="4"/>
  <c r="I41" i="4"/>
  <c r="H5" i="4"/>
  <c r="G8" i="4"/>
  <c r="R8" i="4" s="1"/>
  <c r="G5" i="4"/>
  <c r="G42" i="4"/>
  <c r="R42" i="4" s="1"/>
  <c r="H42" i="4"/>
  <c r="H39" i="4"/>
  <c r="J42" i="4"/>
  <c r="M42" i="4"/>
  <c r="N42" i="4"/>
  <c r="P42" i="4"/>
  <c r="Q42" i="4"/>
  <c r="S42" i="4"/>
  <c r="T42" i="4"/>
  <c r="P41" i="4"/>
  <c r="Q41" i="4"/>
  <c r="M41" i="4"/>
  <c r="N41" i="4"/>
  <c r="J41" i="4"/>
  <c r="G41" i="4"/>
  <c r="H41" i="4" s="1"/>
  <c r="S41" i="4"/>
  <c r="T41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9" i="4"/>
  <c r="Q8" i="4"/>
  <c r="Q7" i="4"/>
  <c r="Q6" i="4"/>
  <c r="Q5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9" i="4"/>
  <c r="P8" i="4"/>
  <c r="P7" i="4"/>
  <c r="P6" i="4"/>
  <c r="P5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11" i="4"/>
  <c r="N10" i="4"/>
  <c r="N9" i="4"/>
  <c r="N8" i="4"/>
  <c r="N7" i="4"/>
  <c r="N6" i="4"/>
  <c r="N5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I40" i="4"/>
  <c r="J40" i="4"/>
  <c r="G40" i="4"/>
  <c r="O40" i="4" s="1"/>
  <c r="G6" i="4"/>
  <c r="O6" i="4" s="1"/>
  <c r="G7" i="4"/>
  <c r="O7" i="4" s="1"/>
  <c r="G9" i="4"/>
  <c r="R9" i="4" s="1"/>
  <c r="G10" i="4"/>
  <c r="R10" i="4" s="1"/>
  <c r="G11" i="4"/>
  <c r="O11" i="4" s="1"/>
  <c r="G12" i="4"/>
  <c r="O12" i="4" s="1"/>
  <c r="G13" i="4"/>
  <c r="R13" i="4" s="1"/>
  <c r="G14" i="4"/>
  <c r="O14" i="4" s="1"/>
  <c r="G15" i="4"/>
  <c r="O15" i="4" s="1"/>
  <c r="R15" i="4"/>
  <c r="G16" i="4"/>
  <c r="O16" i="4" s="1"/>
  <c r="G17" i="4"/>
  <c r="R17" i="4" s="1"/>
  <c r="G18" i="4"/>
  <c r="R18" i="4" s="1"/>
  <c r="G19" i="4"/>
  <c r="O19" i="4" s="1"/>
  <c r="R19" i="4"/>
  <c r="G20" i="4"/>
  <c r="O20" i="4" s="1"/>
  <c r="G21" i="4"/>
  <c r="R21" i="4" s="1"/>
  <c r="G22" i="4"/>
  <c r="O22" i="4" s="1"/>
  <c r="R22" i="4"/>
  <c r="G23" i="4"/>
  <c r="R23" i="4" s="1"/>
  <c r="G24" i="4"/>
  <c r="O24" i="4" s="1"/>
  <c r="G25" i="4"/>
  <c r="O25" i="4" s="1"/>
  <c r="R25" i="4"/>
  <c r="G26" i="4"/>
  <c r="O26" i="4" s="1"/>
  <c r="G27" i="4"/>
  <c r="O27" i="4" s="1"/>
  <c r="G28" i="4"/>
  <c r="R28" i="4" s="1"/>
  <c r="G29" i="4"/>
  <c r="R29" i="4" s="1"/>
  <c r="G30" i="4"/>
  <c r="O30" i="4" s="1"/>
  <c r="G31" i="4"/>
  <c r="O31" i="4" s="1"/>
  <c r="G32" i="4"/>
  <c r="R32" i="4" s="1"/>
  <c r="G33" i="4"/>
  <c r="O33" i="4" s="1"/>
  <c r="G34" i="4"/>
  <c r="R34" i="4" s="1"/>
  <c r="G35" i="4"/>
  <c r="O35" i="4" s="1"/>
  <c r="G36" i="4"/>
  <c r="O36" i="4" s="1"/>
  <c r="G37" i="4"/>
  <c r="R37" i="4" s="1"/>
  <c r="G38" i="4"/>
  <c r="O38" i="4" s="1"/>
  <c r="G39" i="4"/>
  <c r="O39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S40" i="4"/>
  <c r="T40" i="4"/>
  <c r="J39" i="4"/>
  <c r="I39" i="4"/>
  <c r="S39" i="4"/>
  <c r="T39" i="4"/>
  <c r="T38" i="4"/>
  <c r="S38" i="4"/>
  <c r="I38" i="4"/>
  <c r="J38" i="4"/>
  <c r="S37" i="4"/>
  <c r="T37" i="4"/>
  <c r="J37" i="4"/>
  <c r="I37" i="4"/>
  <c r="I36" i="4"/>
  <c r="J36" i="4"/>
  <c r="S36" i="4"/>
  <c r="T3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5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H46" i="4"/>
  <c r="G52" i="4" l="1"/>
  <c r="H43" i="4"/>
  <c r="H40" i="4"/>
  <c r="H52" i="4" s="1"/>
  <c r="O46" i="4"/>
  <c r="O10" i="4"/>
  <c r="O37" i="4"/>
  <c r="R39" i="4"/>
  <c r="O9" i="4"/>
  <c r="H44" i="4"/>
  <c r="R30" i="4"/>
  <c r="R11" i="4"/>
  <c r="R33" i="4"/>
  <c r="O43" i="4"/>
  <c r="O8" i="4"/>
  <c r="R40" i="4"/>
  <c r="R14" i="4"/>
  <c r="R36" i="4"/>
  <c r="R41" i="4"/>
  <c r="R38" i="4"/>
  <c r="R44" i="4"/>
  <c r="O29" i="4"/>
  <c r="O23" i="4"/>
  <c r="O18" i="4"/>
  <c r="O32" i="4"/>
  <c r="R7" i="4"/>
  <c r="O5" i="4"/>
  <c r="R20" i="4"/>
  <c r="O34" i="4"/>
  <c r="R5" i="4"/>
  <c r="R24" i="4"/>
  <c r="R35" i="4"/>
  <c r="R31" i="4"/>
  <c r="R27" i="4"/>
  <c r="R16" i="4"/>
  <c r="R12" i="4"/>
  <c r="R26" i="4"/>
  <c r="H45" i="4"/>
  <c r="O17" i="4"/>
  <c r="O42" i="4"/>
  <c r="O13" i="4"/>
  <c r="R6" i="4"/>
  <c r="O41" i="4"/>
  <c r="O21" i="4"/>
  <c r="O45" i="4"/>
  <c r="O28" i="4"/>
</calcChain>
</file>

<file path=xl/sharedStrings.xml><?xml version="1.0" encoding="utf-8"?>
<sst xmlns="http://schemas.openxmlformats.org/spreadsheetml/2006/main" count="32" uniqueCount="29">
  <si>
    <t>Año</t>
  </si>
  <si>
    <t>Siniestros</t>
  </si>
  <si>
    <t>Fallecidos</t>
  </si>
  <si>
    <t>Lesionados</t>
  </si>
  <si>
    <t>Total lesionados</t>
  </si>
  <si>
    <t>Total víctimas</t>
  </si>
  <si>
    <t>Tasa motorización</t>
  </si>
  <si>
    <t>Vehículos cada 100 habitantes</t>
  </si>
  <si>
    <t>Parque vehicular</t>
  </si>
  <si>
    <t>Población</t>
  </si>
  <si>
    <t>Indicadores cada 10.000 vehículos</t>
  </si>
  <si>
    <t>Indicadores cada 100.000 habitantes</t>
  </si>
  <si>
    <t>Fallecidos cada 100 siniestros</t>
  </si>
  <si>
    <t>Siniestros por cada fallecido</t>
  </si>
  <si>
    <t>Graves</t>
  </si>
  <si>
    <t>Menos graves</t>
  </si>
  <si>
    <t>Leves</t>
  </si>
  <si>
    <t>Siniestralidad</t>
  </si>
  <si>
    <t>Mortalidad</t>
  </si>
  <si>
    <t>Morbilidad</t>
  </si>
  <si>
    <t>Totales</t>
  </si>
  <si>
    <t>Fuente</t>
  </si>
  <si>
    <t xml:space="preserve">Carabineros de Chile </t>
  </si>
  <si>
    <t>Elaboración</t>
  </si>
  <si>
    <t>Comisión Nacional de Seguridad de Tránsito</t>
  </si>
  <si>
    <t>2015+P51</t>
  </si>
  <si>
    <t>Evolución de siniestros de tránsito, consecuencias e indicadores (Período 1972-2018)</t>
  </si>
  <si>
    <t>Instituto Nacional de Estadísticas "Parque de vehículos en circulación 2018"</t>
  </si>
  <si>
    <t>Instituto Nacional de Estadísticas "Proyecciones de población 2002 - 2020 (actualización 2014)"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</si>
</sst>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0" fontId="2" fillId="0" borderId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1" xfId="0" applyNumberFormat="1" applyFont="1" applyBorder="1"/>
    <xf numFmtId="165" fontId="5" fillId="0" borderId="1" xfId="0" applyNumberFormat="1" applyFont="1" applyBorder="1"/>
    <xf numFmtId="4" fontId="5" fillId="0" borderId="1" xfId="0" applyNumberFormat="1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Fill="1" applyBorder="1"/>
    <xf numFmtId="165" fontId="5" fillId="0" borderId="1" xfId="0" applyNumberFormat="1" applyFont="1" applyFill="1" applyBorder="1"/>
    <xf numFmtId="3" fontId="5" fillId="0" borderId="1" xfId="5" quotePrefix="1" applyNumberFormat="1" applyFont="1" applyFill="1" applyBorder="1" applyAlignment="1">
      <alignment horizontal="right"/>
    </xf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3" fontId="6" fillId="2" borderId="1" xfId="0" applyNumberFormat="1" applyFont="1" applyFill="1" applyBorder="1"/>
    <xf numFmtId="1" fontId="6" fillId="3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3" fontId="5" fillId="0" borderId="0" xfId="0" applyNumberFormat="1" applyFont="1" applyBorder="1"/>
    <xf numFmtId="3" fontId="5" fillId="4" borderId="1" xfId="0" applyNumberFormat="1" applyFont="1" applyFill="1" applyBorder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/>
    <xf numFmtId="0" fontId="8" fillId="0" borderId="0" xfId="0" applyFont="1" applyBorder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9" fillId="2" borderId="1" xfId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left"/>
    </xf>
  </cellXfs>
  <cellStyles count="6">
    <cellStyle name="Hipervínculo" xfId="1" builtinId="8"/>
    <cellStyle name="Hipervínculo 2" xfId="2" xr:uid="{00000000-0005-0000-0000-000001000000}"/>
    <cellStyle name="Millares 2" xfId="3" xr:uid="{00000000-0005-0000-0000-000002000000}"/>
    <cellStyle name="Normal" xfId="0" builtinId="0"/>
    <cellStyle name="Normal 2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siniestros de tránsito y fallecidos en Chile (Período 1972-2018)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24007561436697E-2"/>
          <c:y val="0.10626185958254269"/>
          <c:w val="0.85727788279773154"/>
          <c:h val="0.755218216318786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(1972-2018)'!$B$3:$B$4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(1972-2018)'!$B$5:$B$51</c:f>
              <c:numCache>
                <c:formatCode>#,##0</c:formatCode>
                <c:ptCount val="47"/>
                <c:pt idx="0">
                  <c:v>26727</c:v>
                </c:pt>
                <c:pt idx="1">
                  <c:v>23480</c:v>
                </c:pt>
                <c:pt idx="2">
                  <c:v>18356</c:v>
                </c:pt>
                <c:pt idx="3">
                  <c:v>16602</c:v>
                </c:pt>
                <c:pt idx="4">
                  <c:v>17716</c:v>
                </c:pt>
                <c:pt idx="5">
                  <c:v>19638</c:v>
                </c:pt>
                <c:pt idx="6">
                  <c:v>19623</c:v>
                </c:pt>
                <c:pt idx="7">
                  <c:v>21506</c:v>
                </c:pt>
                <c:pt idx="8">
                  <c:v>25606</c:v>
                </c:pt>
                <c:pt idx="9">
                  <c:v>33536</c:v>
                </c:pt>
                <c:pt idx="10">
                  <c:v>55272</c:v>
                </c:pt>
                <c:pt idx="11">
                  <c:v>47889</c:v>
                </c:pt>
                <c:pt idx="12">
                  <c:v>39207</c:v>
                </c:pt>
                <c:pt idx="13">
                  <c:v>30751</c:v>
                </c:pt>
                <c:pt idx="14">
                  <c:v>35268</c:v>
                </c:pt>
                <c:pt idx="15">
                  <c:v>32790</c:v>
                </c:pt>
                <c:pt idx="16">
                  <c:v>34226</c:v>
                </c:pt>
                <c:pt idx="17">
                  <c:v>37217</c:v>
                </c:pt>
                <c:pt idx="18">
                  <c:v>39479</c:v>
                </c:pt>
                <c:pt idx="19">
                  <c:v>40368</c:v>
                </c:pt>
                <c:pt idx="20">
                  <c:v>43402</c:v>
                </c:pt>
                <c:pt idx="21">
                  <c:v>44837</c:v>
                </c:pt>
                <c:pt idx="22">
                  <c:v>44236</c:v>
                </c:pt>
                <c:pt idx="23">
                  <c:v>50790</c:v>
                </c:pt>
                <c:pt idx="24">
                  <c:v>57775</c:v>
                </c:pt>
                <c:pt idx="25">
                  <c:v>52394</c:v>
                </c:pt>
                <c:pt idx="26">
                  <c:v>49890</c:v>
                </c:pt>
                <c:pt idx="27">
                  <c:v>47052</c:v>
                </c:pt>
                <c:pt idx="28">
                  <c:v>40926</c:v>
                </c:pt>
                <c:pt idx="29">
                  <c:v>44831</c:v>
                </c:pt>
                <c:pt idx="30">
                  <c:v>41734</c:v>
                </c:pt>
                <c:pt idx="31">
                  <c:v>44450</c:v>
                </c:pt>
                <c:pt idx="32">
                  <c:v>46620</c:v>
                </c:pt>
                <c:pt idx="33">
                  <c:v>46328</c:v>
                </c:pt>
                <c:pt idx="34">
                  <c:v>44839</c:v>
                </c:pt>
                <c:pt idx="35">
                  <c:v>53682</c:v>
                </c:pt>
                <c:pt idx="36">
                  <c:v>57087</c:v>
                </c:pt>
                <c:pt idx="37">
                  <c:v>56330</c:v>
                </c:pt>
                <c:pt idx="38">
                  <c:v>57746</c:v>
                </c:pt>
                <c:pt idx="39">
                  <c:v>62834</c:v>
                </c:pt>
                <c:pt idx="40">
                  <c:v>61791</c:v>
                </c:pt>
                <c:pt idx="41">
                  <c:v>73276</c:v>
                </c:pt>
                <c:pt idx="42">
                  <c:v>78445</c:v>
                </c:pt>
                <c:pt idx="43">
                  <c:v>79880</c:v>
                </c:pt>
                <c:pt idx="44">
                  <c:v>91711</c:v>
                </c:pt>
                <c:pt idx="45">
                  <c:v>94879</c:v>
                </c:pt>
                <c:pt idx="46">
                  <c:v>89311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46EE-BFDD-434B9FD1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44160"/>
        <c:axId val="176738304"/>
      </c:barChart>
      <c:lineChart>
        <c:grouping val="standard"/>
        <c:varyColors val="0"/>
        <c:ser>
          <c:idx val="0"/>
          <c:order val="1"/>
          <c:tx>
            <c:strRef>
              <c:f>'Chile (1972-2018)'!$C$3:$C$4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(1972-2018)'!$C$5:$C$51</c:f>
              <c:numCache>
                <c:formatCode>#,##0</c:formatCode>
                <c:ptCount val="47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7-46EE-BFDD-434B9FD1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40608"/>
        <c:axId val="179949568"/>
      </c:lineChart>
      <c:catAx>
        <c:axId val="1764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771263812005167"/>
              <c:y val="0.92979127134724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38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73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 de tránsito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6432637571157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444160"/>
        <c:crosses val="autoZero"/>
        <c:crossBetween val="between"/>
      </c:valAx>
      <c:catAx>
        <c:axId val="1767406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949568"/>
        <c:crosses val="autoZero"/>
        <c:auto val="0"/>
        <c:lblAlgn val="ctr"/>
        <c:lblOffset val="100"/>
        <c:noMultiLvlLbl val="0"/>
      </c:catAx>
      <c:valAx>
        <c:axId val="17994956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2884250474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40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0396972605738672E-2"/>
          <c:y val="0.94497153700189751"/>
          <c:w val="0.23156900529505303"/>
          <c:h val="4.7438330170778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parque vehicular y fallecidos en siniestros de tránsito en Chile (Período 1972-2018)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17958412098341E-2"/>
          <c:y val="0.11195445920303605"/>
          <c:w val="0.83553875236294872"/>
          <c:h val="0.7457305502846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(1972-2018)'!$K$3:$K$4</c:f>
              <c:strCache>
                <c:ptCount val="2"/>
                <c:pt idx="0">
                  <c:v>Parque vehicular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(1972-2018)'!$K$5:$K$51</c:f>
              <c:numCache>
                <c:formatCode>#,##0</c:formatCode>
                <c:ptCount val="47"/>
                <c:pt idx="0">
                  <c:v>401114</c:v>
                </c:pt>
                <c:pt idx="1">
                  <c:v>417767</c:v>
                </c:pt>
                <c:pt idx="2">
                  <c:v>431172</c:v>
                </c:pt>
                <c:pt idx="3">
                  <c:v>445693</c:v>
                </c:pt>
                <c:pt idx="4">
                  <c:v>466049</c:v>
                </c:pt>
                <c:pt idx="5">
                  <c:v>514180</c:v>
                </c:pt>
                <c:pt idx="6">
                  <c:v>589788</c:v>
                </c:pt>
                <c:pt idx="7">
                  <c:v>608630</c:v>
                </c:pt>
                <c:pt idx="8">
                  <c:v>797180</c:v>
                </c:pt>
                <c:pt idx="9">
                  <c:v>863038</c:v>
                </c:pt>
                <c:pt idx="10">
                  <c:v>912749</c:v>
                </c:pt>
                <c:pt idx="11">
                  <c:v>916360</c:v>
                </c:pt>
                <c:pt idx="12">
                  <c:v>930457</c:v>
                </c:pt>
                <c:pt idx="13">
                  <c:v>944564</c:v>
                </c:pt>
                <c:pt idx="14">
                  <c:v>962564</c:v>
                </c:pt>
                <c:pt idx="15">
                  <c:v>972042</c:v>
                </c:pt>
                <c:pt idx="16">
                  <c:v>985843</c:v>
                </c:pt>
                <c:pt idx="17">
                  <c:v>1018255</c:v>
                </c:pt>
                <c:pt idx="18">
                  <c:v>1074228</c:v>
                </c:pt>
                <c:pt idx="19">
                  <c:v>1174194</c:v>
                </c:pt>
                <c:pt idx="20">
                  <c:v>1356503</c:v>
                </c:pt>
                <c:pt idx="21">
                  <c:v>1476128</c:v>
                </c:pt>
                <c:pt idx="22">
                  <c:v>1508957</c:v>
                </c:pt>
                <c:pt idx="23">
                  <c:v>1678675</c:v>
                </c:pt>
                <c:pt idx="24">
                  <c:v>1826137</c:v>
                </c:pt>
                <c:pt idx="25">
                  <c:v>1988647</c:v>
                </c:pt>
                <c:pt idx="26">
                  <c:v>2024510</c:v>
                </c:pt>
                <c:pt idx="27">
                  <c:v>2145437</c:v>
                </c:pt>
                <c:pt idx="28">
                  <c:v>2128855</c:v>
                </c:pt>
                <c:pt idx="29">
                  <c:v>2176501</c:v>
                </c:pt>
                <c:pt idx="30">
                  <c:v>2218062</c:v>
                </c:pt>
                <c:pt idx="31">
                  <c:v>2195878</c:v>
                </c:pt>
                <c:pt idx="32">
                  <c:v>2298620</c:v>
                </c:pt>
                <c:pt idx="33">
                  <c:v>2351662</c:v>
                </c:pt>
                <c:pt idx="34">
                  <c:v>2657892</c:v>
                </c:pt>
                <c:pt idx="35">
                  <c:v>2824570</c:v>
                </c:pt>
                <c:pt idx="36">
                  <c:v>3023050</c:v>
                </c:pt>
                <c:pt idx="37">
                  <c:v>3139088</c:v>
                </c:pt>
                <c:pt idx="38">
                  <c:v>3375523</c:v>
                </c:pt>
                <c:pt idx="39">
                  <c:v>3654727</c:v>
                </c:pt>
                <c:pt idx="40">
                  <c:v>3973913</c:v>
                </c:pt>
                <c:pt idx="41">
                  <c:v>4263084</c:v>
                </c:pt>
                <c:pt idx="42">
                  <c:v>4568664</c:v>
                </c:pt>
                <c:pt idx="43">
                  <c:v>4751130</c:v>
                </c:pt>
                <c:pt idx="44">
                  <c:v>4960945</c:v>
                </c:pt>
                <c:pt idx="45">
                  <c:v>5190704</c:v>
                </c:pt>
                <c:pt idx="46">
                  <c:v>5498895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0-4534-9E25-49275CB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79008"/>
        <c:axId val="176380928"/>
      </c:barChart>
      <c:lineChart>
        <c:grouping val="standard"/>
        <c:varyColors val="0"/>
        <c:ser>
          <c:idx val="0"/>
          <c:order val="1"/>
          <c:tx>
            <c:strRef>
              <c:f>'Chile (1972-2018)'!$C$3:$C$4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(1972-2018)'!$C$5:$C$51</c:f>
              <c:numCache>
                <c:formatCode>#,##0</c:formatCode>
                <c:ptCount val="47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0-4534-9E25-49275CB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3104"/>
        <c:axId val="176384640"/>
      </c:lineChart>
      <c:catAx>
        <c:axId val="1763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981096107257903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8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638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Parque vehicular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8709677419354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79008"/>
        <c:crosses val="autoZero"/>
        <c:crossBetween val="between"/>
      </c:valAx>
      <c:catAx>
        <c:axId val="1763831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6384640"/>
        <c:crosses val="autoZero"/>
        <c:auto val="0"/>
        <c:lblAlgn val="ctr"/>
        <c:lblOffset val="100"/>
        <c:noMultiLvlLbl val="0"/>
      </c:catAx>
      <c:valAx>
        <c:axId val="176384640"/>
        <c:scaling>
          <c:orientation val="minMax"/>
          <c:max val="20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353503131082042"/>
              <c:y val="0.428842504743833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3831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725852898085265E-3"/>
          <c:y val="0.95445920303605314"/>
          <c:w val="0.28733464687216576"/>
          <c:h val="3.98481973434534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población y fallecidos en siniestros de tránsito en Chile (1972-2018)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98676748582281E-2"/>
          <c:y val="0.10815939278937381"/>
          <c:w val="0.82892249527410233"/>
          <c:h val="0.7533206831119544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'Chile (1972-2018)'!$L$3:$L$4</c:f>
              <c:strCache>
                <c:ptCount val="2"/>
                <c:pt idx="0">
                  <c:v>Población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(1972-2018)'!$L$5:$L$51</c:f>
              <c:numCache>
                <c:formatCode>#,##0</c:formatCode>
                <c:ptCount val="47"/>
                <c:pt idx="0">
                  <c:v>9907065</c:v>
                </c:pt>
                <c:pt idx="1">
                  <c:v>10075782</c:v>
                </c:pt>
                <c:pt idx="2">
                  <c:v>10244501</c:v>
                </c:pt>
                <c:pt idx="3">
                  <c:v>10413219</c:v>
                </c:pt>
                <c:pt idx="4">
                  <c:v>10565409</c:v>
                </c:pt>
                <c:pt idx="5">
                  <c:v>10717600</c:v>
                </c:pt>
                <c:pt idx="6">
                  <c:v>10869791</c:v>
                </c:pt>
                <c:pt idx="7">
                  <c:v>11021982</c:v>
                </c:pt>
                <c:pt idx="8">
                  <c:v>11174173</c:v>
                </c:pt>
                <c:pt idx="9">
                  <c:v>11359773</c:v>
                </c:pt>
                <c:pt idx="10">
                  <c:v>11545372</c:v>
                </c:pt>
                <c:pt idx="11">
                  <c:v>11730972</c:v>
                </c:pt>
                <c:pt idx="12">
                  <c:v>11916572</c:v>
                </c:pt>
                <c:pt idx="13">
                  <c:v>12102174</c:v>
                </c:pt>
                <c:pt idx="14">
                  <c:v>12317494</c:v>
                </c:pt>
                <c:pt idx="15">
                  <c:v>12532815</c:v>
                </c:pt>
                <c:pt idx="16">
                  <c:v>12748135</c:v>
                </c:pt>
                <c:pt idx="17">
                  <c:v>12963457</c:v>
                </c:pt>
                <c:pt idx="18">
                  <c:v>13178782</c:v>
                </c:pt>
                <c:pt idx="19">
                  <c:v>13422010</c:v>
                </c:pt>
                <c:pt idx="20">
                  <c:v>13665241</c:v>
                </c:pt>
                <c:pt idx="21">
                  <c:v>13908473</c:v>
                </c:pt>
                <c:pt idx="22">
                  <c:v>14151708</c:v>
                </c:pt>
                <c:pt idx="23">
                  <c:v>14394940</c:v>
                </c:pt>
                <c:pt idx="24">
                  <c:v>14595504</c:v>
                </c:pt>
                <c:pt idx="25">
                  <c:v>14796076</c:v>
                </c:pt>
                <c:pt idx="26">
                  <c:v>14996647</c:v>
                </c:pt>
                <c:pt idx="27">
                  <c:v>15197213</c:v>
                </c:pt>
                <c:pt idx="28">
                  <c:v>15397784</c:v>
                </c:pt>
                <c:pt idx="29">
                  <c:v>15571679</c:v>
                </c:pt>
                <c:pt idx="30">
                  <c:v>15668271</c:v>
                </c:pt>
                <c:pt idx="31">
                  <c:v>15837836</c:v>
                </c:pt>
                <c:pt idx="32">
                  <c:v>16001669</c:v>
                </c:pt>
                <c:pt idx="33">
                  <c:v>16165316</c:v>
                </c:pt>
                <c:pt idx="34">
                  <c:v>16332171</c:v>
                </c:pt>
                <c:pt idx="35">
                  <c:v>16504869</c:v>
                </c:pt>
                <c:pt idx="36">
                  <c:v>16686853</c:v>
                </c:pt>
                <c:pt idx="37">
                  <c:v>16876767</c:v>
                </c:pt>
                <c:pt idx="38">
                  <c:v>17066142</c:v>
                </c:pt>
                <c:pt idx="39">
                  <c:v>17255527</c:v>
                </c:pt>
                <c:pt idx="40">
                  <c:v>17444799</c:v>
                </c:pt>
                <c:pt idx="41">
                  <c:v>17631579</c:v>
                </c:pt>
                <c:pt idx="42">
                  <c:v>17819054</c:v>
                </c:pt>
                <c:pt idx="43">
                  <c:v>18006407</c:v>
                </c:pt>
                <c:pt idx="44">
                  <c:v>18191884</c:v>
                </c:pt>
                <c:pt idx="45">
                  <c:v>18373917</c:v>
                </c:pt>
                <c:pt idx="46">
                  <c:v>18552218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CBC-8DC3-8A35148C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49184"/>
        <c:axId val="179835648"/>
      </c:barChart>
      <c:lineChart>
        <c:grouping val="standard"/>
        <c:varyColors val="0"/>
        <c:ser>
          <c:idx val="0"/>
          <c:order val="1"/>
          <c:tx>
            <c:strRef>
              <c:f>'Chile (1972-2018)'!$C$3:$C$4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(1972-2018)'!$C$5:$C$51</c:f>
              <c:numCache>
                <c:formatCode>#,##0</c:formatCode>
                <c:ptCount val="47"/>
                <c:pt idx="0">
                  <c:v>1792</c:v>
                </c:pt>
                <c:pt idx="1">
                  <c:v>1719</c:v>
                </c:pt>
                <c:pt idx="2">
                  <c:v>1269</c:v>
                </c:pt>
                <c:pt idx="3">
                  <c:v>1054</c:v>
                </c:pt>
                <c:pt idx="4">
                  <c:v>1079</c:v>
                </c:pt>
                <c:pt idx="5">
                  <c:v>1071</c:v>
                </c:pt>
                <c:pt idx="6">
                  <c:v>1207</c:v>
                </c:pt>
                <c:pt idx="7">
                  <c:v>1309</c:v>
                </c:pt>
                <c:pt idx="8">
                  <c:v>1434</c:v>
                </c:pt>
                <c:pt idx="9">
                  <c:v>1552</c:v>
                </c:pt>
                <c:pt idx="10">
                  <c:v>1274</c:v>
                </c:pt>
                <c:pt idx="11">
                  <c:v>1363</c:v>
                </c:pt>
                <c:pt idx="12">
                  <c:v>1210</c:v>
                </c:pt>
                <c:pt idx="13">
                  <c:v>1049</c:v>
                </c:pt>
                <c:pt idx="14">
                  <c:v>1191</c:v>
                </c:pt>
                <c:pt idx="15">
                  <c:v>1198</c:v>
                </c:pt>
                <c:pt idx="16">
                  <c:v>1248</c:v>
                </c:pt>
                <c:pt idx="17">
                  <c:v>1465</c:v>
                </c:pt>
                <c:pt idx="18">
                  <c:v>1587</c:v>
                </c:pt>
                <c:pt idx="19">
                  <c:v>1602</c:v>
                </c:pt>
                <c:pt idx="20">
                  <c:v>1700</c:v>
                </c:pt>
                <c:pt idx="21">
                  <c:v>1760</c:v>
                </c:pt>
                <c:pt idx="22">
                  <c:v>1762</c:v>
                </c:pt>
                <c:pt idx="23">
                  <c:v>1890</c:v>
                </c:pt>
                <c:pt idx="24">
                  <c:v>1925</c:v>
                </c:pt>
                <c:pt idx="25">
                  <c:v>1883</c:v>
                </c:pt>
                <c:pt idx="26">
                  <c:v>1959</c:v>
                </c:pt>
                <c:pt idx="27">
                  <c:v>1655</c:v>
                </c:pt>
                <c:pt idx="28">
                  <c:v>1698</c:v>
                </c:pt>
                <c:pt idx="29">
                  <c:v>1562</c:v>
                </c:pt>
                <c:pt idx="30">
                  <c:v>1549</c:v>
                </c:pt>
                <c:pt idx="31">
                  <c:v>1703</c:v>
                </c:pt>
                <c:pt idx="32">
                  <c:v>1757</c:v>
                </c:pt>
                <c:pt idx="33">
                  <c:v>1626</c:v>
                </c:pt>
                <c:pt idx="34">
                  <c:v>1652</c:v>
                </c:pt>
                <c:pt idx="35">
                  <c:v>1645</c:v>
                </c:pt>
                <c:pt idx="36">
                  <c:v>1782</c:v>
                </c:pt>
                <c:pt idx="37">
                  <c:v>1508</c:v>
                </c:pt>
                <c:pt idx="38">
                  <c:v>1595</c:v>
                </c:pt>
                <c:pt idx="39">
                  <c:v>1573</c:v>
                </c:pt>
                <c:pt idx="40">
                  <c:v>1523</c:v>
                </c:pt>
                <c:pt idx="41">
                  <c:v>1623</c:v>
                </c:pt>
                <c:pt idx="42">
                  <c:v>1630</c:v>
                </c:pt>
                <c:pt idx="43">
                  <c:v>1646</c:v>
                </c:pt>
                <c:pt idx="44">
                  <c:v>1675</c:v>
                </c:pt>
                <c:pt idx="45">
                  <c:v>1483</c:v>
                </c:pt>
                <c:pt idx="46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0-4CBC-8DC3-8A35148C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7568"/>
        <c:axId val="179843456"/>
      </c:lineChart>
      <c:catAx>
        <c:axId val="1767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981096107257903"/>
              <c:y val="0.92979127134724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35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8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Población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6749184"/>
        <c:crosses val="autoZero"/>
        <c:crossBetween val="between"/>
      </c:valAx>
      <c:catAx>
        <c:axId val="179837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843456"/>
        <c:crosses val="autoZero"/>
        <c:auto val="0"/>
        <c:lblAlgn val="ctr"/>
        <c:lblOffset val="100"/>
        <c:noMultiLvlLbl val="0"/>
      </c:catAx>
      <c:valAx>
        <c:axId val="179843456"/>
        <c:scaling>
          <c:orientation val="minMax"/>
          <c:max val="20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7258986073120324"/>
              <c:y val="0.426944971537001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375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5613646369364238E-3"/>
          <c:y val="0.9563567362428842"/>
          <c:w val="0.25047270557724738"/>
          <c:h val="3.79506641366224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siniestralidad y mortalidad por cada 10.000 vehículos en Chile (Período 1972-2018)</a:t>
            </a:r>
          </a:p>
        </c:rich>
      </c:tx>
      <c:layout>
        <c:manualLayout>
          <c:xMode val="edge"/>
          <c:yMode val="edge"/>
          <c:x val="9.5229159599779633E-4"/>
          <c:y val="2.04355859692111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40264650283558E-2"/>
          <c:y val="0.10626185958254269"/>
          <c:w val="0.84593572778827975"/>
          <c:h val="0.75142314990512338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Siniestralidad cada 10.000 vehículos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(1972-2018)'!$M$5:$M$51</c:f>
              <c:numCache>
                <c:formatCode>#,##0.00</c:formatCode>
                <c:ptCount val="47"/>
                <c:pt idx="0">
                  <c:v>666.31930074741842</c:v>
                </c:pt>
                <c:pt idx="1">
                  <c:v>562.03577592294266</c:v>
                </c:pt>
                <c:pt idx="2">
                  <c:v>425.72337721373373</c:v>
                </c:pt>
                <c:pt idx="3">
                  <c:v>372.49855842474528</c:v>
                </c:pt>
                <c:pt idx="4">
                  <c:v>380.13170288961032</c:v>
                </c:pt>
                <c:pt idx="5">
                  <c:v>381.92850752654715</c:v>
                </c:pt>
                <c:pt idx="6">
                  <c:v>332.7127713686952</c:v>
                </c:pt>
                <c:pt idx="7">
                  <c:v>353.35096856875276</c:v>
                </c:pt>
                <c:pt idx="8">
                  <c:v>321.20725557590504</c:v>
                </c:pt>
                <c:pt idx="9">
                  <c:v>388.58080408973882</c:v>
                </c:pt>
                <c:pt idx="10">
                  <c:v>605.55530600416978</c:v>
                </c:pt>
                <c:pt idx="11">
                  <c:v>522.60028809638129</c:v>
                </c:pt>
                <c:pt idx="12">
                  <c:v>421.37358308874025</c:v>
                </c:pt>
                <c:pt idx="13">
                  <c:v>325.55761176585173</c:v>
                </c:pt>
                <c:pt idx="14">
                  <c:v>366.39641623829687</c:v>
                </c:pt>
                <c:pt idx="15">
                  <c:v>337.33110297703183</c:v>
                </c:pt>
                <c:pt idx="16">
                  <c:v>347.174955849968</c:v>
                </c:pt>
                <c:pt idx="17">
                  <c:v>365.49783698582377</c:v>
                </c:pt>
                <c:pt idx="18">
                  <c:v>367.51043540105081</c:v>
                </c:pt>
                <c:pt idx="19">
                  <c:v>343.79327436522414</c:v>
                </c:pt>
                <c:pt idx="20">
                  <c:v>319.95506091766845</c:v>
                </c:pt>
                <c:pt idx="21">
                  <c:v>303.74737150165839</c:v>
                </c:pt>
                <c:pt idx="22">
                  <c:v>293.15613367378927</c:v>
                </c:pt>
                <c:pt idx="23">
                  <c:v>302.56005480512903</c:v>
                </c:pt>
                <c:pt idx="24">
                  <c:v>316.37823449171668</c:v>
                </c:pt>
                <c:pt idx="25">
                  <c:v>263.46556226419267</c:v>
                </c:pt>
                <c:pt idx="26">
                  <c:v>246.43000034576266</c:v>
                </c:pt>
                <c:pt idx="27">
                  <c:v>219.31196301732467</c:v>
                </c:pt>
                <c:pt idx="28">
                  <c:v>192.24418760319514</c:v>
                </c:pt>
                <c:pt idx="29">
                  <c:v>205.97739215373667</c:v>
                </c:pt>
                <c:pt idx="30">
                  <c:v>188.15524543497884</c:v>
                </c:pt>
                <c:pt idx="31">
                  <c:v>202.4247248708717</c:v>
                </c:pt>
                <c:pt idx="32">
                  <c:v>202.81734257946073</c:v>
                </c:pt>
                <c:pt idx="33">
                  <c:v>197.00109964782354</c:v>
                </c:pt>
                <c:pt idx="34">
                  <c:v>168.70136183110526</c:v>
                </c:pt>
                <c:pt idx="35">
                  <c:v>190.05370728995919</c:v>
                </c:pt>
                <c:pt idx="36">
                  <c:v>188.83908635318636</c:v>
                </c:pt>
                <c:pt idx="37">
                  <c:v>179.44702410381615</c:v>
                </c:pt>
                <c:pt idx="38">
                  <c:v>171.07274931914253</c:v>
                </c:pt>
                <c:pt idx="39">
                  <c:v>171.92529017899284</c:v>
                </c:pt>
                <c:pt idx="40">
                  <c:v>155.49157719356211</c:v>
                </c:pt>
                <c:pt idx="41">
                  <c:v>171.88495464785586</c:v>
                </c:pt>
                <c:pt idx="42">
                  <c:v>171.70227445047394</c:v>
                </c:pt>
                <c:pt idx="43">
                  <c:v>168.12842418540433</c:v>
                </c:pt>
                <c:pt idx="44">
                  <c:v>184.86598823409653</c:v>
                </c:pt>
                <c:pt idx="45">
                  <c:v>182.78638119222364</c:v>
                </c:pt>
                <c:pt idx="46">
                  <c:v>162.41626726824208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346-BE02-5BDAD8B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2128"/>
        <c:axId val="179874048"/>
      </c:barChart>
      <c:lineChart>
        <c:grouping val="standard"/>
        <c:varyColors val="0"/>
        <c:ser>
          <c:idx val="0"/>
          <c:order val="1"/>
          <c:tx>
            <c:v>Mortalidad cada 10.000 vehículos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(1972-2018)'!$N$5:$N$51</c:f>
              <c:numCache>
                <c:formatCode>#,##0.00</c:formatCode>
                <c:ptCount val="47"/>
                <c:pt idx="0">
                  <c:v>44.675578513838957</c:v>
                </c:pt>
                <c:pt idx="1">
                  <c:v>41.147338109520376</c:v>
                </c:pt>
                <c:pt idx="2">
                  <c:v>29.43141020288887</c:v>
                </c:pt>
                <c:pt idx="3">
                  <c:v>23.648565268020814</c:v>
                </c:pt>
                <c:pt idx="4">
                  <c:v>23.152071992429981</c:v>
                </c:pt>
                <c:pt idx="5">
                  <c:v>20.829281574545877</c:v>
                </c:pt>
                <c:pt idx="6">
                  <c:v>20.464980637110283</c:v>
                </c:pt>
                <c:pt idx="7">
                  <c:v>21.507319718055303</c:v>
                </c:pt>
                <c:pt idx="8">
                  <c:v>17.988409142226349</c:v>
                </c:pt>
                <c:pt idx="9">
                  <c:v>17.9829856854507</c:v>
                </c:pt>
                <c:pt idx="10">
                  <c:v>13.957835067471999</c:v>
                </c:pt>
                <c:pt idx="11">
                  <c:v>14.874066960583177</c:v>
                </c:pt>
                <c:pt idx="12">
                  <c:v>13.004362372468583</c:v>
                </c:pt>
                <c:pt idx="13">
                  <c:v>11.105652978517073</c:v>
                </c:pt>
                <c:pt idx="14">
                  <c:v>12.373203236356233</c:v>
                </c:pt>
                <c:pt idx="15">
                  <c:v>12.324570337495706</c:v>
                </c:pt>
                <c:pt idx="16">
                  <c:v>12.659216528392452</c:v>
                </c:pt>
                <c:pt idx="17">
                  <c:v>14.38735876573157</c:v>
                </c:pt>
                <c:pt idx="18">
                  <c:v>14.773400060322389</c:v>
                </c:pt>
                <c:pt idx="19">
                  <c:v>13.643401345944538</c:v>
                </c:pt>
                <c:pt idx="20">
                  <c:v>12.532224403484548</c:v>
                </c:pt>
                <c:pt idx="21">
                  <c:v>11.923085260898784</c:v>
                </c:pt>
                <c:pt idx="22">
                  <c:v>11.676939767004626</c:v>
                </c:pt>
                <c:pt idx="23">
                  <c:v>11.258879771248157</c:v>
                </c:pt>
                <c:pt idx="24">
                  <c:v>10.541377782718383</c:v>
                </c:pt>
                <c:pt idx="25">
                  <c:v>9.4687493557177316</c:v>
                </c:pt>
                <c:pt idx="26">
                  <c:v>9.67641552770794</c:v>
                </c:pt>
                <c:pt idx="27">
                  <c:v>7.7140461360552655</c:v>
                </c:pt>
                <c:pt idx="28">
                  <c:v>7.9761186177546142</c:v>
                </c:pt>
                <c:pt idx="29">
                  <c:v>7.1766564775297601</c:v>
                </c:pt>
                <c:pt idx="30">
                  <c:v>6.9835739487895285</c:v>
                </c:pt>
                <c:pt idx="31">
                  <c:v>7.7554399652439709</c:v>
                </c:pt>
                <c:pt idx="32">
                  <c:v>7.6437166647814774</c:v>
                </c:pt>
                <c:pt idx="33">
                  <c:v>6.9142589368710299</c:v>
                </c:pt>
                <c:pt idx="34">
                  <c:v>6.2154519446237844</c:v>
                </c:pt>
                <c:pt idx="35">
                  <c:v>5.8238953185794653</c:v>
                </c:pt>
                <c:pt idx="36">
                  <c:v>5.8947089859578901</c:v>
                </c:pt>
                <c:pt idx="37">
                  <c:v>4.8039430560723373</c:v>
                </c:pt>
                <c:pt idx="38">
                  <c:v>4.7251936959102334</c:v>
                </c:pt>
                <c:pt idx="39">
                  <c:v>4.3040150468147145</c:v>
                </c:pt>
                <c:pt idx="40">
                  <c:v>3.8324945714714942</c:v>
                </c:pt>
                <c:pt idx="41">
                  <c:v>3.8071030268228352</c:v>
                </c:pt>
                <c:pt idx="42">
                  <c:v>3.5677826165373512</c:v>
                </c:pt>
                <c:pt idx="43">
                  <c:v>3.4644389860938345</c:v>
                </c:pt>
                <c:pt idx="44">
                  <c:v>3.3763728483182134</c:v>
                </c:pt>
                <c:pt idx="45">
                  <c:v>2.8570305684932142</c:v>
                </c:pt>
                <c:pt idx="46">
                  <c:v>2.7405506015299439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346-BE02-5BDAD8B5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8512"/>
        <c:axId val="179890048"/>
      </c:lineChart>
      <c:catAx>
        <c:axId val="1798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865780869966874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7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87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Siniestralidad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1555977229601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72128"/>
        <c:crosses val="autoZero"/>
        <c:crossBetween val="between"/>
      </c:valAx>
      <c:catAx>
        <c:axId val="1798885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890048"/>
        <c:crosses val="autoZero"/>
        <c:auto val="0"/>
        <c:lblAlgn val="ctr"/>
        <c:lblOffset val="100"/>
        <c:noMultiLvlLbl val="0"/>
      </c:catAx>
      <c:valAx>
        <c:axId val="1798900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888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66352716451232"/>
          <c:y val="0.1157495256166983"/>
          <c:w val="0.62381854880422249"/>
          <c:h val="5.50284629981024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siniestralidad y mortalidad por cada 100.000 habitantes en Chile (Período 1972-2018)</a:t>
            </a:r>
          </a:p>
        </c:rich>
      </c:tx>
      <c:layout>
        <c:manualLayout>
          <c:xMode val="edge"/>
          <c:yMode val="edge"/>
          <c:x val="4.725852898085265E-3"/>
          <c:y val="9.48766603415559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40264650283558E-2"/>
          <c:y val="0.10626185958254269"/>
          <c:w val="0.84593572778827975"/>
          <c:h val="0.75142314990512338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Siniestralidad cada 100.000 habitantes</c:v>
          </c:tx>
          <c:spPr>
            <a:solidFill>
              <a:schemeClr val="tx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(1972-2018)'!$P$5:$P$51</c:f>
              <c:numCache>
                <c:formatCode>#,##0.00</c:formatCode>
                <c:ptCount val="47"/>
                <c:pt idx="0">
                  <c:v>269.77717416813152</c:v>
                </c:pt>
                <c:pt idx="1">
                  <c:v>233.03402157768002</c:v>
                </c:pt>
                <c:pt idx="2">
                  <c:v>179.17905420673978</c:v>
                </c:pt>
                <c:pt idx="3">
                  <c:v>159.43196815509211</c:v>
                </c:pt>
                <c:pt idx="4">
                  <c:v>167.67926352874744</c:v>
                </c:pt>
                <c:pt idx="5">
                  <c:v>183.23132044487571</c:v>
                </c:pt>
                <c:pt idx="6">
                  <c:v>180.52785007549824</c:v>
                </c:pt>
                <c:pt idx="7">
                  <c:v>195.11917185130588</c:v>
                </c:pt>
                <c:pt idx="8">
                  <c:v>229.15342370303378</c:v>
                </c:pt>
                <c:pt idx="9">
                  <c:v>295.21716675148349</c:v>
                </c:pt>
                <c:pt idx="10">
                  <c:v>478.73728105079681</c:v>
                </c:pt>
                <c:pt idx="11">
                  <c:v>408.22704205585012</c:v>
                </c:pt>
                <c:pt idx="12">
                  <c:v>329.01240390273313</c:v>
                </c:pt>
                <c:pt idx="13">
                  <c:v>254.09484279436074</c:v>
                </c:pt>
                <c:pt idx="14">
                  <c:v>286.32447476735121</c:v>
                </c:pt>
                <c:pt idx="15">
                  <c:v>261.63316062672271</c:v>
                </c:pt>
                <c:pt idx="16">
                  <c:v>268.4784872453892</c:v>
                </c:pt>
                <c:pt idx="17">
                  <c:v>287.09162995642288</c:v>
                </c:pt>
                <c:pt idx="18">
                  <c:v>299.56486115332967</c:v>
                </c:pt>
                <c:pt idx="19">
                  <c:v>300.7597222770658</c:v>
                </c:pt>
                <c:pt idx="20">
                  <c:v>317.60874177045247</c:v>
                </c:pt>
                <c:pt idx="21">
                  <c:v>322.37183765608199</c:v>
                </c:pt>
                <c:pt idx="22">
                  <c:v>312.5841771184086</c:v>
                </c:pt>
                <c:pt idx="23">
                  <c:v>352.83231468835578</c:v>
                </c:pt>
                <c:pt idx="24">
                  <c:v>395.84107544350644</c:v>
                </c:pt>
                <c:pt idx="25">
                  <c:v>354.10739982681895</c:v>
                </c:pt>
                <c:pt idx="26">
                  <c:v>332.67436380945685</c:v>
                </c:pt>
                <c:pt idx="27">
                  <c:v>309.60940009197736</c:v>
                </c:pt>
                <c:pt idx="28">
                  <c:v>265.79149311355451</c:v>
                </c:pt>
                <c:pt idx="29">
                  <c:v>287.90087440153371</c:v>
                </c:pt>
                <c:pt idx="30">
                  <c:v>266.35995764944329</c:v>
                </c:pt>
                <c:pt idx="31">
                  <c:v>280.6570291547406</c:v>
                </c:pt>
                <c:pt idx="32">
                  <c:v>291.34460911546165</c:v>
                </c:pt>
                <c:pt idx="33">
                  <c:v>286.58889192144466</c:v>
                </c:pt>
                <c:pt idx="34">
                  <c:v>274.54402724536743</c:v>
                </c:pt>
                <c:pt idx="35">
                  <c:v>325.2494763817877</c:v>
                </c:pt>
                <c:pt idx="36">
                  <c:v>342.10764606124354</c:v>
                </c:pt>
                <c:pt idx="37">
                  <c:v>333.77245772250097</c:v>
                </c:pt>
                <c:pt idx="38">
                  <c:v>338.36587085704548</c:v>
                </c:pt>
                <c:pt idx="39">
                  <c:v>364.13840040932973</c:v>
                </c:pt>
                <c:pt idx="40">
                  <c:v>354.20872433095963</c:v>
                </c:pt>
                <c:pt idx="41">
                  <c:v>415.59522264001424</c:v>
                </c:pt>
                <c:pt idx="42">
                  <c:v>440.23100216206763</c:v>
                </c:pt>
                <c:pt idx="43">
                  <c:v>443.61987374827191</c:v>
                </c:pt>
                <c:pt idx="44">
                  <c:v>504.13140277279695</c:v>
                </c:pt>
                <c:pt idx="45">
                  <c:v>516.37873405001233</c:v>
                </c:pt>
                <c:pt idx="46">
                  <c:v>481.40335565267719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E7D-925E-6B9F699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9200"/>
        <c:axId val="179953664"/>
      </c:barChart>
      <c:lineChart>
        <c:grouping val="standard"/>
        <c:varyColors val="0"/>
        <c:ser>
          <c:idx val="0"/>
          <c:order val="1"/>
          <c:tx>
            <c:v>Mortalidad cada 100.000 habitantes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(1972-2018)'!$Q$5:$Q$51</c:f>
              <c:numCache>
                <c:formatCode>#,##0.00</c:formatCode>
                <c:ptCount val="47"/>
                <c:pt idx="0">
                  <c:v>18.088101773835138</c:v>
                </c:pt>
                <c:pt idx="1">
                  <c:v>17.060710523510732</c:v>
                </c:pt>
                <c:pt idx="2">
                  <c:v>12.387133350858182</c:v>
                </c:pt>
                <c:pt idx="3">
                  <c:v>10.121750056346649</c:v>
                </c:pt>
                <c:pt idx="4">
                  <c:v>10.212571988457807</c:v>
                </c:pt>
                <c:pt idx="5">
                  <c:v>9.9929088601925802</c:v>
                </c:pt>
                <c:pt idx="6">
                  <c:v>11.104169344194382</c:v>
                </c:pt>
                <c:pt idx="7">
                  <c:v>11.876266900091109</c:v>
                </c:pt>
                <c:pt idx="8">
                  <c:v>12.833164476691026</c:v>
                </c:pt>
                <c:pt idx="9">
                  <c:v>13.662244835350142</c:v>
                </c:pt>
                <c:pt idx="10">
                  <c:v>11.034724563227586</c:v>
                </c:pt>
                <c:pt idx="11">
                  <c:v>11.618815559358593</c:v>
                </c:pt>
                <c:pt idx="12">
                  <c:v>10.153926817208841</c:v>
                </c:pt>
                <c:pt idx="13">
                  <c:v>8.6678641374681931</c:v>
                </c:pt>
                <c:pt idx="14">
                  <c:v>9.6691745902210311</c:v>
                </c:pt>
                <c:pt idx="15">
                  <c:v>9.5589059600736146</c:v>
                </c:pt>
                <c:pt idx="16">
                  <c:v>9.7896672728991341</c:v>
                </c:pt>
                <c:pt idx="17">
                  <c:v>11.300997874255302</c:v>
                </c:pt>
                <c:pt idx="18">
                  <c:v>12.042084010495051</c:v>
                </c:pt>
                <c:pt idx="19">
                  <c:v>11.935619180733735</c:v>
                </c:pt>
                <c:pt idx="20">
                  <c:v>12.440322128237622</c:v>
                </c:pt>
                <c:pt idx="21">
                  <c:v>12.654156930095777</c:v>
                </c:pt>
                <c:pt idx="22">
                  <c:v>12.450793925369291</c:v>
                </c:pt>
                <c:pt idx="23">
                  <c:v>13.129613600334562</c:v>
                </c:pt>
                <c:pt idx="24">
                  <c:v>13.188992994006922</c:v>
                </c:pt>
                <c:pt idx="25">
                  <c:v>12.726347174750927</c:v>
                </c:pt>
                <c:pt idx="26">
                  <c:v>13.06291999805023</c:v>
                </c:pt>
                <c:pt idx="27">
                  <c:v>10.890154661910707</c:v>
                </c:pt>
                <c:pt idx="28">
                  <c:v>11.027560849015677</c:v>
                </c:pt>
                <c:pt idx="29">
                  <c:v>10.031031335798792</c:v>
                </c:pt>
                <c:pt idx="30">
                  <c:v>9.8862216513870607</c:v>
                </c:pt>
                <c:pt idx="31">
                  <c:v>10.752731623183875</c:v>
                </c:pt>
                <c:pt idx="32">
                  <c:v>10.980104637834966</c:v>
                </c:pt>
                <c:pt idx="33">
                  <c:v>10.058572316186087</c:v>
                </c:pt>
                <c:pt idx="34">
                  <c:v>10.115005531107897</c:v>
                </c:pt>
                <c:pt idx="35">
                  <c:v>9.9667558706464128</c:v>
                </c:pt>
                <c:pt idx="36">
                  <c:v>10.679065729170144</c:v>
                </c:pt>
                <c:pt idx="37">
                  <c:v>8.9353606647529116</c:v>
                </c:pt>
                <c:pt idx="38">
                  <c:v>9.3459904411905157</c:v>
                </c:pt>
                <c:pt idx="39">
                  <c:v>9.1159197861647456</c:v>
                </c:pt>
                <c:pt idx="40">
                  <c:v>8.7303958045031074</c:v>
                </c:pt>
                <c:pt idx="41">
                  <c:v>9.2050745993878369</c:v>
                </c:pt>
                <c:pt idx="42">
                  <c:v>9.1475114223235412</c:v>
                </c:pt>
                <c:pt idx="43">
                  <c:v>9.1411906884033005</c:v>
                </c:pt>
                <c:pt idx="44">
                  <c:v>9.2074025977738199</c:v>
                </c:pt>
                <c:pt idx="45">
                  <c:v>8.0712240073795911</c:v>
                </c:pt>
                <c:pt idx="46">
                  <c:v>8.1230179593620555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E7D-925E-6B9F699F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5584"/>
        <c:axId val="179957120"/>
      </c:lineChart>
      <c:catAx>
        <c:axId val="1799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865780869966874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5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99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Siniestralidad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41555977229601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39200"/>
        <c:crosses val="autoZero"/>
        <c:crossBetween val="between"/>
      </c:valAx>
      <c:catAx>
        <c:axId val="1799555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957120"/>
        <c:crosses val="autoZero"/>
        <c:auto val="0"/>
        <c:lblAlgn val="ctr"/>
        <c:lblOffset val="100"/>
        <c:noMultiLvlLbl val="0"/>
      </c:catAx>
      <c:valAx>
        <c:axId val="17995712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</a:t>
                </a:r>
              </a:p>
            </c:rich>
          </c:tx>
          <c:layout>
            <c:manualLayout>
              <c:xMode val="edge"/>
              <c:yMode val="edge"/>
              <c:x val="0.97448020189043738"/>
              <c:y val="0.430740037950664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55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86958195303495"/>
          <c:y val="0.11764705882352941"/>
          <c:w val="0.63421542518001028"/>
          <c:h val="5.50284629981024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Evolución de indicadores de mortalidad por cada 10.000 vehículos y 100.000 habitantes en Chile (Período 1972-2018)</a:t>
            </a:r>
          </a:p>
        </c:rich>
      </c:tx>
      <c:layout>
        <c:manualLayout>
          <c:xMode val="edge"/>
          <c:yMode val="edge"/>
          <c:x val="4.725852898085265E-3"/>
          <c:y val="9.487666034155597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58450948348457E-2"/>
          <c:y val="0.10436431488247593"/>
          <c:w val="0.84877126654064294"/>
          <c:h val="0.75332068311195444"/>
        </c:manualLayout>
      </c:layout>
      <c:lineChart>
        <c:grouping val="standard"/>
        <c:varyColors val="0"/>
        <c:ser>
          <c:idx val="1"/>
          <c:order val="0"/>
          <c:tx>
            <c:v>Mortalidad cada 10.000 vehículos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(1972-2018)'!$N$5:$N$51</c:f>
              <c:numCache>
                <c:formatCode>#,##0.00</c:formatCode>
                <c:ptCount val="47"/>
                <c:pt idx="0">
                  <c:v>44.675578513838957</c:v>
                </c:pt>
                <c:pt idx="1">
                  <c:v>41.147338109520376</c:v>
                </c:pt>
                <c:pt idx="2">
                  <c:v>29.43141020288887</c:v>
                </c:pt>
                <c:pt idx="3">
                  <c:v>23.648565268020814</c:v>
                </c:pt>
                <c:pt idx="4">
                  <c:v>23.152071992429981</c:v>
                </c:pt>
                <c:pt idx="5">
                  <c:v>20.829281574545877</c:v>
                </c:pt>
                <c:pt idx="6">
                  <c:v>20.464980637110283</c:v>
                </c:pt>
                <c:pt idx="7">
                  <c:v>21.507319718055303</c:v>
                </c:pt>
                <c:pt idx="8">
                  <c:v>17.988409142226349</c:v>
                </c:pt>
                <c:pt idx="9">
                  <c:v>17.9829856854507</c:v>
                </c:pt>
                <c:pt idx="10">
                  <c:v>13.957835067471999</c:v>
                </c:pt>
                <c:pt idx="11">
                  <c:v>14.874066960583177</c:v>
                </c:pt>
                <c:pt idx="12">
                  <c:v>13.004362372468583</c:v>
                </c:pt>
                <c:pt idx="13">
                  <c:v>11.105652978517073</c:v>
                </c:pt>
                <c:pt idx="14">
                  <c:v>12.373203236356233</c:v>
                </c:pt>
                <c:pt idx="15">
                  <c:v>12.324570337495706</c:v>
                </c:pt>
                <c:pt idx="16">
                  <c:v>12.659216528392452</c:v>
                </c:pt>
                <c:pt idx="17">
                  <c:v>14.38735876573157</c:v>
                </c:pt>
                <c:pt idx="18">
                  <c:v>14.773400060322389</c:v>
                </c:pt>
                <c:pt idx="19">
                  <c:v>13.643401345944538</c:v>
                </c:pt>
                <c:pt idx="20">
                  <c:v>12.532224403484548</c:v>
                </c:pt>
                <c:pt idx="21">
                  <c:v>11.923085260898784</c:v>
                </c:pt>
                <c:pt idx="22">
                  <c:v>11.676939767004626</c:v>
                </c:pt>
                <c:pt idx="23">
                  <c:v>11.258879771248157</c:v>
                </c:pt>
                <c:pt idx="24">
                  <c:v>10.541377782718383</c:v>
                </c:pt>
                <c:pt idx="25">
                  <c:v>9.4687493557177316</c:v>
                </c:pt>
                <c:pt idx="26">
                  <c:v>9.67641552770794</c:v>
                </c:pt>
                <c:pt idx="27">
                  <c:v>7.7140461360552655</c:v>
                </c:pt>
                <c:pt idx="28">
                  <c:v>7.9761186177546142</c:v>
                </c:pt>
                <c:pt idx="29">
                  <c:v>7.1766564775297601</c:v>
                </c:pt>
                <c:pt idx="30">
                  <c:v>6.9835739487895285</c:v>
                </c:pt>
                <c:pt idx="31">
                  <c:v>7.7554399652439709</c:v>
                </c:pt>
                <c:pt idx="32">
                  <c:v>7.6437166647814774</c:v>
                </c:pt>
                <c:pt idx="33">
                  <c:v>6.9142589368710299</c:v>
                </c:pt>
                <c:pt idx="34">
                  <c:v>6.2154519446237844</c:v>
                </c:pt>
                <c:pt idx="35">
                  <c:v>5.8238953185794653</c:v>
                </c:pt>
                <c:pt idx="36">
                  <c:v>5.8947089859578901</c:v>
                </c:pt>
                <c:pt idx="37">
                  <c:v>4.8039430560723373</c:v>
                </c:pt>
                <c:pt idx="38">
                  <c:v>4.7251936959102334</c:v>
                </c:pt>
                <c:pt idx="39">
                  <c:v>4.3040150468147145</c:v>
                </c:pt>
                <c:pt idx="40">
                  <c:v>3.8324945714714942</c:v>
                </c:pt>
                <c:pt idx="41">
                  <c:v>3.8071030268228352</c:v>
                </c:pt>
                <c:pt idx="42">
                  <c:v>3.5677826165373512</c:v>
                </c:pt>
                <c:pt idx="43">
                  <c:v>3.4644389860938345</c:v>
                </c:pt>
                <c:pt idx="44">
                  <c:v>3.3763728483182134</c:v>
                </c:pt>
                <c:pt idx="45">
                  <c:v>2.8570305684932142</c:v>
                </c:pt>
                <c:pt idx="46">
                  <c:v>2.7405506015299439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9-47C9-B352-2B9F403C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3504"/>
        <c:axId val="180020736"/>
      </c:lineChart>
      <c:lineChart>
        <c:grouping val="standard"/>
        <c:varyColors val="0"/>
        <c:ser>
          <c:idx val="0"/>
          <c:order val="1"/>
          <c:tx>
            <c:v>Mortalidad cada 100.000 habitantes</c:v>
          </c:tx>
          <c:spPr>
            <a:ln w="381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'Chile (1972-2018)'!$A$5:$A$51</c:f>
              <c:numCache>
                <c:formatCode>0</c:formatCode>
                <c:ptCount val="47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</c:numCache>
            </c:numRef>
          </c:cat>
          <c:val>
            <c:numRef>
              <c:f>'Chile (1972-2018)'!$Q$5:$Q$51</c:f>
              <c:numCache>
                <c:formatCode>#,##0.00</c:formatCode>
                <c:ptCount val="47"/>
                <c:pt idx="0">
                  <c:v>18.088101773835138</c:v>
                </c:pt>
                <c:pt idx="1">
                  <c:v>17.060710523510732</c:v>
                </c:pt>
                <c:pt idx="2">
                  <c:v>12.387133350858182</c:v>
                </c:pt>
                <c:pt idx="3">
                  <c:v>10.121750056346649</c:v>
                </c:pt>
                <c:pt idx="4">
                  <c:v>10.212571988457807</c:v>
                </c:pt>
                <c:pt idx="5">
                  <c:v>9.9929088601925802</c:v>
                </c:pt>
                <c:pt idx="6">
                  <c:v>11.104169344194382</c:v>
                </c:pt>
                <c:pt idx="7">
                  <c:v>11.876266900091109</c:v>
                </c:pt>
                <c:pt idx="8">
                  <c:v>12.833164476691026</c:v>
                </c:pt>
                <c:pt idx="9">
                  <c:v>13.662244835350142</c:v>
                </c:pt>
                <c:pt idx="10">
                  <c:v>11.034724563227586</c:v>
                </c:pt>
                <c:pt idx="11">
                  <c:v>11.618815559358593</c:v>
                </c:pt>
                <c:pt idx="12">
                  <c:v>10.153926817208841</c:v>
                </c:pt>
                <c:pt idx="13">
                  <c:v>8.6678641374681931</c:v>
                </c:pt>
                <c:pt idx="14">
                  <c:v>9.6691745902210311</c:v>
                </c:pt>
                <c:pt idx="15">
                  <c:v>9.5589059600736146</c:v>
                </c:pt>
                <c:pt idx="16">
                  <c:v>9.7896672728991341</c:v>
                </c:pt>
                <c:pt idx="17">
                  <c:v>11.300997874255302</c:v>
                </c:pt>
                <c:pt idx="18">
                  <c:v>12.042084010495051</c:v>
                </c:pt>
                <c:pt idx="19">
                  <c:v>11.935619180733735</c:v>
                </c:pt>
                <c:pt idx="20">
                  <c:v>12.440322128237622</c:v>
                </c:pt>
                <c:pt idx="21">
                  <c:v>12.654156930095777</c:v>
                </c:pt>
                <c:pt idx="22">
                  <c:v>12.450793925369291</c:v>
                </c:pt>
                <c:pt idx="23">
                  <c:v>13.129613600334562</c:v>
                </c:pt>
                <c:pt idx="24">
                  <c:v>13.188992994006922</c:v>
                </c:pt>
                <c:pt idx="25">
                  <c:v>12.726347174750927</c:v>
                </c:pt>
                <c:pt idx="26">
                  <c:v>13.06291999805023</c:v>
                </c:pt>
                <c:pt idx="27">
                  <c:v>10.890154661910707</c:v>
                </c:pt>
                <c:pt idx="28">
                  <c:v>11.027560849015677</c:v>
                </c:pt>
                <c:pt idx="29">
                  <c:v>10.031031335798792</c:v>
                </c:pt>
                <c:pt idx="30">
                  <c:v>9.8862216513870607</c:v>
                </c:pt>
                <c:pt idx="31">
                  <c:v>10.752731623183875</c:v>
                </c:pt>
                <c:pt idx="32">
                  <c:v>10.980104637834966</c:v>
                </c:pt>
                <c:pt idx="33">
                  <c:v>10.058572316186087</c:v>
                </c:pt>
                <c:pt idx="34">
                  <c:v>10.115005531107897</c:v>
                </c:pt>
                <c:pt idx="35">
                  <c:v>9.9667558706464128</c:v>
                </c:pt>
                <c:pt idx="36">
                  <c:v>10.679065729170144</c:v>
                </c:pt>
                <c:pt idx="37">
                  <c:v>8.9353606647529116</c:v>
                </c:pt>
                <c:pt idx="38">
                  <c:v>9.3459904411905157</c:v>
                </c:pt>
                <c:pt idx="39">
                  <c:v>9.1159197861647456</c:v>
                </c:pt>
                <c:pt idx="40">
                  <c:v>8.7303958045031074</c:v>
                </c:pt>
                <c:pt idx="41">
                  <c:v>9.2050745993878369</c:v>
                </c:pt>
                <c:pt idx="42">
                  <c:v>9.1475114223235412</c:v>
                </c:pt>
                <c:pt idx="43">
                  <c:v>9.1411906884033005</c:v>
                </c:pt>
                <c:pt idx="44">
                  <c:v>9.2074025977738199</c:v>
                </c:pt>
                <c:pt idx="45">
                  <c:v>8.0712240073795911</c:v>
                </c:pt>
                <c:pt idx="46">
                  <c:v>8.1230179593620555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9-47C9-B352-2B9F403C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22656"/>
        <c:axId val="180024448"/>
      </c:lineChart>
      <c:catAx>
        <c:axId val="179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Años</a:t>
                </a:r>
              </a:p>
            </c:rich>
          </c:tx>
          <c:layout>
            <c:manualLayout>
              <c:xMode val="edge"/>
              <c:yMode val="edge"/>
              <c:x val="0.48487712638120051"/>
              <c:y val="0.92599620493358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002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002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 cada 10.000 vehículos</a:t>
                </a:r>
              </a:p>
            </c:rich>
          </c:tx>
          <c:layout>
            <c:manualLayout>
              <c:xMode val="edge"/>
              <c:yMode val="edge"/>
              <c:x val="4.725852898085265E-3"/>
              <c:y val="0.316888045540796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9973504"/>
        <c:crosses val="autoZero"/>
        <c:crossBetween val="between"/>
      </c:valAx>
      <c:catAx>
        <c:axId val="1800226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80024448"/>
        <c:crosses val="autoZero"/>
        <c:auto val="0"/>
        <c:lblAlgn val="ctr"/>
        <c:lblOffset val="100"/>
        <c:noMultiLvlLbl val="0"/>
      </c:catAx>
      <c:valAx>
        <c:axId val="1800244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Mortalidad cada 100.000 habitantes</a:t>
                </a:r>
              </a:p>
            </c:rich>
          </c:tx>
          <c:layout>
            <c:manualLayout>
              <c:xMode val="edge"/>
              <c:yMode val="edge"/>
              <c:x val="0.97353503131082042"/>
              <c:y val="0.307400379506641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80022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489601150910216"/>
          <c:y val="0.10626185958254269"/>
          <c:w val="0.61625708793733502"/>
          <c:h val="8.34914611005692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10</xdr:col>
      <xdr:colOff>0</xdr:colOff>
      <xdr:row>86</xdr:row>
      <xdr:rowOff>0</xdr:rowOff>
    </xdr:to>
    <xdr:graphicFrame macro="">
      <xdr:nvGraphicFramePr>
        <xdr:cNvPr id="1264" name="Chart 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12700</xdr:rowOff>
    </xdr:from>
    <xdr:to>
      <xdr:col>10</xdr:col>
      <xdr:colOff>0</xdr:colOff>
      <xdr:row>118</xdr:row>
      <xdr:rowOff>12700</xdr:rowOff>
    </xdr:to>
    <xdr:graphicFrame macro="">
      <xdr:nvGraphicFramePr>
        <xdr:cNvPr id="1265" name="Chart 2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10</xdr:col>
      <xdr:colOff>0</xdr:colOff>
      <xdr:row>150</xdr:row>
      <xdr:rowOff>0</xdr:rowOff>
    </xdr:to>
    <xdr:graphicFrame macro="">
      <xdr:nvGraphicFramePr>
        <xdr:cNvPr id="1266" name="Chart 3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10</xdr:col>
      <xdr:colOff>0</xdr:colOff>
      <xdr:row>182</xdr:row>
      <xdr:rowOff>0</xdr:rowOff>
    </xdr:to>
    <xdr:graphicFrame macro="">
      <xdr:nvGraphicFramePr>
        <xdr:cNvPr id="1267" name="Chart 4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10</xdr:col>
      <xdr:colOff>0</xdr:colOff>
      <xdr:row>214</xdr:row>
      <xdr:rowOff>0</xdr:rowOff>
    </xdr:to>
    <xdr:graphicFrame macro="">
      <xdr:nvGraphicFramePr>
        <xdr:cNvPr id="1268" name="Chart 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10</xdr:col>
      <xdr:colOff>0</xdr:colOff>
      <xdr:row>246</xdr:row>
      <xdr:rowOff>0</xdr:rowOff>
    </xdr:to>
    <xdr:graphicFrame macro="">
      <xdr:nvGraphicFramePr>
        <xdr:cNvPr id="1269" name="Chart 6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.cl/canales/chile_estadistico/estadisticas_economicas/transporte_y_comunicaciones/parquevehiculo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5"/>
  <sheetViews>
    <sheetView showGridLines="0" tabSelected="1" topLeftCell="F4" zoomScale="75" workbookViewId="0">
      <selection activeCell="C5" sqref="C5:C51"/>
    </sheetView>
  </sheetViews>
  <sheetFormatPr baseColWidth="10" defaultColWidth="15.140625" defaultRowHeight="12.75" x14ac:dyDescent="0.2"/>
  <cols>
    <col min="1" max="1" width="9.140625" style="1" bestFit="1" customWidth="1"/>
    <col min="2" max="2" width="12" style="1" customWidth="1"/>
    <col min="3" max="3" width="12.5703125" style="1" bestFit="1" customWidth="1"/>
    <col min="4" max="4" width="10.42578125" style="1" bestFit="1" customWidth="1"/>
    <col min="5" max="5" width="15.42578125" style="1" bestFit="1" customWidth="1"/>
    <col min="6" max="6" width="11.7109375" style="1" bestFit="1" customWidth="1"/>
    <col min="7" max="7" width="18.28515625" style="1" bestFit="1" customWidth="1"/>
    <col min="8" max="8" width="15.5703125" style="1" bestFit="1" customWidth="1"/>
    <col min="9" max="9" width="19.7109375" style="1" bestFit="1" customWidth="1"/>
    <col min="10" max="10" width="31.42578125" style="1" bestFit="1" customWidth="1"/>
    <col min="11" max="11" width="18" style="1" bestFit="1" customWidth="1"/>
    <col min="12" max="12" width="12.140625" style="1" bestFit="1" customWidth="1"/>
    <col min="13" max="13" width="14.85546875" style="1" bestFit="1" customWidth="1"/>
    <col min="14" max="14" width="12.140625" style="1" bestFit="1" customWidth="1"/>
    <col min="15" max="15" width="12" style="1" bestFit="1" customWidth="1"/>
    <col min="16" max="16" width="14.85546875" style="1" bestFit="1" customWidth="1"/>
    <col min="17" max="17" width="12.140625" style="1" bestFit="1" customWidth="1"/>
    <col min="18" max="18" width="12" style="1" bestFit="1" customWidth="1"/>
    <col min="19" max="20" width="23.140625" style="1" customWidth="1"/>
    <col min="21" max="16384" width="15.140625" style="1"/>
  </cols>
  <sheetData>
    <row r="1" spans="1:20" x14ac:dyDescent="0.2">
      <c r="A1" s="30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">
      <c r="C2" s="2"/>
      <c r="D2" s="2"/>
      <c r="E2" s="2"/>
      <c r="F2" s="2"/>
      <c r="G2" s="2"/>
      <c r="H2" s="2"/>
    </row>
    <row r="3" spans="1:20" x14ac:dyDescent="0.2">
      <c r="A3" s="31" t="s">
        <v>0</v>
      </c>
      <c r="B3" s="31" t="s">
        <v>1</v>
      </c>
      <c r="C3" s="31" t="s">
        <v>2</v>
      </c>
      <c r="D3" s="33" t="s">
        <v>3</v>
      </c>
      <c r="E3" s="33"/>
      <c r="F3" s="33"/>
      <c r="G3" s="31" t="s">
        <v>4</v>
      </c>
      <c r="H3" s="31" t="s">
        <v>5</v>
      </c>
      <c r="I3" s="31" t="s">
        <v>6</v>
      </c>
      <c r="J3" s="31" t="s">
        <v>7</v>
      </c>
      <c r="K3" s="34" t="s">
        <v>8</v>
      </c>
      <c r="L3" s="31" t="s">
        <v>9</v>
      </c>
      <c r="M3" s="32" t="s">
        <v>10</v>
      </c>
      <c r="N3" s="32"/>
      <c r="O3" s="32"/>
      <c r="P3" s="32" t="s">
        <v>11</v>
      </c>
      <c r="Q3" s="32"/>
      <c r="R3" s="32"/>
      <c r="S3" s="31" t="s">
        <v>12</v>
      </c>
      <c r="T3" s="31" t="s">
        <v>13</v>
      </c>
    </row>
    <row r="4" spans="1:20" x14ac:dyDescent="0.2">
      <c r="A4" s="31"/>
      <c r="B4" s="31"/>
      <c r="C4" s="31"/>
      <c r="D4" s="12" t="s">
        <v>14</v>
      </c>
      <c r="E4" s="12" t="s">
        <v>15</v>
      </c>
      <c r="F4" s="12" t="s">
        <v>16</v>
      </c>
      <c r="G4" s="31"/>
      <c r="H4" s="31"/>
      <c r="I4" s="31"/>
      <c r="J4" s="31"/>
      <c r="K4" s="34"/>
      <c r="L4" s="31"/>
      <c r="M4" s="13" t="s">
        <v>17</v>
      </c>
      <c r="N4" s="14" t="s">
        <v>18</v>
      </c>
      <c r="O4" s="14" t="s">
        <v>19</v>
      </c>
      <c r="P4" s="13" t="s">
        <v>17</v>
      </c>
      <c r="Q4" s="13" t="s">
        <v>18</v>
      </c>
      <c r="R4" s="14" t="s">
        <v>19</v>
      </c>
      <c r="S4" s="31"/>
      <c r="T4" s="31"/>
    </row>
    <row r="5" spans="1:20" ht="12.95" customHeight="1" x14ac:dyDescent="0.2">
      <c r="A5" s="17">
        <v>1972</v>
      </c>
      <c r="B5" s="3">
        <v>26727</v>
      </c>
      <c r="C5" s="3">
        <v>1792</v>
      </c>
      <c r="D5" s="3">
        <v>6590</v>
      </c>
      <c r="E5" s="3">
        <v>5624</v>
      </c>
      <c r="F5" s="3">
        <v>11027</v>
      </c>
      <c r="G5" s="3">
        <f>SUM(D5:F5)</f>
        <v>23241</v>
      </c>
      <c r="H5" s="3">
        <f>SUM(C5:F5)</f>
        <v>25033</v>
      </c>
      <c r="I5" s="4">
        <f t="shared" ref="I5:I40" si="0">L5/K5</f>
        <v>24.698876129978011</v>
      </c>
      <c r="J5" s="4">
        <f t="shared" ref="J5:J43" si="1">K5/L5*100</f>
        <v>4.0487672181418004</v>
      </c>
      <c r="K5" s="3">
        <v>401114</v>
      </c>
      <c r="L5" s="3">
        <v>9907065</v>
      </c>
      <c r="M5" s="5">
        <f t="shared" ref="M5:M43" si="2">B5*10000/K5</f>
        <v>666.31930074741842</v>
      </c>
      <c r="N5" s="5">
        <f t="shared" ref="N5:N11" si="3">C5*10000/K5</f>
        <v>44.675578513838957</v>
      </c>
      <c r="O5" s="5">
        <f>G5*10000/K5</f>
        <v>579.41133941971611</v>
      </c>
      <c r="P5" s="5">
        <f>B5*100000/L5</f>
        <v>269.77717416813152</v>
      </c>
      <c r="Q5" s="5">
        <f>C5*100000/L5</f>
        <v>18.088101773835138</v>
      </c>
      <c r="R5" s="5">
        <f>G5*100000/L5</f>
        <v>234.59016368621786</v>
      </c>
      <c r="S5" s="6">
        <f t="shared" ref="S5:S43" si="4">C5/B5*100</f>
        <v>6.7048303213978384</v>
      </c>
      <c r="T5" s="7">
        <f t="shared" ref="T5:T43" si="5">B5/C5</f>
        <v>14.914620535714286</v>
      </c>
    </row>
    <row r="6" spans="1:20" ht="12.95" customHeight="1" x14ac:dyDescent="0.2">
      <c r="A6" s="17">
        <v>1973</v>
      </c>
      <c r="B6" s="3">
        <v>23480</v>
      </c>
      <c r="C6" s="3">
        <v>1719</v>
      </c>
      <c r="D6" s="3">
        <v>6020</v>
      </c>
      <c r="E6" s="3">
        <v>5153</v>
      </c>
      <c r="F6" s="3">
        <v>10079</v>
      </c>
      <c r="G6" s="3">
        <f t="shared" ref="G6:G38" si="6">SUM(D6:F6)</f>
        <v>21252</v>
      </c>
      <c r="H6" s="3">
        <f t="shared" ref="H6:H38" si="7">SUM(C6:F6)</f>
        <v>22971</v>
      </c>
      <c r="I6" s="4">
        <f t="shared" si="0"/>
        <v>24.118185495742843</v>
      </c>
      <c r="J6" s="4">
        <f t="shared" si="1"/>
        <v>4.1462488966116968</v>
      </c>
      <c r="K6" s="3">
        <v>417767</v>
      </c>
      <c r="L6" s="3">
        <v>10075782</v>
      </c>
      <c r="M6" s="5">
        <f t="shared" si="2"/>
        <v>562.03577592294266</v>
      </c>
      <c r="N6" s="5">
        <f t="shared" si="3"/>
        <v>41.147338109520376</v>
      </c>
      <c r="O6" s="5">
        <f>G6*10000/K6</f>
        <v>508.70461285836365</v>
      </c>
      <c r="P6" s="5">
        <f>B6*100000/L6</f>
        <v>233.03402157768002</v>
      </c>
      <c r="Q6" s="5">
        <f>C6*100000/L6</f>
        <v>17.060710523510732</v>
      </c>
      <c r="R6" s="5">
        <f>G6*100000/L6</f>
        <v>210.92159397652708</v>
      </c>
      <c r="S6" s="6">
        <f t="shared" si="4"/>
        <v>7.3211243611584331</v>
      </c>
      <c r="T6" s="7">
        <f t="shared" si="5"/>
        <v>13.659104130308318</v>
      </c>
    </row>
    <row r="7" spans="1:20" ht="12.95" customHeight="1" x14ac:dyDescent="0.2">
      <c r="A7" s="17">
        <v>1974</v>
      </c>
      <c r="B7" s="3">
        <v>18356</v>
      </c>
      <c r="C7" s="3">
        <v>1269</v>
      </c>
      <c r="D7" s="3">
        <v>4935</v>
      </c>
      <c r="E7" s="3">
        <v>3763</v>
      </c>
      <c r="F7" s="3">
        <v>7938</v>
      </c>
      <c r="G7" s="3">
        <f t="shared" si="6"/>
        <v>16636</v>
      </c>
      <c r="H7" s="3">
        <f t="shared" si="7"/>
        <v>17905</v>
      </c>
      <c r="I7" s="4">
        <f t="shared" si="0"/>
        <v>23.759662037423581</v>
      </c>
      <c r="J7" s="4">
        <f t="shared" si="1"/>
        <v>4.2088140749852041</v>
      </c>
      <c r="K7" s="3">
        <v>431172</v>
      </c>
      <c r="L7" s="3">
        <v>10244501</v>
      </c>
      <c r="M7" s="5">
        <f t="shared" si="2"/>
        <v>425.72337721373373</v>
      </c>
      <c r="N7" s="5">
        <f t="shared" si="3"/>
        <v>29.43141020288887</v>
      </c>
      <c r="O7" s="5">
        <f>G7*10000/K7</f>
        <v>385.83210412549982</v>
      </c>
      <c r="P7" s="5">
        <f>B7*100000/L7</f>
        <v>179.17905420673978</v>
      </c>
      <c r="Q7" s="5">
        <f>C7*100000/L7</f>
        <v>12.387133350858182</v>
      </c>
      <c r="R7" s="5">
        <f>G7*100000/L7</f>
        <v>162.38955904245606</v>
      </c>
      <c r="S7" s="6">
        <f t="shared" si="4"/>
        <v>6.9132708651122252</v>
      </c>
      <c r="T7" s="7">
        <f t="shared" si="5"/>
        <v>14.464933018124507</v>
      </c>
    </row>
    <row r="8" spans="1:20" ht="12.95" customHeight="1" x14ac:dyDescent="0.2">
      <c r="A8" s="17">
        <v>1975</v>
      </c>
      <c r="B8" s="3">
        <v>16602</v>
      </c>
      <c r="C8" s="3">
        <v>1054</v>
      </c>
      <c r="D8" s="3">
        <v>4208</v>
      </c>
      <c r="E8" s="3">
        <v>3479</v>
      </c>
      <c r="F8" s="3">
        <v>7142</v>
      </c>
      <c r="G8" s="3">
        <f>SUM(D8:F8)</f>
        <v>14829</v>
      </c>
      <c r="H8" s="3">
        <f t="shared" si="7"/>
        <v>15883</v>
      </c>
      <c r="I8" s="4">
        <f t="shared" si="0"/>
        <v>23.364107132039319</v>
      </c>
      <c r="J8" s="4">
        <f t="shared" si="1"/>
        <v>4.2800694002498165</v>
      </c>
      <c r="K8" s="3">
        <v>445693</v>
      </c>
      <c r="L8" s="3">
        <v>10413219</v>
      </c>
      <c r="M8" s="5">
        <f t="shared" si="2"/>
        <v>372.49855842474528</v>
      </c>
      <c r="N8" s="5">
        <f t="shared" si="3"/>
        <v>23.648565268020814</v>
      </c>
      <c r="O8" s="5">
        <f>G8*10000/K8</f>
        <v>332.71781248527572</v>
      </c>
      <c r="P8" s="5">
        <f>B8*100000/L8</f>
        <v>159.43196815509211</v>
      </c>
      <c r="Q8" s="5">
        <f>C8*100000/L8</f>
        <v>10.121750056346649</v>
      </c>
      <c r="R8" s="5">
        <f>G8*100000/L8</f>
        <v>142.40553281362853</v>
      </c>
      <c r="S8" s="6">
        <f t="shared" si="4"/>
        <v>6.3486326948560423</v>
      </c>
      <c r="T8" s="7">
        <f t="shared" si="5"/>
        <v>15.751423149905124</v>
      </c>
    </row>
    <row r="9" spans="1:20" ht="12.95" customHeight="1" x14ac:dyDescent="0.2">
      <c r="A9" s="17">
        <v>1976</v>
      </c>
      <c r="B9" s="3">
        <v>17716</v>
      </c>
      <c r="C9" s="3">
        <v>1079</v>
      </c>
      <c r="D9" s="3">
        <v>4322</v>
      </c>
      <c r="E9" s="3">
        <v>3456</v>
      </c>
      <c r="F9" s="3">
        <v>7355</v>
      </c>
      <c r="G9" s="3">
        <f t="shared" si="6"/>
        <v>15133</v>
      </c>
      <c r="H9" s="3">
        <f t="shared" si="7"/>
        <v>16212</v>
      </c>
      <c r="I9" s="4">
        <f t="shared" si="0"/>
        <v>22.67016772914436</v>
      </c>
      <c r="J9" s="4">
        <f t="shared" si="1"/>
        <v>4.4110833759488157</v>
      </c>
      <c r="K9" s="3">
        <v>466049</v>
      </c>
      <c r="L9" s="3">
        <v>10565409</v>
      </c>
      <c r="M9" s="5">
        <f t="shared" si="2"/>
        <v>380.13170288961032</v>
      </c>
      <c r="N9" s="5">
        <f t="shared" si="3"/>
        <v>23.152071992429981</v>
      </c>
      <c r="O9" s="5">
        <f>G9*10000/K9</f>
        <v>324.70834611811205</v>
      </c>
      <c r="P9" s="5">
        <f>B9*100000/L9</f>
        <v>167.67926352874744</v>
      </c>
      <c r="Q9" s="5">
        <f>C9*100000/L9</f>
        <v>10.212571988457807</v>
      </c>
      <c r="R9" s="5">
        <f>G9*100000/L9</f>
        <v>143.23155875934381</v>
      </c>
      <c r="S9" s="6">
        <f t="shared" si="4"/>
        <v>6.0905396251975619</v>
      </c>
      <c r="T9" s="7">
        <f t="shared" si="5"/>
        <v>16.418906394810008</v>
      </c>
    </row>
    <row r="10" spans="1:20" ht="12.95" customHeight="1" x14ac:dyDescent="0.2">
      <c r="A10" s="17">
        <v>1977</v>
      </c>
      <c r="B10" s="3">
        <v>19638</v>
      </c>
      <c r="C10" s="3">
        <v>1071</v>
      </c>
      <c r="D10" s="3">
        <v>4566</v>
      </c>
      <c r="E10" s="3">
        <v>4125</v>
      </c>
      <c r="F10" s="3">
        <v>7961</v>
      </c>
      <c r="G10" s="3">
        <f t="shared" si="6"/>
        <v>16652</v>
      </c>
      <c r="H10" s="3">
        <f t="shared" si="7"/>
        <v>17723</v>
      </c>
      <c r="I10" s="4">
        <f t="shared" si="0"/>
        <v>20.844062390602513</v>
      </c>
      <c r="J10" s="4">
        <f t="shared" si="1"/>
        <v>4.7975292976039414</v>
      </c>
      <c r="K10" s="3">
        <v>514180</v>
      </c>
      <c r="L10" s="3">
        <v>10717600</v>
      </c>
      <c r="M10" s="5">
        <f t="shared" si="2"/>
        <v>381.92850752654715</v>
      </c>
      <c r="N10" s="5">
        <f t="shared" si="3"/>
        <v>20.829281574545877</v>
      </c>
      <c r="O10" s="5">
        <f t="shared" ref="O10:O43" si="8">G10*10000/K10</f>
        <v>323.85545917771987</v>
      </c>
      <c r="P10" s="5">
        <f t="shared" ref="P10:P43" si="9">B10*100000/L10</f>
        <v>183.23132044487571</v>
      </c>
      <c r="Q10" s="5">
        <f t="shared" ref="Q10:Q43" si="10">C10*100000/L10</f>
        <v>9.9929088601925802</v>
      </c>
      <c r="R10" s="5">
        <f t="shared" ref="R10:R43" si="11">G10*100000/L10</f>
        <v>155.37060535940881</v>
      </c>
      <c r="S10" s="6">
        <f t="shared" si="4"/>
        <v>5.4537121906507791</v>
      </c>
      <c r="T10" s="7">
        <f t="shared" si="5"/>
        <v>18.336134453781511</v>
      </c>
    </row>
    <row r="11" spans="1:20" ht="12.95" customHeight="1" x14ac:dyDescent="0.2">
      <c r="A11" s="17">
        <v>1978</v>
      </c>
      <c r="B11" s="3">
        <v>19623</v>
      </c>
      <c r="C11" s="3">
        <v>1207</v>
      </c>
      <c r="D11" s="3">
        <v>5397</v>
      </c>
      <c r="E11" s="3">
        <v>4316</v>
      </c>
      <c r="F11" s="3">
        <v>9424</v>
      </c>
      <c r="G11" s="3">
        <f t="shared" si="6"/>
        <v>19137</v>
      </c>
      <c r="H11" s="3">
        <f t="shared" si="7"/>
        <v>20344</v>
      </c>
      <c r="I11" s="4">
        <f t="shared" si="0"/>
        <v>18.429996880234931</v>
      </c>
      <c r="J11" s="4">
        <f t="shared" si="1"/>
        <v>5.4259368924388696</v>
      </c>
      <c r="K11" s="3">
        <v>589788</v>
      </c>
      <c r="L11" s="3">
        <v>10869791</v>
      </c>
      <c r="M11" s="5">
        <f t="shared" si="2"/>
        <v>332.7127713686952</v>
      </c>
      <c r="N11" s="5">
        <f t="shared" si="3"/>
        <v>20.464980637110283</v>
      </c>
      <c r="O11" s="5">
        <f t="shared" si="8"/>
        <v>324.47252233005759</v>
      </c>
      <c r="P11" s="5">
        <f t="shared" si="9"/>
        <v>180.52785007549824</v>
      </c>
      <c r="Q11" s="5">
        <f t="shared" si="10"/>
        <v>11.104169344194382</v>
      </c>
      <c r="R11" s="5">
        <f t="shared" si="11"/>
        <v>176.05674294933544</v>
      </c>
      <c r="S11" s="6">
        <f t="shared" si="4"/>
        <v>6.1509453192682058</v>
      </c>
      <c r="T11" s="7">
        <f t="shared" si="5"/>
        <v>16.257663628831814</v>
      </c>
    </row>
    <row r="12" spans="1:20" ht="12.95" customHeight="1" x14ac:dyDescent="0.2">
      <c r="A12" s="17">
        <v>1979</v>
      </c>
      <c r="B12" s="3">
        <v>21506</v>
      </c>
      <c r="C12" s="3">
        <v>1309</v>
      </c>
      <c r="D12" s="3">
        <v>5961</v>
      </c>
      <c r="E12" s="3">
        <v>5397</v>
      </c>
      <c r="F12" s="3">
        <v>10386</v>
      </c>
      <c r="G12" s="3">
        <f t="shared" si="6"/>
        <v>21744</v>
      </c>
      <c r="H12" s="3">
        <f t="shared" si="7"/>
        <v>23053</v>
      </c>
      <c r="I12" s="4">
        <f t="shared" si="0"/>
        <v>18.109495095542449</v>
      </c>
      <c r="J12" s="4">
        <f t="shared" si="1"/>
        <v>5.5219651057314376</v>
      </c>
      <c r="K12" s="3">
        <v>608630</v>
      </c>
      <c r="L12" s="3">
        <v>11021982</v>
      </c>
      <c r="M12" s="5">
        <f t="shared" si="2"/>
        <v>353.35096856875276</v>
      </c>
      <c r="N12" s="5">
        <f t="shared" ref="N12:N43" si="12">C12*10000/K12</f>
        <v>21.507319718055303</v>
      </c>
      <c r="O12" s="5">
        <f t="shared" si="8"/>
        <v>357.26139033567193</v>
      </c>
      <c r="P12" s="5">
        <f t="shared" si="9"/>
        <v>195.11917185130588</v>
      </c>
      <c r="Q12" s="5">
        <f t="shared" si="10"/>
        <v>11.876266900091109</v>
      </c>
      <c r="R12" s="5">
        <f t="shared" si="11"/>
        <v>197.27849310586788</v>
      </c>
      <c r="S12" s="6">
        <f t="shared" si="4"/>
        <v>6.0866734864688921</v>
      </c>
      <c r="T12" s="7">
        <f t="shared" si="5"/>
        <v>16.42933537051184</v>
      </c>
    </row>
    <row r="13" spans="1:20" ht="12.95" customHeight="1" x14ac:dyDescent="0.2">
      <c r="A13" s="17">
        <v>1980</v>
      </c>
      <c r="B13" s="8">
        <v>25606</v>
      </c>
      <c r="C13" s="8">
        <v>1434</v>
      </c>
      <c r="D13" s="8">
        <v>6287</v>
      </c>
      <c r="E13" s="8">
        <v>5925</v>
      </c>
      <c r="F13" s="8">
        <v>11993</v>
      </c>
      <c r="G13" s="8">
        <f t="shared" si="6"/>
        <v>24205</v>
      </c>
      <c r="H13" s="8">
        <f t="shared" si="7"/>
        <v>25639</v>
      </c>
      <c r="I13" s="9">
        <f t="shared" si="0"/>
        <v>14.017126621340225</v>
      </c>
      <c r="J13" s="9">
        <f t="shared" si="1"/>
        <v>7.134129747230511</v>
      </c>
      <c r="K13" s="8">
        <v>797180</v>
      </c>
      <c r="L13" s="8">
        <v>11174173</v>
      </c>
      <c r="M13" s="5">
        <f t="shared" si="2"/>
        <v>321.20725557590504</v>
      </c>
      <c r="N13" s="5">
        <f t="shared" si="12"/>
        <v>17.988409142226349</v>
      </c>
      <c r="O13" s="5">
        <f t="shared" si="8"/>
        <v>303.63280563988059</v>
      </c>
      <c r="P13" s="5">
        <f t="shared" si="9"/>
        <v>229.15342370303378</v>
      </c>
      <c r="Q13" s="5">
        <f t="shared" si="10"/>
        <v>12.833164476691026</v>
      </c>
      <c r="R13" s="5">
        <f t="shared" si="11"/>
        <v>216.61558309505321</v>
      </c>
      <c r="S13" s="6">
        <f t="shared" si="4"/>
        <v>5.60024994141998</v>
      </c>
      <c r="T13" s="7">
        <f t="shared" si="5"/>
        <v>17.856345885634589</v>
      </c>
    </row>
    <row r="14" spans="1:20" ht="12.95" customHeight="1" x14ac:dyDescent="0.2">
      <c r="A14" s="17">
        <v>1981</v>
      </c>
      <c r="B14" s="8">
        <v>33536</v>
      </c>
      <c r="C14" s="8">
        <v>1552</v>
      </c>
      <c r="D14" s="8">
        <v>6895</v>
      </c>
      <c r="E14" s="8">
        <v>6927</v>
      </c>
      <c r="F14" s="8">
        <v>15031</v>
      </c>
      <c r="G14" s="8">
        <f t="shared" si="6"/>
        <v>28853</v>
      </c>
      <c r="H14" s="8">
        <f t="shared" si="7"/>
        <v>30405</v>
      </c>
      <c r="I14" s="9">
        <f t="shared" si="0"/>
        <v>13.162540930990293</v>
      </c>
      <c r="J14" s="9">
        <f t="shared" si="1"/>
        <v>7.5973173055482706</v>
      </c>
      <c r="K14" s="8">
        <v>863038</v>
      </c>
      <c r="L14" s="8">
        <v>11359773</v>
      </c>
      <c r="M14" s="5">
        <f t="shared" si="2"/>
        <v>388.58080408973882</v>
      </c>
      <c r="N14" s="5">
        <f t="shared" si="12"/>
        <v>17.9829856854507</v>
      </c>
      <c r="O14" s="5">
        <f t="shared" si="8"/>
        <v>334.31899869994135</v>
      </c>
      <c r="P14" s="5">
        <f t="shared" si="9"/>
        <v>295.21716675148349</v>
      </c>
      <c r="Q14" s="5">
        <f t="shared" si="10"/>
        <v>13.662244835350142</v>
      </c>
      <c r="R14" s="5">
        <f t="shared" si="11"/>
        <v>253.99275143966346</v>
      </c>
      <c r="S14" s="6">
        <f t="shared" si="4"/>
        <v>4.6278625954198471</v>
      </c>
      <c r="T14" s="7">
        <f t="shared" si="5"/>
        <v>21.608247422680414</v>
      </c>
    </row>
    <row r="15" spans="1:20" ht="12.95" customHeight="1" x14ac:dyDescent="0.2">
      <c r="A15" s="17">
        <v>1982</v>
      </c>
      <c r="B15" s="8">
        <v>55272</v>
      </c>
      <c r="C15" s="8">
        <v>1274</v>
      </c>
      <c r="D15" s="8">
        <v>7532</v>
      </c>
      <c r="E15" s="8">
        <v>8579</v>
      </c>
      <c r="F15" s="8">
        <v>17870</v>
      </c>
      <c r="G15" s="8">
        <f t="shared" si="6"/>
        <v>33981</v>
      </c>
      <c r="H15" s="8">
        <f t="shared" si="7"/>
        <v>35255</v>
      </c>
      <c r="I15" s="9">
        <f t="shared" si="0"/>
        <v>12.64901084525976</v>
      </c>
      <c r="J15" s="9">
        <f t="shared" si="1"/>
        <v>7.9057565230466382</v>
      </c>
      <c r="K15" s="8">
        <v>912749</v>
      </c>
      <c r="L15" s="8">
        <v>11545372</v>
      </c>
      <c r="M15" s="5">
        <f t="shared" si="2"/>
        <v>605.55530600416978</v>
      </c>
      <c r="N15" s="5">
        <f t="shared" si="12"/>
        <v>13.957835067471999</v>
      </c>
      <c r="O15" s="5">
        <f t="shared" si="8"/>
        <v>372.2929304770534</v>
      </c>
      <c r="P15" s="5">
        <f t="shared" si="9"/>
        <v>478.73728105079681</v>
      </c>
      <c r="Q15" s="5">
        <f t="shared" si="10"/>
        <v>11.034724563227586</v>
      </c>
      <c r="R15" s="5">
        <f t="shared" si="11"/>
        <v>294.32572636031131</v>
      </c>
      <c r="S15" s="6">
        <f t="shared" si="4"/>
        <v>2.3049645390070919</v>
      </c>
      <c r="T15" s="7">
        <f t="shared" si="5"/>
        <v>43.384615384615387</v>
      </c>
    </row>
    <row r="16" spans="1:20" ht="12.95" customHeight="1" x14ac:dyDescent="0.2">
      <c r="A16" s="17">
        <v>1983</v>
      </c>
      <c r="B16" s="8">
        <v>47889</v>
      </c>
      <c r="C16" s="8">
        <v>1363</v>
      </c>
      <c r="D16" s="8">
        <v>7338</v>
      </c>
      <c r="E16" s="8">
        <v>7506</v>
      </c>
      <c r="F16" s="8">
        <v>16338</v>
      </c>
      <c r="G16" s="8">
        <f t="shared" si="6"/>
        <v>31182</v>
      </c>
      <c r="H16" s="8">
        <f t="shared" si="7"/>
        <v>32545</v>
      </c>
      <c r="I16" s="9">
        <f t="shared" si="0"/>
        <v>12.801706752804575</v>
      </c>
      <c r="J16" s="9">
        <f t="shared" si="1"/>
        <v>7.8114584196433166</v>
      </c>
      <c r="K16" s="8">
        <v>916360</v>
      </c>
      <c r="L16" s="8">
        <v>11730972</v>
      </c>
      <c r="M16" s="5">
        <f t="shared" si="2"/>
        <v>522.60028809638129</v>
      </c>
      <c r="N16" s="5">
        <f t="shared" si="12"/>
        <v>14.874066960583177</v>
      </c>
      <c r="O16" s="5">
        <f t="shared" si="8"/>
        <v>340.2811122266358</v>
      </c>
      <c r="P16" s="5">
        <f t="shared" si="9"/>
        <v>408.22704205585012</v>
      </c>
      <c r="Q16" s="5">
        <f t="shared" si="10"/>
        <v>11.618815559358593</v>
      </c>
      <c r="R16" s="5">
        <f t="shared" si="11"/>
        <v>265.80917591483467</v>
      </c>
      <c r="S16" s="6">
        <f t="shared" si="4"/>
        <v>2.8461650901041993</v>
      </c>
      <c r="T16" s="7">
        <f t="shared" si="5"/>
        <v>35.134996331621423</v>
      </c>
    </row>
    <row r="17" spans="1:20" ht="12.95" customHeight="1" x14ac:dyDescent="0.2">
      <c r="A17" s="17">
        <v>1984</v>
      </c>
      <c r="B17" s="8">
        <v>39207</v>
      </c>
      <c r="C17" s="8">
        <v>1210</v>
      </c>
      <c r="D17" s="8">
        <v>7128</v>
      </c>
      <c r="E17" s="8">
        <v>7352</v>
      </c>
      <c r="F17" s="8">
        <v>15351</v>
      </c>
      <c r="G17" s="8">
        <f t="shared" si="6"/>
        <v>29831</v>
      </c>
      <c r="H17" s="8">
        <f t="shared" si="7"/>
        <v>31041</v>
      </c>
      <c r="I17" s="9">
        <f t="shared" si="0"/>
        <v>12.807224836827494</v>
      </c>
      <c r="J17" s="9">
        <f t="shared" si="1"/>
        <v>7.8080927971567666</v>
      </c>
      <c r="K17" s="8">
        <v>930457</v>
      </c>
      <c r="L17" s="8">
        <v>11916572</v>
      </c>
      <c r="M17" s="5">
        <f t="shared" si="2"/>
        <v>421.37358308874025</v>
      </c>
      <c r="N17" s="5">
        <f t="shared" si="12"/>
        <v>13.004362372468583</v>
      </c>
      <c r="O17" s="5">
        <f t="shared" si="8"/>
        <v>320.60589581248786</v>
      </c>
      <c r="P17" s="5">
        <f t="shared" si="9"/>
        <v>329.01240390273313</v>
      </c>
      <c r="Q17" s="5">
        <f t="shared" si="10"/>
        <v>10.153926817208841</v>
      </c>
      <c r="R17" s="5">
        <f t="shared" si="11"/>
        <v>250.3320585819479</v>
      </c>
      <c r="S17" s="6">
        <f t="shared" si="4"/>
        <v>3.0861835896651106</v>
      </c>
      <c r="T17" s="7">
        <f t="shared" si="5"/>
        <v>32.402479338842973</v>
      </c>
    </row>
    <row r="18" spans="1:20" ht="12.95" customHeight="1" x14ac:dyDescent="0.2">
      <c r="A18" s="17">
        <v>1985</v>
      </c>
      <c r="B18" s="8">
        <v>30751</v>
      </c>
      <c r="C18" s="8">
        <v>1049</v>
      </c>
      <c r="D18" s="8">
        <v>4421</v>
      </c>
      <c r="E18" s="8">
        <v>4106</v>
      </c>
      <c r="F18" s="8">
        <v>11767</v>
      </c>
      <c r="G18" s="8">
        <f t="shared" si="6"/>
        <v>20294</v>
      </c>
      <c r="H18" s="8">
        <f t="shared" si="7"/>
        <v>21343</v>
      </c>
      <c r="I18" s="9">
        <f t="shared" si="0"/>
        <v>12.812444683473009</v>
      </c>
      <c r="J18" s="9">
        <f t="shared" si="1"/>
        <v>7.8049117456086821</v>
      </c>
      <c r="K18" s="8">
        <v>944564</v>
      </c>
      <c r="L18" s="8">
        <v>12102174</v>
      </c>
      <c r="M18" s="5">
        <f t="shared" si="2"/>
        <v>325.55761176585173</v>
      </c>
      <c r="N18" s="5">
        <f t="shared" si="12"/>
        <v>11.105652978517073</v>
      </c>
      <c r="O18" s="5">
        <f t="shared" si="8"/>
        <v>214.85044951956669</v>
      </c>
      <c r="P18" s="5">
        <f t="shared" si="9"/>
        <v>254.09484279436074</v>
      </c>
      <c r="Q18" s="5">
        <f t="shared" si="10"/>
        <v>8.6678641374681931</v>
      </c>
      <c r="R18" s="5">
        <f t="shared" si="11"/>
        <v>167.68887970045714</v>
      </c>
      <c r="S18" s="6">
        <f t="shared" si="4"/>
        <v>3.4112711781730676</v>
      </c>
      <c r="T18" s="7">
        <f t="shared" si="5"/>
        <v>29.314585319351764</v>
      </c>
    </row>
    <row r="19" spans="1:20" ht="12.95" customHeight="1" x14ac:dyDescent="0.2">
      <c r="A19" s="17">
        <v>1986</v>
      </c>
      <c r="B19" s="8">
        <v>35268</v>
      </c>
      <c r="C19" s="8">
        <v>1191</v>
      </c>
      <c r="D19" s="8">
        <v>4794</v>
      </c>
      <c r="E19" s="8">
        <v>4832</v>
      </c>
      <c r="F19" s="8">
        <v>14359</v>
      </c>
      <c r="G19" s="8">
        <f t="shared" si="6"/>
        <v>23985</v>
      </c>
      <c r="H19" s="8">
        <f t="shared" si="7"/>
        <v>25176</v>
      </c>
      <c r="I19" s="9">
        <f t="shared" si="0"/>
        <v>12.796545476456631</v>
      </c>
      <c r="J19" s="9">
        <f t="shared" si="1"/>
        <v>7.8146090430407353</v>
      </c>
      <c r="K19" s="8">
        <v>962564</v>
      </c>
      <c r="L19" s="8">
        <v>12317494</v>
      </c>
      <c r="M19" s="5">
        <f t="shared" si="2"/>
        <v>366.39641623829687</v>
      </c>
      <c r="N19" s="5">
        <f t="shared" si="12"/>
        <v>12.373203236356233</v>
      </c>
      <c r="O19" s="5">
        <f t="shared" si="8"/>
        <v>249.1782364601211</v>
      </c>
      <c r="P19" s="5">
        <f t="shared" si="9"/>
        <v>286.32447476735121</v>
      </c>
      <c r="Q19" s="5">
        <f t="shared" si="10"/>
        <v>9.6691745902210311</v>
      </c>
      <c r="R19" s="5">
        <f t="shared" si="11"/>
        <v>194.7230499970205</v>
      </c>
      <c r="S19" s="6">
        <f t="shared" si="4"/>
        <v>3.3769989792446409</v>
      </c>
      <c r="T19" s="7">
        <f t="shared" si="5"/>
        <v>29.612090680100756</v>
      </c>
    </row>
    <row r="20" spans="1:20" ht="12.95" customHeight="1" x14ac:dyDescent="0.2">
      <c r="A20" s="17">
        <v>1987</v>
      </c>
      <c r="B20" s="8">
        <v>32790</v>
      </c>
      <c r="C20" s="8">
        <v>1198</v>
      </c>
      <c r="D20" s="8">
        <v>4990</v>
      </c>
      <c r="E20" s="8">
        <v>4946</v>
      </c>
      <c r="F20" s="8">
        <v>14735</v>
      </c>
      <c r="G20" s="8">
        <f t="shared" si="6"/>
        <v>24671</v>
      </c>
      <c r="H20" s="8">
        <f t="shared" si="7"/>
        <v>25869</v>
      </c>
      <c r="I20" s="9">
        <f t="shared" si="0"/>
        <v>12.893285475318967</v>
      </c>
      <c r="J20" s="9">
        <f t="shared" si="1"/>
        <v>7.7559750143922175</v>
      </c>
      <c r="K20" s="8">
        <v>972042</v>
      </c>
      <c r="L20" s="8">
        <v>12532815</v>
      </c>
      <c r="M20" s="5">
        <f t="shared" si="2"/>
        <v>337.33110297703183</v>
      </c>
      <c r="N20" s="5">
        <f t="shared" si="12"/>
        <v>12.324570337495706</v>
      </c>
      <c r="O20" s="5">
        <f t="shared" si="8"/>
        <v>253.80590550614068</v>
      </c>
      <c r="P20" s="5">
        <f t="shared" si="9"/>
        <v>261.63316062672271</v>
      </c>
      <c r="Q20" s="5">
        <f t="shared" si="10"/>
        <v>9.5589059600736146</v>
      </c>
      <c r="R20" s="5">
        <f t="shared" si="11"/>
        <v>196.85122616108194</v>
      </c>
      <c r="S20" s="6">
        <f t="shared" si="4"/>
        <v>3.653552912473315</v>
      </c>
      <c r="T20" s="7">
        <f t="shared" si="5"/>
        <v>27.370617696160267</v>
      </c>
    </row>
    <row r="21" spans="1:20" ht="12.95" customHeight="1" x14ac:dyDescent="0.2">
      <c r="A21" s="17">
        <v>1988</v>
      </c>
      <c r="B21" s="8">
        <v>34226</v>
      </c>
      <c r="C21" s="8">
        <v>1248</v>
      </c>
      <c r="D21" s="8">
        <v>5564</v>
      </c>
      <c r="E21" s="8">
        <v>5147</v>
      </c>
      <c r="F21" s="8">
        <v>16547</v>
      </c>
      <c r="G21" s="8">
        <f t="shared" si="6"/>
        <v>27258</v>
      </c>
      <c r="H21" s="8">
        <f t="shared" si="7"/>
        <v>28506</v>
      </c>
      <c r="I21" s="9">
        <f t="shared" si="0"/>
        <v>12.931202027097621</v>
      </c>
      <c r="J21" s="9">
        <f t="shared" si="1"/>
        <v>7.7332331356704334</v>
      </c>
      <c r="K21" s="8">
        <v>985843</v>
      </c>
      <c r="L21" s="8">
        <v>12748135</v>
      </c>
      <c r="M21" s="5">
        <f t="shared" si="2"/>
        <v>347.174955849968</v>
      </c>
      <c r="N21" s="5">
        <f t="shared" si="12"/>
        <v>12.659216528392452</v>
      </c>
      <c r="O21" s="5">
        <f t="shared" si="8"/>
        <v>276.49433023311013</v>
      </c>
      <c r="P21" s="5">
        <f t="shared" si="9"/>
        <v>268.4784872453892</v>
      </c>
      <c r="Q21" s="5">
        <f t="shared" si="10"/>
        <v>9.7896672728991341</v>
      </c>
      <c r="R21" s="5">
        <f t="shared" si="11"/>
        <v>213.81951163836905</v>
      </c>
      <c r="S21" s="6">
        <f t="shared" si="4"/>
        <v>3.6463507275170919</v>
      </c>
      <c r="T21" s="7">
        <f t="shared" si="5"/>
        <v>27.424679487179485</v>
      </c>
    </row>
    <row r="22" spans="1:20" ht="12.95" customHeight="1" x14ac:dyDescent="0.2">
      <c r="A22" s="17">
        <v>1989</v>
      </c>
      <c r="B22" s="8">
        <v>37217</v>
      </c>
      <c r="C22" s="8">
        <v>1465</v>
      </c>
      <c r="D22" s="8">
        <v>6217</v>
      </c>
      <c r="E22" s="8">
        <v>5768</v>
      </c>
      <c r="F22" s="8">
        <v>19439</v>
      </c>
      <c r="G22" s="8">
        <f t="shared" si="6"/>
        <v>31424</v>
      </c>
      <c r="H22" s="8">
        <f t="shared" si="7"/>
        <v>32889</v>
      </c>
      <c r="I22" s="9">
        <f t="shared" si="0"/>
        <v>12.731051652091077</v>
      </c>
      <c r="J22" s="9">
        <f t="shared" si="1"/>
        <v>7.854810641945277</v>
      </c>
      <c r="K22" s="8">
        <v>1018255</v>
      </c>
      <c r="L22" s="8">
        <v>12963457</v>
      </c>
      <c r="M22" s="5">
        <f t="shared" si="2"/>
        <v>365.49783698582377</v>
      </c>
      <c r="N22" s="5">
        <f t="shared" si="12"/>
        <v>14.38735876573157</v>
      </c>
      <c r="O22" s="5">
        <f t="shared" si="8"/>
        <v>308.60639034426544</v>
      </c>
      <c r="P22" s="5">
        <f t="shared" si="9"/>
        <v>287.09162995642288</v>
      </c>
      <c r="Q22" s="5">
        <f t="shared" si="10"/>
        <v>11.300997874255302</v>
      </c>
      <c r="R22" s="5">
        <f t="shared" si="11"/>
        <v>242.40447590484544</v>
      </c>
      <c r="S22" s="6">
        <f t="shared" si="4"/>
        <v>3.9363731628019454</v>
      </c>
      <c r="T22" s="7">
        <f t="shared" si="5"/>
        <v>25.404095563139933</v>
      </c>
    </row>
    <row r="23" spans="1:20" ht="12.95" customHeight="1" x14ac:dyDescent="0.2">
      <c r="A23" s="17">
        <v>1990</v>
      </c>
      <c r="B23" s="8">
        <v>39479</v>
      </c>
      <c r="C23" s="8">
        <v>1587</v>
      </c>
      <c r="D23" s="8">
        <v>6788</v>
      </c>
      <c r="E23" s="8">
        <v>6326</v>
      </c>
      <c r="F23" s="8">
        <v>21391</v>
      </c>
      <c r="G23" s="8">
        <f t="shared" si="6"/>
        <v>34505</v>
      </c>
      <c r="H23" s="8">
        <f t="shared" si="7"/>
        <v>36092</v>
      </c>
      <c r="I23" s="9">
        <f t="shared" si="0"/>
        <v>12.268142331050765</v>
      </c>
      <c r="J23" s="9">
        <f t="shared" si="1"/>
        <v>8.1511933348620538</v>
      </c>
      <c r="K23" s="8">
        <v>1074228</v>
      </c>
      <c r="L23" s="8">
        <v>13178782</v>
      </c>
      <c r="M23" s="5">
        <f t="shared" si="2"/>
        <v>367.51043540105081</v>
      </c>
      <c r="N23" s="5">
        <f t="shared" si="12"/>
        <v>14.773400060322389</v>
      </c>
      <c r="O23" s="5">
        <f t="shared" si="8"/>
        <v>321.20741593032392</v>
      </c>
      <c r="P23" s="5">
        <f t="shared" si="9"/>
        <v>299.56486115332967</v>
      </c>
      <c r="Q23" s="5">
        <f t="shared" si="10"/>
        <v>12.042084010495051</v>
      </c>
      <c r="R23" s="5">
        <f t="shared" si="11"/>
        <v>261.82237478395194</v>
      </c>
      <c r="S23" s="6">
        <f t="shared" si="4"/>
        <v>4.0198586590339165</v>
      </c>
      <c r="T23" s="7">
        <f t="shared" si="5"/>
        <v>24.876496534341523</v>
      </c>
    </row>
    <row r="24" spans="1:20" ht="12.95" customHeight="1" x14ac:dyDescent="0.2">
      <c r="A24" s="17">
        <v>1991</v>
      </c>
      <c r="B24" s="8">
        <v>40368</v>
      </c>
      <c r="C24" s="8">
        <v>1602</v>
      </c>
      <c r="D24" s="8">
        <v>7295</v>
      </c>
      <c r="E24" s="8">
        <v>6461</v>
      </c>
      <c r="F24" s="8">
        <v>22618</v>
      </c>
      <c r="G24" s="8">
        <f t="shared" si="6"/>
        <v>36374</v>
      </c>
      <c r="H24" s="8">
        <f t="shared" si="7"/>
        <v>37976</v>
      </c>
      <c r="I24" s="9">
        <f t="shared" si="0"/>
        <v>11.430828295835271</v>
      </c>
      <c r="J24" s="9">
        <f t="shared" si="1"/>
        <v>8.7482724271550989</v>
      </c>
      <c r="K24" s="8">
        <v>1174194</v>
      </c>
      <c r="L24" s="8">
        <v>13422010</v>
      </c>
      <c r="M24" s="5">
        <f t="shared" si="2"/>
        <v>343.79327436522414</v>
      </c>
      <c r="N24" s="5">
        <f t="shared" si="12"/>
        <v>13.643401345944538</v>
      </c>
      <c r="O24" s="5">
        <f t="shared" si="8"/>
        <v>309.77845228301288</v>
      </c>
      <c r="P24" s="5">
        <f t="shared" si="9"/>
        <v>300.7597222770658</v>
      </c>
      <c r="Q24" s="5">
        <f t="shared" si="10"/>
        <v>11.935619180733735</v>
      </c>
      <c r="R24" s="5">
        <f t="shared" si="11"/>
        <v>271.00262926342629</v>
      </c>
      <c r="S24" s="6">
        <f t="shared" si="4"/>
        <v>3.9684898929845418</v>
      </c>
      <c r="T24" s="7">
        <f t="shared" si="5"/>
        <v>25.198501872659175</v>
      </c>
    </row>
    <row r="25" spans="1:20" ht="12.95" customHeight="1" x14ac:dyDescent="0.2">
      <c r="A25" s="17">
        <v>1992</v>
      </c>
      <c r="B25" s="8">
        <v>43402</v>
      </c>
      <c r="C25" s="8">
        <v>1700</v>
      </c>
      <c r="D25" s="8">
        <v>7983</v>
      </c>
      <c r="E25" s="8">
        <v>7215</v>
      </c>
      <c r="F25" s="8">
        <v>25145</v>
      </c>
      <c r="G25" s="8">
        <f t="shared" si="6"/>
        <v>40343</v>
      </c>
      <c r="H25" s="8">
        <f t="shared" si="7"/>
        <v>42043</v>
      </c>
      <c r="I25" s="9">
        <f t="shared" si="0"/>
        <v>10.073874514099858</v>
      </c>
      <c r="J25" s="9">
        <f t="shared" si="1"/>
        <v>9.9266672281886574</v>
      </c>
      <c r="K25" s="8">
        <v>1356503</v>
      </c>
      <c r="L25" s="8">
        <v>13665241</v>
      </c>
      <c r="M25" s="5">
        <f t="shared" si="2"/>
        <v>319.95506091766845</v>
      </c>
      <c r="N25" s="5">
        <f t="shared" si="12"/>
        <v>12.532224403484548</v>
      </c>
      <c r="O25" s="5">
        <f t="shared" si="8"/>
        <v>297.40442888810418</v>
      </c>
      <c r="P25" s="5">
        <f t="shared" si="9"/>
        <v>317.60874177045247</v>
      </c>
      <c r="Q25" s="5">
        <f t="shared" si="10"/>
        <v>12.440322128237622</v>
      </c>
      <c r="R25" s="5">
        <f t="shared" si="11"/>
        <v>295.22347977617079</v>
      </c>
      <c r="S25" s="6">
        <f t="shared" si="4"/>
        <v>3.9168701903138108</v>
      </c>
      <c r="T25" s="7">
        <f t="shared" si="5"/>
        <v>25.530588235294118</v>
      </c>
    </row>
    <row r="26" spans="1:20" ht="12.95" customHeight="1" x14ac:dyDescent="0.2">
      <c r="A26" s="17">
        <v>1993</v>
      </c>
      <c r="B26" s="8">
        <v>44837</v>
      </c>
      <c r="C26" s="8">
        <v>1760</v>
      </c>
      <c r="D26" s="8">
        <v>8298</v>
      </c>
      <c r="E26" s="8">
        <v>7151</v>
      </c>
      <c r="F26" s="8">
        <v>26334</v>
      </c>
      <c r="G26" s="8">
        <f t="shared" si="6"/>
        <v>41783</v>
      </c>
      <c r="H26" s="8">
        <f t="shared" si="7"/>
        <v>43543</v>
      </c>
      <c r="I26" s="9">
        <f t="shared" si="0"/>
        <v>9.4222675811311749</v>
      </c>
      <c r="J26" s="9">
        <f t="shared" si="1"/>
        <v>10.613156455061603</v>
      </c>
      <c r="K26" s="8">
        <v>1476128</v>
      </c>
      <c r="L26" s="8">
        <v>13908473</v>
      </c>
      <c r="M26" s="5">
        <f t="shared" si="2"/>
        <v>303.74737150165839</v>
      </c>
      <c r="N26" s="5">
        <f t="shared" si="12"/>
        <v>11.923085260898784</v>
      </c>
      <c r="O26" s="5">
        <f t="shared" si="8"/>
        <v>283.05810878189425</v>
      </c>
      <c r="P26" s="5">
        <f t="shared" si="9"/>
        <v>322.37183765608199</v>
      </c>
      <c r="Q26" s="5">
        <f t="shared" si="10"/>
        <v>12.654156930095777</v>
      </c>
      <c r="R26" s="5">
        <f t="shared" si="11"/>
        <v>300.41399943760899</v>
      </c>
      <c r="S26" s="6">
        <f t="shared" si="4"/>
        <v>3.9253295269531865</v>
      </c>
      <c r="T26" s="7">
        <f t="shared" si="5"/>
        <v>25.475568181818183</v>
      </c>
    </row>
    <row r="27" spans="1:20" ht="12.95" customHeight="1" x14ac:dyDescent="0.2">
      <c r="A27" s="17">
        <v>1994</v>
      </c>
      <c r="B27" s="8">
        <v>44236</v>
      </c>
      <c r="C27" s="8">
        <v>1762</v>
      </c>
      <c r="D27" s="8">
        <v>8231</v>
      </c>
      <c r="E27" s="8">
        <v>7207</v>
      </c>
      <c r="F27" s="8">
        <v>26208</v>
      </c>
      <c r="G27" s="8">
        <f t="shared" si="6"/>
        <v>41646</v>
      </c>
      <c r="H27" s="8">
        <f t="shared" si="7"/>
        <v>43408</v>
      </c>
      <c r="I27" s="9">
        <f t="shared" si="0"/>
        <v>9.3784700292983825</v>
      </c>
      <c r="J27" s="9">
        <f t="shared" si="1"/>
        <v>10.66272000524601</v>
      </c>
      <c r="K27" s="8">
        <v>1508957</v>
      </c>
      <c r="L27" s="8">
        <v>14151708</v>
      </c>
      <c r="M27" s="5">
        <f t="shared" si="2"/>
        <v>293.15613367378927</v>
      </c>
      <c r="N27" s="5">
        <f t="shared" si="12"/>
        <v>11.676939767004626</v>
      </c>
      <c r="O27" s="5">
        <f t="shared" si="8"/>
        <v>275.99196000946347</v>
      </c>
      <c r="P27" s="5">
        <f t="shared" si="9"/>
        <v>312.5841771184086</v>
      </c>
      <c r="Q27" s="5">
        <f t="shared" si="10"/>
        <v>12.450793925369291</v>
      </c>
      <c r="R27" s="5">
        <f t="shared" si="11"/>
        <v>294.28249932799633</v>
      </c>
      <c r="S27" s="6">
        <f t="shared" si="4"/>
        <v>3.9831811194502214</v>
      </c>
      <c r="T27" s="7">
        <f t="shared" si="5"/>
        <v>25.105561861521</v>
      </c>
    </row>
    <row r="28" spans="1:20" ht="12.95" customHeight="1" x14ac:dyDescent="0.2">
      <c r="A28" s="17">
        <v>1995</v>
      </c>
      <c r="B28" s="8">
        <v>50790</v>
      </c>
      <c r="C28" s="8">
        <v>1890</v>
      </c>
      <c r="D28" s="8">
        <v>8830</v>
      </c>
      <c r="E28" s="8">
        <v>8017</v>
      </c>
      <c r="F28" s="8">
        <v>28982</v>
      </c>
      <c r="G28" s="8">
        <f t="shared" si="6"/>
        <v>45829</v>
      </c>
      <c r="H28" s="8">
        <f t="shared" si="7"/>
        <v>47719</v>
      </c>
      <c r="I28" s="9">
        <f t="shared" si="0"/>
        <v>8.575179829329679</v>
      </c>
      <c r="J28" s="9">
        <f t="shared" si="1"/>
        <v>11.661563021450592</v>
      </c>
      <c r="K28" s="8">
        <v>1678675</v>
      </c>
      <c r="L28" s="8">
        <v>14394940</v>
      </c>
      <c r="M28" s="5">
        <f t="shared" si="2"/>
        <v>302.56005480512903</v>
      </c>
      <c r="N28" s="5">
        <f t="shared" si="12"/>
        <v>11.258879771248157</v>
      </c>
      <c r="O28" s="5">
        <f t="shared" si="8"/>
        <v>273.00698467541366</v>
      </c>
      <c r="P28" s="5">
        <f t="shared" si="9"/>
        <v>352.83231468835578</v>
      </c>
      <c r="Q28" s="5">
        <f t="shared" si="10"/>
        <v>13.129613600334562</v>
      </c>
      <c r="R28" s="5">
        <f t="shared" si="11"/>
        <v>318.36881570885328</v>
      </c>
      <c r="S28" s="6">
        <f t="shared" si="4"/>
        <v>3.7212049616066154</v>
      </c>
      <c r="T28" s="7">
        <f t="shared" si="5"/>
        <v>26.873015873015873</v>
      </c>
    </row>
    <row r="29" spans="1:20" ht="12.95" customHeight="1" x14ac:dyDescent="0.2">
      <c r="A29" s="17">
        <v>1996</v>
      </c>
      <c r="B29" s="8">
        <v>57775</v>
      </c>
      <c r="C29" s="8">
        <v>1925</v>
      </c>
      <c r="D29" s="8">
        <v>9615</v>
      </c>
      <c r="E29" s="8">
        <v>8508</v>
      </c>
      <c r="F29" s="8">
        <v>32436</v>
      </c>
      <c r="G29" s="8">
        <f t="shared" si="6"/>
        <v>50559</v>
      </c>
      <c r="H29" s="8">
        <f t="shared" si="7"/>
        <v>52484</v>
      </c>
      <c r="I29" s="9">
        <f t="shared" si="0"/>
        <v>7.9925569658793396</v>
      </c>
      <c r="J29" s="9">
        <f t="shared" si="1"/>
        <v>12.511640570959386</v>
      </c>
      <c r="K29" s="8">
        <v>1826137</v>
      </c>
      <c r="L29" s="8">
        <v>14595504</v>
      </c>
      <c r="M29" s="5">
        <f t="shared" si="2"/>
        <v>316.37823449171668</v>
      </c>
      <c r="N29" s="5">
        <f t="shared" si="12"/>
        <v>10.541377782718383</v>
      </c>
      <c r="O29" s="5">
        <f t="shared" si="8"/>
        <v>276.8631269176409</v>
      </c>
      <c r="P29" s="5">
        <f t="shared" si="9"/>
        <v>395.84107544350644</v>
      </c>
      <c r="Q29" s="5">
        <f t="shared" si="10"/>
        <v>13.188992994006922</v>
      </c>
      <c r="R29" s="5">
        <f t="shared" si="11"/>
        <v>346.40119313454335</v>
      </c>
      <c r="S29" s="6">
        <f t="shared" si="4"/>
        <v>3.3318909562959758</v>
      </c>
      <c r="T29" s="7">
        <f t="shared" si="5"/>
        <v>30.012987012987011</v>
      </c>
    </row>
    <row r="30" spans="1:20" ht="12.95" customHeight="1" x14ac:dyDescent="0.2">
      <c r="A30" s="17">
        <v>1997</v>
      </c>
      <c r="B30" s="8">
        <v>52394</v>
      </c>
      <c r="C30" s="8">
        <v>1883</v>
      </c>
      <c r="D30" s="8">
        <v>9510</v>
      </c>
      <c r="E30" s="8">
        <v>8601</v>
      </c>
      <c r="F30" s="8">
        <v>32546</v>
      </c>
      <c r="G30" s="8">
        <f t="shared" si="6"/>
        <v>50657</v>
      </c>
      <c r="H30" s="8">
        <f t="shared" si="7"/>
        <v>52540</v>
      </c>
      <c r="I30" s="9">
        <f t="shared" si="0"/>
        <v>7.4402727080271163</v>
      </c>
      <c r="J30" s="9">
        <f t="shared" si="1"/>
        <v>13.440367567725389</v>
      </c>
      <c r="K30" s="8">
        <v>1988647</v>
      </c>
      <c r="L30" s="8">
        <v>14796076</v>
      </c>
      <c r="M30" s="5">
        <f t="shared" si="2"/>
        <v>263.46556226419267</v>
      </c>
      <c r="N30" s="5">
        <f t="shared" si="12"/>
        <v>9.4687493557177316</v>
      </c>
      <c r="O30" s="5">
        <f t="shared" si="8"/>
        <v>254.73098041029905</v>
      </c>
      <c r="P30" s="5">
        <f t="shared" si="9"/>
        <v>354.10739982681895</v>
      </c>
      <c r="Q30" s="5">
        <f t="shared" si="10"/>
        <v>12.726347174750927</v>
      </c>
      <c r="R30" s="5">
        <f t="shared" si="11"/>
        <v>342.36780076014747</v>
      </c>
      <c r="S30" s="6">
        <f t="shared" si="4"/>
        <v>3.5939229682788105</v>
      </c>
      <c r="T30" s="7">
        <f t="shared" si="5"/>
        <v>27.824747742963357</v>
      </c>
    </row>
    <row r="31" spans="1:20" ht="12.95" customHeight="1" x14ac:dyDescent="0.2">
      <c r="A31" s="17">
        <v>1998</v>
      </c>
      <c r="B31" s="8">
        <v>49890</v>
      </c>
      <c r="C31" s="8">
        <v>1959</v>
      </c>
      <c r="D31" s="8">
        <v>9327</v>
      </c>
      <c r="E31" s="8">
        <v>8243</v>
      </c>
      <c r="F31" s="8">
        <v>34620</v>
      </c>
      <c r="G31" s="8">
        <f t="shared" si="6"/>
        <v>52190</v>
      </c>
      <c r="H31" s="8">
        <f t="shared" si="7"/>
        <v>54149</v>
      </c>
      <c r="I31" s="9">
        <f t="shared" si="0"/>
        <v>7.4075440476954917</v>
      </c>
      <c r="J31" s="9">
        <f t="shared" si="1"/>
        <v>13.499750977668542</v>
      </c>
      <c r="K31" s="8">
        <v>2024510</v>
      </c>
      <c r="L31" s="8">
        <v>14996647</v>
      </c>
      <c r="M31" s="5">
        <f t="shared" si="2"/>
        <v>246.43000034576266</v>
      </c>
      <c r="N31" s="5">
        <f t="shared" si="12"/>
        <v>9.67641552770794</v>
      </c>
      <c r="O31" s="5">
        <f t="shared" si="8"/>
        <v>257.79077406384755</v>
      </c>
      <c r="P31" s="5">
        <f t="shared" si="9"/>
        <v>332.67436380945685</v>
      </c>
      <c r="Q31" s="5">
        <f t="shared" si="10"/>
        <v>13.06291999805023</v>
      </c>
      <c r="R31" s="5">
        <f t="shared" si="11"/>
        <v>348.0111254202356</v>
      </c>
      <c r="S31" s="6">
        <f t="shared" si="4"/>
        <v>3.9266386049308482</v>
      </c>
      <c r="T31" s="7">
        <f t="shared" si="5"/>
        <v>25.46707503828484</v>
      </c>
    </row>
    <row r="32" spans="1:20" ht="12.95" customHeight="1" x14ac:dyDescent="0.2">
      <c r="A32" s="17">
        <v>1999</v>
      </c>
      <c r="B32" s="8">
        <v>47052</v>
      </c>
      <c r="C32" s="8">
        <v>1655</v>
      </c>
      <c r="D32" s="8">
        <v>8531</v>
      </c>
      <c r="E32" s="8">
        <v>7582</v>
      </c>
      <c r="F32" s="8">
        <v>34398</v>
      </c>
      <c r="G32" s="8">
        <f t="shared" si="6"/>
        <v>50511</v>
      </c>
      <c r="H32" s="8">
        <f t="shared" si="7"/>
        <v>52166</v>
      </c>
      <c r="I32" s="9">
        <f t="shared" si="0"/>
        <v>7.0835046659491745</v>
      </c>
      <c r="J32" s="9">
        <f t="shared" si="1"/>
        <v>14.117305587544243</v>
      </c>
      <c r="K32" s="8">
        <v>2145437</v>
      </c>
      <c r="L32" s="8">
        <v>15197213</v>
      </c>
      <c r="M32" s="5">
        <f t="shared" si="2"/>
        <v>219.31196301732467</v>
      </c>
      <c r="N32" s="5">
        <f t="shared" si="12"/>
        <v>7.7140461360552655</v>
      </c>
      <c r="O32" s="5">
        <f t="shared" si="8"/>
        <v>235.43455249443355</v>
      </c>
      <c r="P32" s="5">
        <f t="shared" si="9"/>
        <v>309.60940009197736</v>
      </c>
      <c r="Q32" s="5">
        <f t="shared" si="10"/>
        <v>10.890154661910707</v>
      </c>
      <c r="R32" s="5">
        <f t="shared" si="11"/>
        <v>332.37015234306449</v>
      </c>
      <c r="S32" s="6">
        <f t="shared" si="4"/>
        <v>3.5173850208280197</v>
      </c>
      <c r="T32" s="7">
        <f t="shared" si="5"/>
        <v>28.430211480362537</v>
      </c>
    </row>
    <row r="33" spans="1:20" ht="12.95" customHeight="1" x14ac:dyDescent="0.2">
      <c r="A33" s="17">
        <v>2000</v>
      </c>
      <c r="B33" s="8">
        <v>40926</v>
      </c>
      <c r="C33" s="8">
        <v>1698</v>
      </c>
      <c r="D33" s="8">
        <v>8090</v>
      </c>
      <c r="E33" s="8">
        <v>6929</v>
      </c>
      <c r="F33" s="8">
        <v>31639</v>
      </c>
      <c r="G33" s="8">
        <f t="shared" si="6"/>
        <v>46658</v>
      </c>
      <c r="H33" s="8">
        <f t="shared" si="7"/>
        <v>48356</v>
      </c>
      <c r="I33" s="9">
        <f t="shared" si="0"/>
        <v>7.2328946781250956</v>
      </c>
      <c r="J33" s="9">
        <f t="shared" si="1"/>
        <v>13.825723233940677</v>
      </c>
      <c r="K33" s="10">
        <v>2128855</v>
      </c>
      <c r="L33" s="8">
        <v>15397784</v>
      </c>
      <c r="M33" s="5">
        <f t="shared" si="2"/>
        <v>192.24418760319514</v>
      </c>
      <c r="N33" s="5">
        <f t="shared" si="12"/>
        <v>7.9761186177546142</v>
      </c>
      <c r="O33" s="5">
        <f t="shared" si="8"/>
        <v>219.16945963910177</v>
      </c>
      <c r="P33" s="5">
        <f t="shared" si="9"/>
        <v>265.79149311355451</v>
      </c>
      <c r="Q33" s="5">
        <f t="shared" si="10"/>
        <v>11.027560849015677</v>
      </c>
      <c r="R33" s="5">
        <f t="shared" si="11"/>
        <v>303.01762903025525</v>
      </c>
      <c r="S33" s="6">
        <f t="shared" si="4"/>
        <v>4.1489517666031368</v>
      </c>
      <c r="T33" s="7">
        <f t="shared" si="5"/>
        <v>24.102473498233216</v>
      </c>
    </row>
    <row r="34" spans="1:20" ht="12.95" customHeight="1" x14ac:dyDescent="0.2">
      <c r="A34" s="17">
        <v>2001</v>
      </c>
      <c r="B34" s="8">
        <v>44831</v>
      </c>
      <c r="C34" s="8">
        <v>1562</v>
      </c>
      <c r="D34" s="8">
        <v>7329</v>
      </c>
      <c r="E34" s="8">
        <v>6567</v>
      </c>
      <c r="F34" s="8">
        <v>31448</v>
      </c>
      <c r="G34" s="8">
        <f t="shared" si="6"/>
        <v>45344</v>
      </c>
      <c r="H34" s="8">
        <f t="shared" si="7"/>
        <v>46906</v>
      </c>
      <c r="I34" s="9">
        <f t="shared" si="0"/>
        <v>7.1544552472064105</v>
      </c>
      <c r="J34" s="9">
        <f t="shared" si="1"/>
        <v>13.977304566835727</v>
      </c>
      <c r="K34" s="8">
        <v>2176501</v>
      </c>
      <c r="L34" s="8">
        <v>15571679</v>
      </c>
      <c r="M34" s="5">
        <f t="shared" si="2"/>
        <v>205.97739215373667</v>
      </c>
      <c r="N34" s="5">
        <f t="shared" si="12"/>
        <v>7.1766564775297601</v>
      </c>
      <c r="O34" s="5">
        <f t="shared" si="8"/>
        <v>208.33438624654895</v>
      </c>
      <c r="P34" s="5">
        <f t="shared" si="9"/>
        <v>287.90087440153371</v>
      </c>
      <c r="Q34" s="5">
        <f t="shared" si="10"/>
        <v>10.031031335798792</v>
      </c>
      <c r="R34" s="5">
        <f t="shared" si="11"/>
        <v>291.19531683128071</v>
      </c>
      <c r="S34" s="6">
        <f t="shared" si="4"/>
        <v>3.4841962035198857</v>
      </c>
      <c r="T34" s="7">
        <f t="shared" si="5"/>
        <v>28.701024327784893</v>
      </c>
    </row>
    <row r="35" spans="1:20" ht="12.95" customHeight="1" x14ac:dyDescent="0.2">
      <c r="A35" s="17">
        <v>2002</v>
      </c>
      <c r="B35" s="8">
        <v>41734</v>
      </c>
      <c r="C35" s="8">
        <v>1549</v>
      </c>
      <c r="D35" s="8">
        <v>7317</v>
      </c>
      <c r="E35" s="8">
        <v>6284</v>
      </c>
      <c r="F35" s="8">
        <v>30521</v>
      </c>
      <c r="G35" s="8">
        <f t="shared" si="6"/>
        <v>44122</v>
      </c>
      <c r="H35" s="8">
        <f t="shared" si="7"/>
        <v>45671</v>
      </c>
      <c r="I35" s="9">
        <f t="shared" si="0"/>
        <v>7.0639463639880216</v>
      </c>
      <c r="J35" s="9">
        <f t="shared" si="1"/>
        <v>14.156392878320782</v>
      </c>
      <c r="K35" s="8">
        <v>2218062</v>
      </c>
      <c r="L35" s="8">
        <v>15668271</v>
      </c>
      <c r="M35" s="5">
        <f t="shared" si="2"/>
        <v>188.15524543497884</v>
      </c>
      <c r="N35" s="5">
        <f t="shared" si="12"/>
        <v>6.9835739487895285</v>
      </c>
      <c r="O35" s="5">
        <f t="shared" si="8"/>
        <v>198.92140075435222</v>
      </c>
      <c r="P35" s="5">
        <f t="shared" si="9"/>
        <v>266.35995764944329</v>
      </c>
      <c r="Q35" s="5">
        <f t="shared" si="10"/>
        <v>9.8862216513870607</v>
      </c>
      <c r="R35" s="5">
        <f t="shared" si="11"/>
        <v>281.60095009845054</v>
      </c>
      <c r="S35" s="6">
        <f t="shared" si="4"/>
        <v>3.7116020510854462</v>
      </c>
      <c r="T35" s="7">
        <f t="shared" si="5"/>
        <v>26.942543576500967</v>
      </c>
    </row>
    <row r="36" spans="1:20" ht="12.95" customHeight="1" x14ac:dyDescent="0.2">
      <c r="A36" s="17">
        <v>2003</v>
      </c>
      <c r="B36" s="3">
        <v>44450</v>
      </c>
      <c r="C36" s="3">
        <v>1703</v>
      </c>
      <c r="D36" s="3">
        <v>7497</v>
      </c>
      <c r="E36" s="3">
        <v>5772</v>
      </c>
      <c r="F36" s="3">
        <v>32066</v>
      </c>
      <c r="G36" s="3">
        <f t="shared" si="6"/>
        <v>45335</v>
      </c>
      <c r="H36" s="3">
        <f t="shared" si="7"/>
        <v>47038</v>
      </c>
      <c r="I36" s="4">
        <f t="shared" si="0"/>
        <v>7.2125300221597008</v>
      </c>
      <c r="J36" s="4">
        <f t="shared" si="1"/>
        <v>13.864760311951709</v>
      </c>
      <c r="K36" s="3">
        <v>2195878</v>
      </c>
      <c r="L36" s="3">
        <v>15837836</v>
      </c>
      <c r="M36" s="5">
        <f t="shared" si="2"/>
        <v>202.4247248708717</v>
      </c>
      <c r="N36" s="5">
        <f t="shared" si="12"/>
        <v>7.7554399652439709</v>
      </c>
      <c r="O36" s="5">
        <f t="shared" si="8"/>
        <v>206.45500342004428</v>
      </c>
      <c r="P36" s="5">
        <f t="shared" si="9"/>
        <v>280.6570291547406</v>
      </c>
      <c r="Q36" s="5">
        <f t="shared" si="10"/>
        <v>10.752731623183875</v>
      </c>
      <c r="R36" s="5">
        <f t="shared" si="11"/>
        <v>286.2449137622084</v>
      </c>
      <c r="S36" s="6">
        <f t="shared" si="4"/>
        <v>3.831271091113611</v>
      </c>
      <c r="T36" s="6">
        <f t="shared" si="5"/>
        <v>26.10099823840282</v>
      </c>
    </row>
    <row r="37" spans="1:20" ht="12.95" customHeight="1" x14ac:dyDescent="0.2">
      <c r="A37" s="17">
        <v>2004</v>
      </c>
      <c r="B37" s="3">
        <v>46620</v>
      </c>
      <c r="C37" s="3">
        <v>1757</v>
      </c>
      <c r="D37" s="3">
        <v>7166</v>
      </c>
      <c r="E37" s="3">
        <v>5332</v>
      </c>
      <c r="F37" s="3">
        <v>34012</v>
      </c>
      <c r="G37" s="3">
        <f t="shared" si="6"/>
        <v>46510</v>
      </c>
      <c r="H37" s="3">
        <f t="shared" si="7"/>
        <v>48267</v>
      </c>
      <c r="I37" s="4">
        <f t="shared" si="0"/>
        <v>6.9614242458518589</v>
      </c>
      <c r="J37" s="4">
        <f t="shared" si="1"/>
        <v>14.364876563813436</v>
      </c>
      <c r="K37" s="3">
        <v>2298620</v>
      </c>
      <c r="L37" s="3">
        <v>16001669</v>
      </c>
      <c r="M37" s="5">
        <f t="shared" si="2"/>
        <v>202.81734257946073</v>
      </c>
      <c r="N37" s="5">
        <f t="shared" si="12"/>
        <v>7.6437166647814774</v>
      </c>
      <c r="O37" s="5">
        <f t="shared" si="8"/>
        <v>202.33879458109649</v>
      </c>
      <c r="P37" s="5">
        <f t="shared" si="9"/>
        <v>291.34460911546165</v>
      </c>
      <c r="Q37" s="5">
        <f t="shared" si="10"/>
        <v>10.980104637834966</v>
      </c>
      <c r="R37" s="5">
        <f t="shared" si="11"/>
        <v>290.65718082282541</v>
      </c>
      <c r="S37" s="6">
        <f t="shared" si="4"/>
        <v>3.7687687687687688</v>
      </c>
      <c r="T37" s="6">
        <f t="shared" si="5"/>
        <v>26.533864541832671</v>
      </c>
    </row>
    <row r="38" spans="1:20" ht="12.95" customHeight="1" x14ac:dyDescent="0.2">
      <c r="A38" s="17">
        <v>2005</v>
      </c>
      <c r="B38" s="3">
        <v>46328</v>
      </c>
      <c r="C38" s="3">
        <v>1626</v>
      </c>
      <c r="D38" s="3">
        <v>6844</v>
      </c>
      <c r="E38" s="3">
        <v>4878</v>
      </c>
      <c r="F38" s="3">
        <v>36070</v>
      </c>
      <c r="G38" s="3">
        <f t="shared" si="6"/>
        <v>47792</v>
      </c>
      <c r="H38" s="3">
        <f t="shared" si="7"/>
        <v>49418</v>
      </c>
      <c r="I38" s="4">
        <f t="shared" si="0"/>
        <v>6.8739963481146527</v>
      </c>
      <c r="J38" s="4">
        <f t="shared" si="1"/>
        <v>14.547578284272328</v>
      </c>
      <c r="K38" s="3">
        <v>2351662</v>
      </c>
      <c r="L38" s="3">
        <v>16165316</v>
      </c>
      <c r="M38" s="5">
        <f t="shared" si="2"/>
        <v>197.00109964782354</v>
      </c>
      <c r="N38" s="5">
        <f t="shared" si="12"/>
        <v>6.9142589368710299</v>
      </c>
      <c r="O38" s="5">
        <f t="shared" si="8"/>
        <v>203.22648407806903</v>
      </c>
      <c r="P38" s="5">
        <f t="shared" si="9"/>
        <v>286.58889192144466</v>
      </c>
      <c r="Q38" s="5">
        <f t="shared" si="10"/>
        <v>10.058572316186087</v>
      </c>
      <c r="R38" s="5">
        <f t="shared" si="11"/>
        <v>295.64531865631329</v>
      </c>
      <c r="S38" s="6">
        <f t="shared" si="4"/>
        <v>3.5097565187359696</v>
      </c>
      <c r="T38" s="6">
        <f t="shared" si="5"/>
        <v>28.492004920049201</v>
      </c>
    </row>
    <row r="39" spans="1:20" ht="12.95" customHeight="1" x14ac:dyDescent="0.2">
      <c r="A39" s="17">
        <v>2006</v>
      </c>
      <c r="B39" s="3">
        <v>44839</v>
      </c>
      <c r="C39" s="3">
        <v>1652</v>
      </c>
      <c r="D39" s="3">
        <v>6515</v>
      </c>
      <c r="E39" s="3">
        <v>4490</v>
      </c>
      <c r="F39" s="3">
        <v>36020</v>
      </c>
      <c r="G39" s="3">
        <f t="shared" ref="G39:G46" si="13">SUM(D39:F39)</f>
        <v>47025</v>
      </c>
      <c r="H39" s="3">
        <f>SUM(C39:F39)</f>
        <v>48677</v>
      </c>
      <c r="I39" s="4">
        <f t="shared" si="0"/>
        <v>6.1447835352226505</v>
      </c>
      <c r="J39" s="4">
        <f t="shared" si="1"/>
        <v>16.273966271844692</v>
      </c>
      <c r="K39" s="3">
        <v>2657892</v>
      </c>
      <c r="L39" s="3">
        <v>16332171</v>
      </c>
      <c r="M39" s="5">
        <f t="shared" si="2"/>
        <v>168.70136183110526</v>
      </c>
      <c r="N39" s="5">
        <f t="shared" si="12"/>
        <v>6.2154519446237844</v>
      </c>
      <c r="O39" s="5">
        <f t="shared" si="8"/>
        <v>176.92592475540766</v>
      </c>
      <c r="P39" s="5">
        <f t="shared" si="9"/>
        <v>274.54402724536743</v>
      </c>
      <c r="Q39" s="5">
        <f t="shared" si="10"/>
        <v>10.115005531107897</v>
      </c>
      <c r="R39" s="5">
        <f t="shared" si="11"/>
        <v>287.92865320844362</v>
      </c>
      <c r="S39" s="6">
        <f t="shared" si="4"/>
        <v>3.6842926916300542</v>
      </c>
      <c r="T39" s="6">
        <f t="shared" si="5"/>
        <v>27.142251815980629</v>
      </c>
    </row>
    <row r="40" spans="1:20" ht="12.95" customHeight="1" x14ac:dyDescent="0.2">
      <c r="A40" s="17">
        <v>2007</v>
      </c>
      <c r="B40" s="3">
        <v>53682</v>
      </c>
      <c r="C40" s="3">
        <v>1645</v>
      </c>
      <c r="D40" s="3">
        <v>7374</v>
      </c>
      <c r="E40" s="3">
        <v>4977</v>
      </c>
      <c r="F40" s="3">
        <v>41659</v>
      </c>
      <c r="G40" s="3">
        <f t="shared" si="13"/>
        <v>54010</v>
      </c>
      <c r="H40" s="3">
        <f>C40+G40</f>
        <v>55655</v>
      </c>
      <c r="I40" s="4">
        <f t="shared" si="0"/>
        <v>5.8433209302654916</v>
      </c>
      <c r="J40" s="4">
        <f t="shared" si="1"/>
        <v>17.113556005806529</v>
      </c>
      <c r="K40" s="3">
        <v>2824570</v>
      </c>
      <c r="L40" s="3">
        <v>16504869</v>
      </c>
      <c r="M40" s="5">
        <f t="shared" si="2"/>
        <v>190.05370728995919</v>
      </c>
      <c r="N40" s="5">
        <f t="shared" si="12"/>
        <v>5.8238953185794653</v>
      </c>
      <c r="O40" s="5">
        <f t="shared" si="8"/>
        <v>191.21494599177927</v>
      </c>
      <c r="P40" s="5">
        <f t="shared" si="9"/>
        <v>325.2494763817877</v>
      </c>
      <c r="Q40" s="5">
        <f t="shared" si="10"/>
        <v>9.9667558706464128</v>
      </c>
      <c r="R40" s="5">
        <f t="shared" si="11"/>
        <v>327.23676873775855</v>
      </c>
      <c r="S40" s="6">
        <f t="shared" si="4"/>
        <v>3.0643418650571888</v>
      </c>
      <c r="T40" s="6">
        <f t="shared" si="5"/>
        <v>32.633434650455925</v>
      </c>
    </row>
    <row r="41" spans="1:20" ht="12.95" customHeight="1" x14ac:dyDescent="0.2">
      <c r="A41" s="17">
        <v>2008</v>
      </c>
      <c r="B41" s="3">
        <v>57087</v>
      </c>
      <c r="C41" s="3">
        <v>1782</v>
      </c>
      <c r="D41" s="3">
        <v>7488</v>
      </c>
      <c r="E41" s="3">
        <v>5119</v>
      </c>
      <c r="F41" s="3">
        <v>42679</v>
      </c>
      <c r="G41" s="3">
        <f t="shared" si="13"/>
        <v>55286</v>
      </c>
      <c r="H41" s="3">
        <f>C41+G41</f>
        <v>57068</v>
      </c>
      <c r="I41" s="4">
        <f t="shared" ref="I41:I46" si="14">L41/K41</f>
        <v>5.5198733067597292</v>
      </c>
      <c r="J41" s="4">
        <f t="shared" si="1"/>
        <v>18.116357829723796</v>
      </c>
      <c r="K41" s="3">
        <v>3023050</v>
      </c>
      <c r="L41" s="3">
        <v>16686853</v>
      </c>
      <c r="M41" s="5">
        <f t="shared" si="2"/>
        <v>188.83908635318636</v>
      </c>
      <c r="N41" s="5">
        <f t="shared" si="12"/>
        <v>5.8947089859578901</v>
      </c>
      <c r="O41" s="5">
        <f t="shared" si="8"/>
        <v>182.88152693471824</v>
      </c>
      <c r="P41" s="5">
        <f t="shared" si="9"/>
        <v>342.10764606124354</v>
      </c>
      <c r="Q41" s="5">
        <f t="shared" si="10"/>
        <v>10.679065729170144</v>
      </c>
      <c r="R41" s="5">
        <f t="shared" si="11"/>
        <v>331.31471823956258</v>
      </c>
      <c r="S41" s="6">
        <f t="shared" si="4"/>
        <v>3.1215513164117925</v>
      </c>
      <c r="T41" s="6">
        <f t="shared" si="5"/>
        <v>32.035353535353536</v>
      </c>
    </row>
    <row r="42" spans="1:20" ht="12.95" customHeight="1" x14ac:dyDescent="0.2">
      <c r="A42" s="17">
        <v>2009</v>
      </c>
      <c r="B42" s="3">
        <v>56330</v>
      </c>
      <c r="C42" s="3">
        <v>1508</v>
      </c>
      <c r="D42" s="3">
        <v>6748</v>
      </c>
      <c r="E42" s="3">
        <v>4377</v>
      </c>
      <c r="F42" s="3">
        <v>41050</v>
      </c>
      <c r="G42" s="3">
        <f t="shared" si="13"/>
        <v>52175</v>
      </c>
      <c r="H42" s="3">
        <f>SUM(C42:F42)</f>
        <v>53683</v>
      </c>
      <c r="I42" s="4">
        <f t="shared" si="14"/>
        <v>5.3763280927454087</v>
      </c>
      <c r="J42" s="4">
        <f t="shared" si="1"/>
        <v>18.600055330502578</v>
      </c>
      <c r="K42" s="3">
        <v>3139088</v>
      </c>
      <c r="L42" s="3">
        <v>16876767</v>
      </c>
      <c r="M42" s="5">
        <f t="shared" si="2"/>
        <v>179.44702410381615</v>
      </c>
      <c r="N42" s="5">
        <f t="shared" si="12"/>
        <v>4.8039430560723373</v>
      </c>
      <c r="O42" s="5">
        <f t="shared" si="8"/>
        <v>166.21069559056644</v>
      </c>
      <c r="P42" s="5">
        <f t="shared" si="9"/>
        <v>333.77245772250097</v>
      </c>
      <c r="Q42" s="5">
        <f t="shared" si="10"/>
        <v>8.9353606647529116</v>
      </c>
      <c r="R42" s="5">
        <f t="shared" si="11"/>
        <v>309.15281345058565</v>
      </c>
      <c r="S42" s="6">
        <f t="shared" si="4"/>
        <v>2.6770814841114858</v>
      </c>
      <c r="T42" s="6">
        <f t="shared" si="5"/>
        <v>37.354111405835546</v>
      </c>
    </row>
    <row r="43" spans="1:20" ht="12.95" customHeight="1" x14ac:dyDescent="0.2">
      <c r="A43" s="17">
        <v>2010</v>
      </c>
      <c r="B43" s="3">
        <v>57746</v>
      </c>
      <c r="C43" s="3">
        <v>1595</v>
      </c>
      <c r="D43" s="3">
        <v>6899</v>
      </c>
      <c r="E43" s="3">
        <v>4321</v>
      </c>
      <c r="F43" s="3">
        <v>41744</v>
      </c>
      <c r="G43" s="3">
        <f t="shared" si="13"/>
        <v>52964</v>
      </c>
      <c r="H43" s="3">
        <f t="shared" ref="H43:H51" si="15">C43+G43</f>
        <v>54559</v>
      </c>
      <c r="I43" s="4">
        <f t="shared" si="14"/>
        <v>5.0558511969848823</v>
      </c>
      <c r="J43" s="4">
        <f t="shared" si="1"/>
        <v>19.779063129792309</v>
      </c>
      <c r="K43" s="3">
        <v>3375523</v>
      </c>
      <c r="L43" s="3">
        <v>17066142</v>
      </c>
      <c r="M43" s="5">
        <f t="shared" si="2"/>
        <v>171.07274931914253</v>
      </c>
      <c r="N43" s="5">
        <f t="shared" si="12"/>
        <v>4.7251936959102334</v>
      </c>
      <c r="O43" s="5">
        <f t="shared" si="8"/>
        <v>156.90605574306559</v>
      </c>
      <c r="P43" s="5">
        <f t="shared" si="9"/>
        <v>338.36587085704548</v>
      </c>
      <c r="Q43" s="5">
        <f t="shared" si="10"/>
        <v>9.3459904411905157</v>
      </c>
      <c r="R43" s="5">
        <f t="shared" si="11"/>
        <v>310.34547819888058</v>
      </c>
      <c r="S43" s="6">
        <f t="shared" si="4"/>
        <v>2.7620960759186781</v>
      </c>
      <c r="T43" s="6">
        <f t="shared" si="5"/>
        <v>36.20438871473354</v>
      </c>
    </row>
    <row r="44" spans="1:20" ht="12.95" customHeight="1" x14ac:dyDescent="0.2">
      <c r="A44" s="17">
        <v>2011</v>
      </c>
      <c r="B44" s="3">
        <v>62834</v>
      </c>
      <c r="C44" s="3">
        <v>1573</v>
      </c>
      <c r="D44" s="3">
        <v>6724</v>
      </c>
      <c r="E44" s="3">
        <v>4454</v>
      </c>
      <c r="F44" s="3">
        <v>43034</v>
      </c>
      <c r="G44" s="3">
        <f t="shared" si="13"/>
        <v>54212</v>
      </c>
      <c r="H44" s="3">
        <f t="shared" si="15"/>
        <v>55785</v>
      </c>
      <c r="I44" s="4">
        <f t="shared" si="14"/>
        <v>4.721427072391454</v>
      </c>
      <c r="J44" s="4">
        <f t="shared" ref="J44:J49" si="16">K44/L44*100</f>
        <v>21.180036981774013</v>
      </c>
      <c r="K44" s="8">
        <v>3654727</v>
      </c>
      <c r="L44" s="8">
        <v>17255527</v>
      </c>
      <c r="M44" s="5">
        <f t="shared" ref="M44:M49" si="17">B44*10000/K44</f>
        <v>171.92529017899284</v>
      </c>
      <c r="N44" s="5">
        <f t="shared" ref="N44:N49" si="18">C44*10000/K44</f>
        <v>4.3040150468147145</v>
      </c>
      <c r="O44" s="5">
        <f t="shared" ref="O44:O49" si="19">G44*10000/K44</f>
        <v>148.33392480478022</v>
      </c>
      <c r="P44" s="5">
        <f t="shared" ref="P44:P49" si="20">B44*100000/L44</f>
        <v>364.13840040932973</v>
      </c>
      <c r="Q44" s="5">
        <f t="shared" ref="Q44:Q49" si="21">C44*100000/L44</f>
        <v>9.1159197861647456</v>
      </c>
      <c r="R44" s="5">
        <f t="shared" ref="R44:R49" si="22">G44*100000/L44</f>
        <v>314.17180130169305</v>
      </c>
      <c r="S44" s="6">
        <f t="shared" ref="S44:S49" si="23">C44/B44*100</f>
        <v>2.5034217143584683</v>
      </c>
      <c r="T44" s="6">
        <f t="shared" ref="T44:T49" si="24">B44/C44</f>
        <v>39.945327399872852</v>
      </c>
    </row>
    <row r="45" spans="1:20" ht="12.95" customHeight="1" x14ac:dyDescent="0.2">
      <c r="A45" s="17">
        <v>2012</v>
      </c>
      <c r="B45" s="3">
        <v>61791</v>
      </c>
      <c r="C45" s="3">
        <v>1523</v>
      </c>
      <c r="D45" s="3">
        <v>6570</v>
      </c>
      <c r="E45" s="3">
        <v>3920</v>
      </c>
      <c r="F45" s="3">
        <v>42735</v>
      </c>
      <c r="G45" s="3">
        <f t="shared" si="13"/>
        <v>53225</v>
      </c>
      <c r="H45" s="3">
        <f t="shared" si="15"/>
        <v>54748</v>
      </c>
      <c r="I45" s="4">
        <f t="shared" si="14"/>
        <v>4.3898291180506472</v>
      </c>
      <c r="J45" s="4">
        <f t="shared" si="16"/>
        <v>22.779929995180797</v>
      </c>
      <c r="K45" s="8">
        <v>3973913</v>
      </c>
      <c r="L45" s="8">
        <v>17444799</v>
      </c>
      <c r="M45" s="5">
        <f t="shared" si="17"/>
        <v>155.49157719356211</v>
      </c>
      <c r="N45" s="5">
        <f t="shared" si="18"/>
        <v>3.8324945714714942</v>
      </c>
      <c r="O45" s="5">
        <f t="shared" si="19"/>
        <v>133.93599708901527</v>
      </c>
      <c r="P45" s="5">
        <f t="shared" si="20"/>
        <v>354.20872433095963</v>
      </c>
      <c r="Q45" s="5">
        <f t="shared" si="21"/>
        <v>8.7303958045031074</v>
      </c>
      <c r="R45" s="5">
        <f t="shared" si="22"/>
        <v>305.10526375225072</v>
      </c>
      <c r="S45" s="6">
        <f t="shared" si="23"/>
        <v>2.4647602401644253</v>
      </c>
      <c r="T45" s="6">
        <f t="shared" si="24"/>
        <v>40.571897570584376</v>
      </c>
    </row>
    <row r="46" spans="1:20" ht="12.95" customHeight="1" x14ac:dyDescent="0.2">
      <c r="A46" s="17">
        <v>2013</v>
      </c>
      <c r="B46" s="3">
        <v>73276</v>
      </c>
      <c r="C46" s="3">
        <v>1623</v>
      </c>
      <c r="D46" s="3">
        <v>7430</v>
      </c>
      <c r="E46" s="3">
        <v>4416</v>
      </c>
      <c r="F46" s="3">
        <v>47746</v>
      </c>
      <c r="G46" s="3">
        <f t="shared" si="13"/>
        <v>59592</v>
      </c>
      <c r="H46" s="3">
        <f t="shared" si="15"/>
        <v>61215</v>
      </c>
      <c r="I46" s="4">
        <f t="shared" si="14"/>
        <v>4.135874169967094</v>
      </c>
      <c r="J46" s="4">
        <f t="shared" si="16"/>
        <v>24.178685300959149</v>
      </c>
      <c r="K46" s="8">
        <v>4263084</v>
      </c>
      <c r="L46" s="8">
        <v>17631579</v>
      </c>
      <c r="M46" s="5">
        <f t="shared" si="17"/>
        <v>171.88495464785586</v>
      </c>
      <c r="N46" s="5">
        <f t="shared" si="18"/>
        <v>3.8071030268228352</v>
      </c>
      <c r="O46" s="5">
        <f t="shared" si="19"/>
        <v>139.78612666323252</v>
      </c>
      <c r="P46" s="5">
        <f t="shared" si="20"/>
        <v>415.59522264001424</v>
      </c>
      <c r="Q46" s="5">
        <f t="shared" si="21"/>
        <v>9.2050745993878369</v>
      </c>
      <c r="R46" s="5">
        <f t="shared" si="22"/>
        <v>337.9844766030314</v>
      </c>
      <c r="S46" s="6">
        <f t="shared" si="23"/>
        <v>2.2149134778099242</v>
      </c>
      <c r="T46" s="6">
        <f t="shared" si="24"/>
        <v>45.148490449784347</v>
      </c>
    </row>
    <row r="47" spans="1:20" ht="12.95" customHeight="1" x14ac:dyDescent="0.2">
      <c r="A47" s="17">
        <v>2014</v>
      </c>
      <c r="B47" s="3">
        <v>78445</v>
      </c>
      <c r="C47" s="3">
        <v>1630</v>
      </c>
      <c r="D47" s="3">
        <v>7457</v>
      </c>
      <c r="E47" s="3">
        <v>4012</v>
      </c>
      <c r="F47" s="3">
        <v>46416</v>
      </c>
      <c r="G47" s="3">
        <v>57885</v>
      </c>
      <c r="H47" s="3">
        <f t="shared" si="15"/>
        <v>59515</v>
      </c>
      <c r="I47" s="4">
        <f t="shared" ref="I47" si="25">L47/K47</f>
        <v>3.9002767548675061</v>
      </c>
      <c r="J47" s="4">
        <f t="shared" si="16"/>
        <v>25.639206211508199</v>
      </c>
      <c r="K47" s="21">
        <v>4568664</v>
      </c>
      <c r="L47" s="8">
        <v>17819054</v>
      </c>
      <c r="M47" s="5">
        <f t="shared" si="17"/>
        <v>171.70227445047394</v>
      </c>
      <c r="N47" s="5">
        <f t="shared" si="18"/>
        <v>3.5677826165373512</v>
      </c>
      <c r="O47" s="5">
        <f t="shared" si="19"/>
        <v>126.70005936089851</v>
      </c>
      <c r="P47" s="5">
        <f t="shared" si="20"/>
        <v>440.23100216206763</v>
      </c>
      <c r="Q47" s="5">
        <f t="shared" si="21"/>
        <v>9.1475114223235412</v>
      </c>
      <c r="R47" s="5">
        <f t="shared" si="22"/>
        <v>324.84889489644064</v>
      </c>
      <c r="S47" s="6">
        <f t="shared" si="23"/>
        <v>2.07788896679202</v>
      </c>
      <c r="T47" s="6">
        <f t="shared" si="24"/>
        <v>48.125766871165645</v>
      </c>
    </row>
    <row r="48" spans="1:20" ht="12.95" customHeight="1" x14ac:dyDescent="0.2">
      <c r="A48" s="17">
        <v>2015</v>
      </c>
      <c r="B48" s="3">
        <v>79880</v>
      </c>
      <c r="C48" s="3">
        <v>1646</v>
      </c>
      <c r="D48" s="3">
        <v>7773</v>
      </c>
      <c r="E48" s="3">
        <v>3791</v>
      </c>
      <c r="F48" s="3">
        <v>46381</v>
      </c>
      <c r="G48" s="3">
        <v>57945</v>
      </c>
      <c r="H48" s="3">
        <f t="shared" si="15"/>
        <v>59591</v>
      </c>
      <c r="I48" s="4">
        <f t="shared" ref="I48" si="26">L48/K48</f>
        <v>3.7899209240749041</v>
      </c>
      <c r="J48" s="4">
        <f t="shared" si="16"/>
        <v>26.38577479671541</v>
      </c>
      <c r="K48" s="21">
        <v>4751130</v>
      </c>
      <c r="L48" s="8">
        <v>18006407</v>
      </c>
      <c r="M48" s="5">
        <f t="shared" si="17"/>
        <v>168.12842418540433</v>
      </c>
      <c r="N48" s="5">
        <f t="shared" si="18"/>
        <v>3.4644389860938345</v>
      </c>
      <c r="O48" s="5">
        <f t="shared" si="19"/>
        <v>121.9604599326897</v>
      </c>
      <c r="P48" s="5">
        <f t="shared" si="20"/>
        <v>443.61987374827191</v>
      </c>
      <c r="Q48" s="5">
        <f t="shared" si="21"/>
        <v>9.1411906884033005</v>
      </c>
      <c r="R48" s="5">
        <f t="shared" si="22"/>
        <v>321.80212298877836</v>
      </c>
      <c r="S48" s="6">
        <f t="shared" si="23"/>
        <v>2.0605908863294942</v>
      </c>
      <c r="T48" s="6">
        <f t="shared" si="24"/>
        <v>48.529769137302551</v>
      </c>
    </row>
    <row r="49" spans="1:20" ht="12.95" customHeight="1" x14ac:dyDescent="0.2">
      <c r="A49" s="17">
        <v>2016</v>
      </c>
      <c r="B49" s="3">
        <v>91711</v>
      </c>
      <c r="C49" s="3">
        <v>1675</v>
      </c>
      <c r="D49" s="3">
        <v>8830</v>
      </c>
      <c r="E49" s="3">
        <v>4344</v>
      </c>
      <c r="F49" s="3">
        <v>50389</v>
      </c>
      <c r="G49" s="3">
        <v>63563</v>
      </c>
      <c r="H49" s="3">
        <f t="shared" si="15"/>
        <v>65238</v>
      </c>
      <c r="I49" s="4">
        <f t="shared" ref="I49" si="27">L49/K49</f>
        <v>3.6670198923793751</v>
      </c>
      <c r="J49" s="4">
        <f t="shared" si="16"/>
        <v>27.270100227112266</v>
      </c>
      <c r="K49" s="21">
        <v>4960945</v>
      </c>
      <c r="L49" s="8">
        <v>18191884</v>
      </c>
      <c r="M49" s="5">
        <f t="shared" si="17"/>
        <v>184.86598823409653</v>
      </c>
      <c r="N49" s="5">
        <f t="shared" si="18"/>
        <v>3.3763728483182134</v>
      </c>
      <c r="O49" s="5">
        <f t="shared" si="19"/>
        <v>128.12679842247798</v>
      </c>
      <c r="P49" s="5">
        <f t="shared" si="20"/>
        <v>504.13140277279695</v>
      </c>
      <c r="Q49" s="5">
        <f t="shared" si="21"/>
        <v>9.2074025977738199</v>
      </c>
      <c r="R49" s="5">
        <f t="shared" si="22"/>
        <v>349.40306347599841</v>
      </c>
      <c r="S49" s="6">
        <f t="shared" si="23"/>
        <v>1.8263894189355694</v>
      </c>
      <c r="T49" s="6">
        <f t="shared" si="24"/>
        <v>54.75283582089552</v>
      </c>
    </row>
    <row r="50" spans="1:20" ht="12.95" customHeight="1" x14ac:dyDescent="0.2">
      <c r="A50" s="17">
        <v>2017</v>
      </c>
      <c r="B50" s="3">
        <v>94879</v>
      </c>
      <c r="C50" s="3">
        <v>1483</v>
      </c>
      <c r="D50" s="3">
        <v>8534</v>
      </c>
      <c r="E50" s="3">
        <v>4201</v>
      </c>
      <c r="F50" s="3">
        <v>49436</v>
      </c>
      <c r="G50" s="3">
        <v>62171</v>
      </c>
      <c r="H50" s="3">
        <f t="shared" si="15"/>
        <v>63654</v>
      </c>
      <c r="I50" s="4">
        <f t="shared" ref="I50" si="28">L50/K50</f>
        <v>3.5397736029640683</v>
      </c>
      <c r="J50" s="4">
        <f t="shared" ref="J50" si="29">K50/L50*100</f>
        <v>28.25039429534813</v>
      </c>
      <c r="K50" s="21">
        <v>5190704</v>
      </c>
      <c r="L50" s="8">
        <v>18373917</v>
      </c>
      <c r="M50" s="5">
        <f t="shared" ref="M50" si="30">B50*10000/K50</f>
        <v>182.78638119222364</v>
      </c>
      <c r="N50" s="5">
        <f t="shared" ref="N50" si="31">C50*10000/K50</f>
        <v>2.8570305684932142</v>
      </c>
      <c r="O50" s="5">
        <f t="shared" ref="O50" si="32">G50*10000/K50</f>
        <v>119.77373396749266</v>
      </c>
      <c r="P50" s="5">
        <f t="shared" ref="P50" si="33">B50*100000/L50</f>
        <v>516.37873405001233</v>
      </c>
      <c r="Q50" s="5">
        <f t="shared" ref="Q50" si="34">C50*100000/L50</f>
        <v>8.0712240073795911</v>
      </c>
      <c r="R50" s="5">
        <f t="shared" ref="R50" si="35">G50*100000/L50</f>
        <v>338.3655210807799</v>
      </c>
      <c r="S50" s="6">
        <f t="shared" ref="S50" si="36">C50/B50*100</f>
        <v>1.563043455348391</v>
      </c>
      <c r="T50" s="6">
        <f t="shared" ref="T50" si="37">B50/C50</f>
        <v>63.977747808496289</v>
      </c>
    </row>
    <row r="51" spans="1:20" ht="12.95" customHeight="1" x14ac:dyDescent="0.2">
      <c r="A51" s="17">
        <v>2018</v>
      </c>
      <c r="B51" s="3">
        <v>89311</v>
      </c>
      <c r="C51" s="3">
        <v>1507</v>
      </c>
      <c r="D51" s="3">
        <v>7859</v>
      </c>
      <c r="E51" s="3">
        <v>4092</v>
      </c>
      <c r="F51" s="3">
        <v>45988</v>
      </c>
      <c r="G51" s="3">
        <v>57939</v>
      </c>
      <c r="H51" s="3">
        <f t="shared" si="15"/>
        <v>59446</v>
      </c>
      <c r="I51" s="4">
        <f t="shared" ref="I51" si="38">L51/K51</f>
        <v>3.373808374227913</v>
      </c>
      <c r="J51" s="4">
        <f t="shared" ref="J51" si="39">K51/L51*100</f>
        <v>29.640094785432126</v>
      </c>
      <c r="K51" s="21">
        <v>5498895</v>
      </c>
      <c r="L51" s="8">
        <v>18552218</v>
      </c>
      <c r="M51" s="5">
        <f t="shared" ref="M51" si="40">B51*10000/K51</f>
        <v>162.41626726824208</v>
      </c>
      <c r="N51" s="5">
        <f t="shared" ref="N51" si="41">C51*10000/K51</f>
        <v>2.7405506015299439</v>
      </c>
      <c r="O51" s="5">
        <f t="shared" ref="O51" si="42">G51*10000/K51</f>
        <v>105.364805110845</v>
      </c>
      <c r="P51" s="5">
        <f t="shared" ref="P51" si="43">B51*100000/L51</f>
        <v>481.40335565267719</v>
      </c>
      <c r="Q51" s="5">
        <f t="shared" ref="Q51" si="44">C51*100000/L51</f>
        <v>8.1230179593620555</v>
      </c>
      <c r="R51" s="5">
        <f t="shared" ref="R51" si="45">G51*100000/L51</f>
        <v>312.30228105340291</v>
      </c>
      <c r="S51" s="6">
        <f t="shared" ref="S51" si="46">C51/B51*100</f>
        <v>1.6873621390422231</v>
      </c>
      <c r="T51" s="6">
        <f t="shared" ref="T51" si="47">B51/C51</f>
        <v>59.264100862641008</v>
      </c>
    </row>
    <row r="52" spans="1:20" x14ac:dyDescent="0.2">
      <c r="A52" s="15" t="s">
        <v>20</v>
      </c>
      <c r="B52" s="16">
        <f>SUM(B5:B51)</f>
        <v>2172333</v>
      </c>
      <c r="C52" s="16">
        <f t="shared" ref="C52:H52" si="48">SUM(C5:C51)</f>
        <v>71944</v>
      </c>
      <c r="D52" s="16">
        <f t="shared" si="48"/>
        <v>328017</v>
      </c>
      <c r="E52" s="16">
        <f t="shared" si="48"/>
        <v>263988</v>
      </c>
      <c r="F52" s="16">
        <f t="shared" si="48"/>
        <v>1280453</v>
      </c>
      <c r="G52" s="16">
        <f t="shared" si="48"/>
        <v>1872458</v>
      </c>
      <c r="H52" s="16">
        <f t="shared" si="48"/>
        <v>1944402</v>
      </c>
      <c r="I52" s="22" t="s">
        <v>25</v>
      </c>
      <c r="J52" s="18"/>
      <c r="K52" s="20"/>
      <c r="L52" s="20"/>
      <c r="M52" s="18"/>
      <c r="N52" s="18"/>
      <c r="O52" s="18"/>
      <c r="P52" s="18"/>
      <c r="Q52" s="18"/>
      <c r="R52" s="18"/>
      <c r="S52" s="18"/>
      <c r="T52" s="18"/>
    </row>
    <row r="53" spans="1:20" ht="15" x14ac:dyDescent="0.25">
      <c r="B53" s="11"/>
      <c r="C53" s="11"/>
      <c r="I53" s="18"/>
      <c r="J53" s="18"/>
      <c r="K53" s="19"/>
      <c r="L53" s="18"/>
      <c r="M53" s="18"/>
      <c r="N53" s="18"/>
      <c r="O53" s="18"/>
      <c r="P53" s="18"/>
      <c r="Q53" s="18"/>
      <c r="R53" s="18"/>
      <c r="S53" s="18"/>
      <c r="T53" s="18"/>
    </row>
    <row r="54" spans="1:20" s="24" customFormat="1" ht="15" x14ac:dyDescent="0.25">
      <c r="B54" s="25"/>
      <c r="C54" s="25"/>
      <c r="I54" s="26"/>
      <c r="J54" s="26"/>
      <c r="K54" s="19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5" x14ac:dyDescent="0.25">
      <c r="B55" s="11"/>
      <c r="C55" s="11"/>
      <c r="I55" s="18"/>
      <c r="J55" s="18"/>
      <c r="K55" s="19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2">
      <c r="I56" s="18"/>
      <c r="J56" s="18"/>
      <c r="K56" s="20"/>
      <c r="L56" s="20"/>
      <c r="M56" s="18"/>
      <c r="N56" s="18"/>
      <c r="O56" s="18"/>
      <c r="P56" s="18"/>
      <c r="Q56" s="18"/>
      <c r="R56" s="18"/>
      <c r="S56" s="18"/>
      <c r="T56" s="18"/>
    </row>
    <row r="57" spans="1:20" x14ac:dyDescent="0.2">
      <c r="I57" s="18"/>
      <c r="J57" s="18"/>
      <c r="K57" s="18"/>
      <c r="L57" s="18"/>
      <c r="M57" s="18"/>
      <c r="N57" s="20"/>
      <c r="O57" s="20"/>
      <c r="P57" s="18"/>
      <c r="Q57" s="18"/>
      <c r="R57" s="18"/>
      <c r="S57" s="18"/>
      <c r="T57" s="18"/>
    </row>
    <row r="58" spans="1:20" x14ac:dyDescent="0.2">
      <c r="N58" s="11"/>
      <c r="O58" s="11"/>
    </row>
    <row r="59" spans="1:20" x14ac:dyDescent="0.2">
      <c r="N59" s="11"/>
      <c r="O59" s="11"/>
    </row>
    <row r="250" spans="1:20" x14ac:dyDescent="0.2">
      <c r="A250" s="30" t="s">
        <v>21</v>
      </c>
      <c r="B250" s="30"/>
      <c r="C250" s="35" t="s">
        <v>22</v>
      </c>
      <c r="D250" s="35"/>
      <c r="E250" s="35"/>
      <c r="F250" s="35"/>
      <c r="G250" s="35"/>
      <c r="H250" s="35"/>
      <c r="I250" s="35"/>
      <c r="J250" s="35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0" x14ac:dyDescent="0.2">
      <c r="A251" s="30"/>
      <c r="B251" s="30"/>
      <c r="C251" s="35" t="s">
        <v>28</v>
      </c>
      <c r="D251" s="35"/>
      <c r="E251" s="35"/>
      <c r="F251" s="35"/>
      <c r="G251" s="35"/>
      <c r="H251" s="35"/>
      <c r="I251" s="35"/>
      <c r="J251" s="35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 spans="1:20" x14ac:dyDescent="0.2">
      <c r="A252" s="27"/>
      <c r="B252" s="27"/>
      <c r="C252" s="35" t="s">
        <v>27</v>
      </c>
      <c r="D252" s="35"/>
      <c r="E252" s="35"/>
      <c r="F252" s="35"/>
      <c r="G252" s="35"/>
      <c r="H252" s="35"/>
      <c r="I252" s="35"/>
      <c r="J252" s="35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1:20" x14ac:dyDescent="0.2">
      <c r="A253" s="30" t="s">
        <v>23</v>
      </c>
      <c r="B253" s="30"/>
      <c r="C253" s="35" t="s">
        <v>24</v>
      </c>
      <c r="D253" s="35"/>
      <c r="E253" s="35"/>
      <c r="F253" s="35"/>
      <c r="G253" s="35"/>
      <c r="H253" s="35"/>
      <c r="I253" s="35"/>
      <c r="J253" s="35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5" spans="1:20" x14ac:dyDescent="0.2">
      <c r="A255" s="24"/>
    </row>
  </sheetData>
  <mergeCells count="22">
    <mergeCell ref="A253:B253"/>
    <mergeCell ref="D3:F3"/>
    <mergeCell ref="K3:K4"/>
    <mergeCell ref="S3:S4"/>
    <mergeCell ref="T3:T4"/>
    <mergeCell ref="A251:B251"/>
    <mergeCell ref="A250:B250"/>
    <mergeCell ref="C250:J250"/>
    <mergeCell ref="C251:J251"/>
    <mergeCell ref="C252:J252"/>
    <mergeCell ref="C253:J253"/>
    <mergeCell ref="A1:T1"/>
    <mergeCell ref="J3:J4"/>
    <mergeCell ref="M3:O3"/>
    <mergeCell ref="L3:L4"/>
    <mergeCell ref="I3:I4"/>
    <mergeCell ref="A3:A4"/>
    <mergeCell ref="H3:H4"/>
    <mergeCell ref="G3:G4"/>
    <mergeCell ref="P3:R3"/>
    <mergeCell ref="C3:C4"/>
    <mergeCell ref="B3:B4"/>
  </mergeCells>
  <phoneticPr fontId="0" type="noConversion"/>
  <hyperlinks>
    <hyperlink ref="K3:K4" r:id="rId1" display="Parque vehicular" xr:uid="{00000000-0004-0000-0000-000000000000}"/>
  </hyperlinks>
  <pageMargins left="0.75" right="0.75" top="1" bottom="1" header="0" footer="0"/>
  <pageSetup scale="60" orientation="landscape" r:id="rId2"/>
  <headerFooter alignWithMargins="0"/>
  <ignoredErrors>
    <ignoredError sqref="G5:G46 H5:H41" formulaRange="1"/>
    <ignoredError sqref="H42" formula="1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Chile (1972-2018)</vt:lpstr>
    </vt:vector>
  </TitlesOfParts>
  <Company>MTT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mherrera</dc:creator>
  <cp:lastModifiedBy>Usuario</cp:lastModifiedBy>
  <dcterms:created xsi:type="dcterms:W3CDTF">2006-06-16T16:57:51Z</dcterms:created>
  <dcterms:modified xsi:type="dcterms:W3CDTF">2020-04-27T02:16:41Z</dcterms:modified>
</cp:coreProperties>
</file>