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regor\Desktop\Desktop\3D Printer\3D-Printer Ambruzs FEAT Tomi\"/>
    </mc:Choice>
  </mc:AlternateContent>
  <xr:revisionPtr revIDLastSave="0" documentId="13_ncr:1_{9BBDC982-726D-4E46-AC06-91F332B56133}" xr6:coauthVersionLast="34" xr6:coauthVersionMax="34" xr10:uidLastSave="{00000000-0000-0000-0000-000000000000}"/>
  <bookViews>
    <workbookView xWindow="0" yWindow="0" windowWidth="22980" windowHeight="8910" xr2:uid="{BE4479A3-0EA5-400A-B0D0-DF32EA36878F}"/>
  </bookViews>
  <sheets>
    <sheet name="Sheet1" sheetId="1" r:id="rId1"/>
  </sheets>
  <definedNames>
    <definedName name="solver_adj" localSheetId="0" hidden="1">Sheet1!$T$29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Sheet1!$D$81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Sheet1!$T$32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0" i="1" l="1"/>
  <c r="A44" i="1" l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43" i="1"/>
  <c r="C82" i="1"/>
  <c r="D82" i="1" s="1"/>
  <c r="D68" i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43" i="1"/>
  <c r="D43" i="1" s="1"/>
  <c r="C45" i="1"/>
  <c r="D45" i="1" s="1"/>
  <c r="C46" i="1"/>
  <c r="D46" i="1" s="1"/>
  <c r="C44" i="1"/>
  <c r="D44" i="1" s="1"/>
  <c r="E81" i="1" l="1"/>
  <c r="E65" i="1"/>
  <c r="E90" i="1"/>
  <c r="E57" i="1"/>
  <c r="E98" i="1"/>
  <c r="E94" i="1"/>
  <c r="E44" i="1"/>
  <c r="E46" i="1"/>
  <c r="E86" i="1"/>
  <c r="E77" i="1"/>
  <c r="E61" i="1"/>
  <c r="E53" i="1"/>
  <c r="E49" i="1"/>
  <c r="E95" i="1"/>
  <c r="E87" i="1"/>
  <c r="E73" i="1"/>
  <c r="E89" i="1"/>
  <c r="E78" i="1"/>
  <c r="E96" i="1"/>
  <c r="E97" i="1"/>
  <c r="E88" i="1"/>
  <c r="E70" i="1"/>
  <c r="E62" i="1"/>
  <c r="E80" i="1"/>
  <c r="E54" i="1"/>
  <c r="E79" i="1"/>
  <c r="E83" i="1"/>
  <c r="E72" i="1"/>
  <c r="E71" i="1"/>
  <c r="E64" i="1"/>
  <c r="E56" i="1"/>
  <c r="E48" i="1"/>
  <c r="E68" i="1"/>
  <c r="E93" i="1"/>
  <c r="E85" i="1"/>
  <c r="E60" i="1"/>
  <c r="E52" i="1"/>
  <c r="E99" i="1"/>
  <c r="E91" i="1"/>
  <c r="E74" i="1"/>
  <c r="E66" i="1"/>
  <c r="E58" i="1"/>
  <c r="E50" i="1"/>
  <c r="E63" i="1"/>
  <c r="E55" i="1"/>
  <c r="E47" i="1"/>
  <c r="E69" i="1"/>
  <c r="E82" i="1"/>
  <c r="T32" i="1" s="1"/>
  <c r="E45" i="1"/>
  <c r="E76" i="1"/>
  <c r="E100" i="1"/>
  <c r="E92" i="1"/>
  <c r="E84" i="1"/>
  <c r="E75" i="1"/>
  <c r="E67" i="1"/>
  <c r="E59" i="1"/>
  <c r="E51" i="1"/>
  <c r="T31" i="1" l="1"/>
</calcChain>
</file>

<file path=xl/sharedStrings.xml><?xml version="1.0" encoding="utf-8"?>
<sst xmlns="http://schemas.openxmlformats.org/spreadsheetml/2006/main" count="18" uniqueCount="17">
  <si>
    <t>R0</t>
  </si>
  <si>
    <t>B</t>
  </si>
  <si>
    <t>T0</t>
  </si>
  <si>
    <t>Temp [K]</t>
  </si>
  <si>
    <t>Resistance [kOhm]</t>
  </si>
  <si>
    <t>V_out [V]</t>
  </si>
  <si>
    <t>K</t>
  </si>
  <si>
    <t>V_in</t>
  </si>
  <si>
    <t>V</t>
  </si>
  <si>
    <t>-</t>
  </si>
  <si>
    <t>R1</t>
  </si>
  <si>
    <t>Ohm</t>
  </si>
  <si>
    <t>Temp [deg]</t>
  </si>
  <si>
    <t>dV [mV/K]</t>
  </si>
  <si>
    <t>Smax[mV/K]</t>
  </si>
  <si>
    <t>Rth</t>
  </si>
  <si>
    <t>Save[mV/K]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</si>
</sst>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0" fontId="0" fillId="2" borderId="1" xfId="1" applyFont="1"/>
    <xf numFmtId="0" fontId="2" fillId="0" borderId="0" xfId="0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 - Deg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Sheet1!$A$43:$A$100</c:f>
              <c:numCache>
                <c:formatCode>General</c:formatCode>
                <c:ptCount val="5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  <c:pt idx="38">
                  <c:v>205</c:v>
                </c:pt>
                <c:pt idx="39">
                  <c:v>210</c:v>
                </c:pt>
                <c:pt idx="40">
                  <c:v>215</c:v>
                </c:pt>
                <c:pt idx="41">
                  <c:v>220</c:v>
                </c:pt>
                <c:pt idx="42">
                  <c:v>225</c:v>
                </c:pt>
                <c:pt idx="43">
                  <c:v>230</c:v>
                </c:pt>
                <c:pt idx="44">
                  <c:v>235</c:v>
                </c:pt>
                <c:pt idx="45">
                  <c:v>240</c:v>
                </c:pt>
                <c:pt idx="46">
                  <c:v>245</c:v>
                </c:pt>
                <c:pt idx="47">
                  <c:v>250</c:v>
                </c:pt>
                <c:pt idx="48">
                  <c:v>255</c:v>
                </c:pt>
                <c:pt idx="49">
                  <c:v>260</c:v>
                </c:pt>
                <c:pt idx="50">
                  <c:v>265</c:v>
                </c:pt>
                <c:pt idx="51">
                  <c:v>270</c:v>
                </c:pt>
                <c:pt idx="52">
                  <c:v>275</c:v>
                </c:pt>
                <c:pt idx="53">
                  <c:v>280</c:v>
                </c:pt>
                <c:pt idx="54">
                  <c:v>285</c:v>
                </c:pt>
                <c:pt idx="55">
                  <c:v>290</c:v>
                </c:pt>
                <c:pt idx="56">
                  <c:v>295</c:v>
                </c:pt>
                <c:pt idx="57">
                  <c:v>300</c:v>
                </c:pt>
              </c:numCache>
            </c:numRef>
          </c:cat>
          <c:val>
            <c:numRef>
              <c:f>Sheet1!$D$43:$D$100</c:f>
              <c:numCache>
                <c:formatCode>General</c:formatCode>
                <c:ptCount val="58"/>
                <c:pt idx="0">
                  <c:v>4.9831825858821324</c:v>
                </c:pt>
                <c:pt idx="1">
                  <c:v>4.9787364686767797</c:v>
                </c:pt>
                <c:pt idx="2">
                  <c:v>4.9733316689995704</c:v>
                </c:pt>
                <c:pt idx="3">
                  <c:v>4.9668108288160315</c:v>
                </c:pt>
                <c:pt idx="4">
                  <c:v>4.9590003296551357</c:v>
                </c:pt>
                <c:pt idx="5">
                  <c:v>4.9497102802475466</c:v>
                </c:pt>
                <c:pt idx="6">
                  <c:v>4.9387348537284375</c:v>
                </c:pt>
                <c:pt idx="7">
                  <c:v>4.9258530342941036</c:v>
                </c:pt>
                <c:pt idx="8">
                  <c:v>4.910829833026976</c:v>
                </c:pt>
                <c:pt idx="9">
                  <c:v>4.8934180296381626</c:v>
                </c:pt>
                <c:pt idx="10">
                  <c:v>4.8733604903672436</c:v>
                </c:pt>
                <c:pt idx="11">
                  <c:v>4.850393101487124</c:v>
                </c:pt>
                <c:pt idx="12">
                  <c:v>4.8242483421450268</c:v>
                </c:pt>
                <c:pt idx="13">
                  <c:v>4.7946594991857685</c:v>
                </c:pt>
                <c:pt idx="14">
                  <c:v>4.7613655000276927</c:v>
                </c:pt>
                <c:pt idx="15">
                  <c:v>4.7241163079212658</c:v>
                </c:pt>
                <c:pt idx="16">
                  <c:v>4.6826787879111587</c:v>
                </c:pt>
                <c:pt idx="17">
                  <c:v>4.6368429131008808</c:v>
                </c:pt>
                <c:pt idx="18">
                  <c:v>4.5864281416370289</c:v>
                </c:pt>
                <c:pt idx="19">
                  <c:v>4.5312897580907157</c:v>
                </c:pt>
                <c:pt idx="20">
                  <c:v>4.4713249420210897</c:v>
                </c:pt>
                <c:pt idx="21">
                  <c:v>4.406478305103648</c:v>
                </c:pt>
                <c:pt idx="22">
                  <c:v>4.3367466298068731</c:v>
                </c:pt>
                <c:pt idx="23">
                  <c:v>4.2621825501394657</c:v>
                </c:pt>
                <c:pt idx="24">
                  <c:v>4.1828969403505258</c:v>
                </c:pt>
                <c:pt idx="25">
                  <c:v>4.0990598210539604</c:v>
                </c:pt>
                <c:pt idx="26">
                  <c:v>4.0108996526993801</c:v>
                </c:pt>
                <c:pt idx="27">
                  <c:v>3.9187009603907574</c:v>
                </c:pt>
                <c:pt idx="28">
                  <c:v>3.8228003168179288</c:v>
                </c:pt>
                <c:pt idx="29">
                  <c:v>3.7235807952860807</c:v>
                </c:pt>
                <c:pt idx="30">
                  <c:v>3.6214650856369164</c:v>
                </c:pt>
                <c:pt idx="31">
                  <c:v>3.5169075355316179</c:v>
                </c:pt>
                <c:pt idx="32">
                  <c:v>3.410385432340326</c:v>
                </c:pt>
                <c:pt idx="33">
                  <c:v>3.3023898726301519</c:v>
                </c:pt>
                <c:pt idx="34">
                  <c:v>3.1934165749510708</c:v>
                </c:pt>
                <c:pt idx="35">
                  <c:v>3.083956977557837</c:v>
                </c:pt>
                <c:pt idx="36">
                  <c:v>2.9744899282902288</c:v>
                </c:pt>
                <c:pt idx="37">
                  <c:v>2.8654742232017765</c:v>
                </c:pt>
                <c:pt idx="38">
                  <c:v>2.7573421889357119</c:v>
                </c:pt>
                <c:pt idx="39">
                  <c:v>2.6504944369851464</c:v>
                </c:pt>
                <c:pt idx="40">
                  <c:v>2.5452958513059403</c:v>
                </c:pt>
                <c:pt idx="41">
                  <c:v>2.4420728089780015</c:v>
                </c:pt>
                <c:pt idx="42">
                  <c:v>2.3411115803132834</c:v>
                </c:pt>
                <c:pt idx="43">
                  <c:v>2.2426578122787904</c:v>
                </c:pt>
                <c:pt idx="44">
                  <c:v>2.1469169683567744</c:v>
                </c:pt>
                <c:pt idx="45">
                  <c:v>2.0540555788971466</c:v>
                </c:pt>
                <c:pt idx="46">
                  <c:v>1.964203147645172</c:v>
                </c:pt>
                <c:pt idx="47">
                  <c:v>1.8774545608687632</c:v>
                </c:pt>
                <c:pt idx="48">
                  <c:v>1.7938728534601525</c:v>
                </c:pt>
                <c:pt idx="49">
                  <c:v>1.7134921995587815</c:v>
                </c:pt>
                <c:pt idx="50">
                  <c:v>1.6363210117513804</c:v>
                </c:pt>
                <c:pt idx="51">
                  <c:v>1.5623450510941785</c:v>
                </c:pt>
                <c:pt idx="52">
                  <c:v>1.491530468713216</c:v>
                </c:pt>
                <c:pt idx="53">
                  <c:v>1.4238267175349417</c:v>
                </c:pt>
                <c:pt idx="54">
                  <c:v>1.3591692890548117</c:v>
                </c:pt>
                <c:pt idx="55">
                  <c:v>1.297482244516297</c:v>
                </c:pt>
                <c:pt idx="56">
                  <c:v>1.2386805222255464</c:v>
                </c:pt>
                <c:pt idx="57">
                  <c:v>1.1826720129254922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C-403C-A197-69C5BF04A3A9}"/>
            </c:ext>
          </c:extLst>
        </c:ser>
        <c:ser>
          <c:idx val="1"/>
          <c:order val="1"/>
          <c:tx>
            <c:v>Sensitivity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Sheet1!$E$44:$E$100</c:f>
              <c:numCache>
                <c:formatCode>General</c:formatCode>
                <c:ptCount val="57"/>
                <c:pt idx="0">
                  <c:v>0.8892234410705413</c:v>
                </c:pt>
                <c:pt idx="1">
                  <c:v>1.0809599354418609</c:v>
                </c:pt>
                <c:pt idx="2">
                  <c:v>1.3041680367077646</c:v>
                </c:pt>
                <c:pt idx="3">
                  <c:v>1.5620998321791646</c:v>
                </c:pt>
                <c:pt idx="4">
                  <c:v>1.8580098815178303</c:v>
                </c:pt>
                <c:pt idx="5">
                  <c:v>2.1950853038218199</c:v>
                </c:pt>
                <c:pt idx="6">
                  <c:v>2.5763638868667726</c:v>
                </c:pt>
                <c:pt idx="7">
                  <c:v>3.0046402534255279</c:v>
                </c:pt>
                <c:pt idx="8">
                  <c:v>3.4823606777626637</c:v>
                </c:pt>
                <c:pt idx="9">
                  <c:v>4.0115078541838045</c:v>
                </c:pt>
                <c:pt idx="10">
                  <c:v>4.5934777760239243</c:v>
                </c:pt>
                <c:pt idx="11">
                  <c:v>5.2289518684194292</c:v>
                </c:pt>
                <c:pt idx="12">
                  <c:v>5.9177685918516687</c:v>
                </c:pt>
                <c:pt idx="13">
                  <c:v>6.6587998316151698</c:v>
                </c:pt>
                <c:pt idx="14">
                  <c:v>7.4498384212853708</c:v>
                </c:pt>
                <c:pt idx="15">
                  <c:v>8.2875040020214286</c:v>
                </c:pt>
                <c:pt idx="16">
                  <c:v>9.1671749620555687</c:v>
                </c:pt>
                <c:pt idx="17">
                  <c:v>10.082954292770374</c:v>
                </c:pt>
                <c:pt idx="18">
                  <c:v>11.027676709262657</c:v>
                </c:pt>
                <c:pt idx="19">
                  <c:v>11.992963213925201</c:v>
                </c:pt>
                <c:pt idx="20">
                  <c:v>12.969327383488325</c:v>
                </c:pt>
                <c:pt idx="21">
                  <c:v>13.946335059354988</c:v>
                </c:pt>
                <c:pt idx="22">
                  <c:v>14.912815933481482</c:v>
                </c:pt>
                <c:pt idx="23">
                  <c:v>15.857121957787967</c:v>
                </c:pt>
                <c:pt idx="24">
                  <c:v>16.767423859313091</c:v>
                </c:pt>
                <c:pt idx="25">
                  <c:v>17.632033670916059</c:v>
                </c:pt>
                <c:pt idx="26">
                  <c:v>18.439738461724531</c:v>
                </c:pt>
                <c:pt idx="27">
                  <c:v>19.180128714565736</c:v>
                </c:pt>
                <c:pt idx="28">
                  <c:v>19.84390430636962</c:v>
                </c:pt>
                <c:pt idx="29">
                  <c:v>20.423141929832855</c:v>
                </c:pt>
                <c:pt idx="30">
                  <c:v>20.911510021059687</c:v>
                </c:pt>
                <c:pt idx="31">
                  <c:v>21.304420638258392</c:v>
                </c:pt>
                <c:pt idx="32">
                  <c:v>21.59911194203481</c:v>
                </c:pt>
                <c:pt idx="33">
                  <c:v>21.79465953581623</c:v>
                </c:pt>
                <c:pt idx="34">
                  <c:v>21.891919478646749</c:v>
                </c:pt>
                <c:pt idx="35">
                  <c:v>21.893409853521639</c:v>
                </c:pt>
                <c:pt idx="36">
                  <c:v>21.803141017690475</c:v>
                </c:pt>
                <c:pt idx="37">
                  <c:v>21.626406853212909</c:v>
                </c:pt>
                <c:pt idx="38">
                  <c:v>21.369550390113101</c:v>
                </c:pt>
                <c:pt idx="39">
                  <c:v>21.039717135841229</c:v>
                </c:pt>
                <c:pt idx="40">
                  <c:v>20.644608465587755</c:v>
                </c:pt>
                <c:pt idx="41">
                  <c:v>20.192245732943626</c:v>
                </c:pt>
                <c:pt idx="42">
                  <c:v>19.690753606898603</c:v>
                </c:pt>
                <c:pt idx="43">
                  <c:v>19.148168784403197</c:v>
                </c:pt>
                <c:pt idx="44">
                  <c:v>18.572277891925548</c:v>
                </c:pt>
                <c:pt idx="45">
                  <c:v>17.970486250394924</c:v>
                </c:pt>
                <c:pt idx="46">
                  <c:v>17.349717355281769</c:v>
                </c:pt>
                <c:pt idx="47">
                  <c:v>16.716341481722143</c:v>
                </c:pt>
                <c:pt idx="48">
                  <c:v>16.076130780274191</c:v>
                </c:pt>
                <c:pt idx="49">
                  <c:v>15.434237561480213</c:v>
                </c:pt>
                <c:pt idx="50">
                  <c:v>14.795192131440382</c:v>
                </c:pt>
                <c:pt idx="51">
                  <c:v>14.162916476192498</c:v>
                </c:pt>
                <c:pt idx="52">
                  <c:v>13.540750235654864</c:v>
                </c:pt>
                <c:pt idx="53">
                  <c:v>12.931485696026002</c:v>
                </c:pt>
                <c:pt idx="54">
                  <c:v>12.33740890770294</c:v>
                </c:pt>
                <c:pt idx="55">
                  <c:v>11.760344458150129</c:v>
                </c:pt>
                <c:pt idx="56">
                  <c:v>11.201701860010838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2-4FC5-9706-263DB3FB9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68088"/>
        <c:axId val="451573992"/>
      </c:lineChart>
      <c:catAx>
        <c:axId val="45156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73992"/>
        <c:crosses val="autoZero"/>
        <c:auto val="1"/>
        <c:lblAlgn val="ctr"/>
        <c:lblOffset val="100"/>
        <c:noMultiLvlLbl val="0"/>
      </c:catAx>
      <c:valAx>
        <c:axId val="45157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6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238125</xdr:colOff>
      <xdr:row>1</xdr:row>
      <xdr:rowOff>19050</xdr:rowOff>
    </xdr:from>
    <xdr:to>
      <xdr:col>27</xdr:col>
      <xdr:colOff>285750</xdr:colOff>
      <xdr:row>16</xdr:row>
      <xdr:rowOff>19050</xdr:rowOff>
    </xdr:to>
    <xdr:pic>
      <xdr:nvPicPr>
        <xdr:cNvPr id="2" name="Picture 1" descr="Képtalálat a következőre: „voltage divider”">
          <a:extLst>
            <a:ext uri="{FF2B5EF4-FFF2-40B4-BE49-F238E27FC236}">
              <a16:creationId xmlns:a16="http://schemas.microsoft.com/office/drawing/2014/main" id="{AEDD5407-42B3-499C-9C65-65AB91579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09550"/>
          <a:ext cx="3705225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76200</xdr:colOff>
      <xdr:row>16</xdr:row>
      <xdr:rowOff>57150</xdr:rowOff>
    </xdr:from>
    <xdr:to>
      <xdr:col>27</xdr:col>
      <xdr:colOff>361950</xdr:colOff>
      <xdr:row>23</xdr:row>
      <xdr:rowOff>133350</xdr:rowOff>
    </xdr:to>
    <xdr:pic>
      <xdr:nvPicPr>
        <xdr:cNvPr id="5" name="Picture 4" descr="Képtalálat a következőre: „thermistor B equation”">
          <a:extLst>
            <a:ext uri="{FF2B5EF4-FFF2-40B4-BE49-F238E27FC236}">
              <a16:creationId xmlns:a16="http://schemas.microsoft.com/office/drawing/2014/main" id="{0D01FCA0-F5A0-4F13-8684-235AC8D1A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77900" y="3105150"/>
          <a:ext cx="333375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609599</xdr:colOff>
      <xdr:row>1</xdr:row>
      <xdr:rowOff>0</xdr:rowOff>
    </xdr:from>
    <xdr:to>
      <xdr:col>16</xdr:col>
      <xdr:colOff>28574</xdr:colOff>
      <xdr:row>35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ECBC01-9E64-45A6-895E-143590A5F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542925</xdr:colOff>
      <xdr:row>12</xdr:row>
      <xdr:rowOff>9525</xdr:rowOff>
    </xdr:from>
    <xdr:to>
      <xdr:col>10</xdr:col>
      <xdr:colOff>542925</xdr:colOff>
      <xdr:row>34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AEADE1B-4AFA-4877-A5E0-490D4AF0C891}"/>
            </a:ext>
          </a:extLst>
        </xdr:cNvPr>
        <xdr:cNvCxnSpPr/>
      </xdr:nvCxnSpPr>
      <xdr:spPr>
        <a:xfrm>
          <a:off x="6829425" y="2295525"/>
          <a:ext cx="0" cy="418147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12</xdr:row>
      <xdr:rowOff>19050</xdr:rowOff>
    </xdr:from>
    <xdr:to>
      <xdr:col>12</xdr:col>
      <xdr:colOff>95250</xdr:colOff>
      <xdr:row>34</xdr:row>
      <xdr:rowOff>9525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9731BFE-B212-44F9-BFF7-32E50FD6436C}"/>
            </a:ext>
          </a:extLst>
        </xdr:cNvPr>
        <xdr:cNvCxnSpPr/>
      </xdr:nvCxnSpPr>
      <xdr:spPr>
        <a:xfrm>
          <a:off x="7600950" y="2305050"/>
          <a:ext cx="0" cy="41814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23</xdr:row>
      <xdr:rowOff>38100</xdr:rowOff>
    </xdr:from>
    <xdr:to>
      <xdr:col>15</xdr:col>
      <xdr:colOff>409575</xdr:colOff>
      <xdr:row>23</xdr:row>
      <xdr:rowOff>38100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B66A9CCE-D620-4DA5-8BC2-7D6BACB5C3DA}"/>
            </a:ext>
          </a:extLst>
        </xdr:cNvPr>
        <xdr:cNvCxnSpPr/>
      </xdr:nvCxnSpPr>
      <xdr:spPr>
        <a:xfrm>
          <a:off x="895350" y="4419600"/>
          <a:ext cx="8848725" cy="0"/>
        </a:xfrm>
        <a:prstGeom prst="line">
          <a:avLst/>
        </a:prstGeom>
        <a:ln>
          <a:solidFill>
            <a:srgbClr val="00206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C496-A39B-4521-8E67-EAC8CF95CC45}">
  <dimension ref="A25:U100"/>
  <sheetViews>
    <sheetView tabSelected="1" topLeftCell="B7" workbookViewId="0">
      <selection activeCell="X27" sqref="X27"/>
    </sheetView>
  </sheetViews>
  <sheetFormatPr defaultRowHeight="15" x14ac:dyDescent="0.25"/>
  <cols>
    <col min="3" max="3" width="12" bestFit="1" customWidth="1"/>
    <col min="5" max="5" width="12.7109375" bestFit="1" customWidth="1"/>
    <col min="19" max="19" width="12.140625" bestFit="1" customWidth="1"/>
  </cols>
  <sheetData>
    <row r="25" spans="19:21" x14ac:dyDescent="0.25">
      <c r="S25" t="s">
        <v>0</v>
      </c>
      <c r="T25">
        <v>100000</v>
      </c>
      <c r="U25" t="s">
        <v>11</v>
      </c>
    </row>
    <row r="26" spans="19:21" x14ac:dyDescent="0.25">
      <c r="S26" t="s">
        <v>1</v>
      </c>
      <c r="T26">
        <v>3974</v>
      </c>
      <c r="U26" t="s">
        <v>9</v>
      </c>
    </row>
    <row r="27" spans="19:21" x14ac:dyDescent="0.25">
      <c r="S27" t="s">
        <v>2</v>
      </c>
      <c r="T27">
        <v>293</v>
      </c>
      <c r="U27" t="s">
        <v>6</v>
      </c>
    </row>
    <row r="28" spans="19:21" x14ac:dyDescent="0.25">
      <c r="S28" t="s">
        <v>7</v>
      </c>
      <c r="T28">
        <v>5</v>
      </c>
      <c r="U28" t="s">
        <v>8</v>
      </c>
    </row>
    <row r="29" spans="19:21" x14ac:dyDescent="0.25">
      <c r="S29" s="2" t="s">
        <v>10</v>
      </c>
      <c r="T29" s="1">
        <v>427.0869016064118</v>
      </c>
      <c r="U29" s="2" t="s">
        <v>11</v>
      </c>
    </row>
    <row r="30" spans="19:21" x14ac:dyDescent="0.25">
      <c r="S30" t="s">
        <v>15</v>
      </c>
      <c r="T30">
        <f>T25*EXP(-T26*(1/T27-1/483))</f>
        <v>481.79986233548681</v>
      </c>
    </row>
    <row r="31" spans="19:21" x14ac:dyDescent="0.25">
      <c r="S31" t="s">
        <v>14</v>
      </c>
      <c r="T31">
        <f>MAX(E82:E86)</f>
        <v>21.369550390113101</v>
      </c>
    </row>
    <row r="32" spans="19:21" x14ac:dyDescent="0.25">
      <c r="S32" t="s">
        <v>16</v>
      </c>
      <c r="T32">
        <f>AVERAGE(E82:E86)</f>
        <v>20.587375066276859</v>
      </c>
    </row>
    <row r="42" spans="1:5" x14ac:dyDescent="0.25">
      <c r="A42" t="s">
        <v>12</v>
      </c>
      <c r="B42" t="s">
        <v>3</v>
      </c>
      <c r="C42" t="s">
        <v>4</v>
      </c>
      <c r="D42" t="s">
        <v>5</v>
      </c>
      <c r="E42" t="s">
        <v>13</v>
      </c>
    </row>
    <row r="43" spans="1:5" x14ac:dyDescent="0.25">
      <c r="A43">
        <f>B43-273</f>
        <v>15</v>
      </c>
      <c r="B43">
        <v>288</v>
      </c>
      <c r="C43">
        <f t="shared" ref="C43:C74" si="0">$T$25*EXP(-$T$26*((1/$T$27)-(1/B43)))</f>
        <v>126550.4908083531</v>
      </c>
      <c r="D43">
        <f t="shared" ref="D43:D74" si="1">$T$28*(C43/($T$29+C43))</f>
        <v>4.9831825858821324</v>
      </c>
    </row>
    <row r="44" spans="1:5" x14ac:dyDescent="0.25">
      <c r="A44">
        <f t="shared" ref="A44:A100" si="2">B44-273</f>
        <v>20</v>
      </c>
      <c r="B44">
        <v>293</v>
      </c>
      <c r="C44">
        <f t="shared" si="0"/>
        <v>100000</v>
      </c>
      <c r="D44">
        <f t="shared" si="1"/>
        <v>4.9787364686767797</v>
      </c>
      <c r="E44">
        <f>-1000*(D44-D43)/(B44-B43)</f>
        <v>0.8892234410705413</v>
      </c>
    </row>
    <row r="45" spans="1:5" x14ac:dyDescent="0.25">
      <c r="A45">
        <f t="shared" si="2"/>
        <v>25</v>
      </c>
      <c r="B45">
        <v>298</v>
      </c>
      <c r="C45">
        <f t="shared" si="0"/>
        <v>79646.709542483281</v>
      </c>
      <c r="D45">
        <f t="shared" si="1"/>
        <v>4.9733316689995704</v>
      </c>
      <c r="E45">
        <f t="shared" ref="E45:E100" si="3">-1000*(D45-D44)/(B45-B44)</f>
        <v>1.0809599354418609</v>
      </c>
    </row>
    <row r="46" spans="1:5" x14ac:dyDescent="0.25">
      <c r="A46">
        <f t="shared" si="2"/>
        <v>30</v>
      </c>
      <c r="B46">
        <v>303</v>
      </c>
      <c r="C46">
        <f t="shared" si="0"/>
        <v>63914.215753866796</v>
      </c>
      <c r="D46">
        <f t="shared" si="1"/>
        <v>4.9668108288160315</v>
      </c>
      <c r="E46">
        <f t="shared" si="3"/>
        <v>1.3041680367077646</v>
      </c>
    </row>
    <row r="47" spans="1:5" x14ac:dyDescent="0.25">
      <c r="A47">
        <f t="shared" si="2"/>
        <v>35</v>
      </c>
      <c r="B47">
        <v>308</v>
      </c>
      <c r="C47">
        <f t="shared" si="0"/>
        <v>51657.100363073696</v>
      </c>
      <c r="D47">
        <f t="shared" si="1"/>
        <v>4.9590003296551357</v>
      </c>
      <c r="E47">
        <f t="shared" si="3"/>
        <v>1.5620998321791646</v>
      </c>
    </row>
    <row r="48" spans="1:5" x14ac:dyDescent="0.25">
      <c r="A48">
        <f t="shared" si="2"/>
        <v>40</v>
      </c>
      <c r="B48">
        <v>313</v>
      </c>
      <c r="C48">
        <f t="shared" si="0"/>
        <v>42035.557920109015</v>
      </c>
      <c r="D48">
        <f t="shared" si="1"/>
        <v>4.9497102802475466</v>
      </c>
      <c r="E48">
        <f t="shared" si="3"/>
        <v>1.8580098815178303</v>
      </c>
    </row>
    <row r="49" spans="1:5" x14ac:dyDescent="0.25">
      <c r="A49">
        <f t="shared" si="2"/>
        <v>45</v>
      </c>
      <c r="B49">
        <v>318</v>
      </c>
      <c r="C49">
        <f t="shared" si="0"/>
        <v>34428.530655667659</v>
      </c>
      <c r="D49">
        <f t="shared" si="1"/>
        <v>4.9387348537284375</v>
      </c>
      <c r="E49">
        <f t="shared" si="3"/>
        <v>2.1950853038218199</v>
      </c>
    </row>
    <row r="50" spans="1:5" x14ac:dyDescent="0.25">
      <c r="A50">
        <f t="shared" si="2"/>
        <v>50</v>
      </c>
      <c r="B50">
        <v>323</v>
      </c>
      <c r="C50">
        <f t="shared" si="0"/>
        <v>28372.938665215363</v>
      </c>
      <c r="D50">
        <f t="shared" si="1"/>
        <v>4.9258530342941036</v>
      </c>
      <c r="E50">
        <f t="shared" si="3"/>
        <v>2.5763638868667726</v>
      </c>
    </row>
    <row r="51" spans="1:5" x14ac:dyDescent="0.25">
      <c r="A51">
        <f t="shared" si="2"/>
        <v>55</v>
      </c>
      <c r="B51">
        <v>328</v>
      </c>
      <c r="C51">
        <f t="shared" si="0"/>
        <v>23520.771227649646</v>
      </c>
      <c r="D51">
        <f t="shared" si="1"/>
        <v>4.910829833026976</v>
      </c>
      <c r="E51">
        <f t="shared" si="3"/>
        <v>3.0046402534255279</v>
      </c>
    </row>
    <row r="52" spans="1:5" x14ac:dyDescent="0.25">
      <c r="A52">
        <f t="shared" si="2"/>
        <v>60</v>
      </c>
      <c r="B52">
        <v>333</v>
      </c>
      <c r="C52">
        <f t="shared" si="0"/>
        <v>19608.520441572127</v>
      </c>
      <c r="D52">
        <f t="shared" si="1"/>
        <v>4.8934180296381626</v>
      </c>
      <c r="E52">
        <f t="shared" si="3"/>
        <v>3.4823606777626637</v>
      </c>
    </row>
    <row r="53" spans="1:5" x14ac:dyDescent="0.25">
      <c r="A53">
        <f t="shared" si="2"/>
        <v>65</v>
      </c>
      <c r="B53">
        <v>338</v>
      </c>
      <c r="C53">
        <f t="shared" si="0"/>
        <v>16435.221821987332</v>
      </c>
      <c r="D53">
        <f t="shared" si="1"/>
        <v>4.8733604903672436</v>
      </c>
      <c r="E53">
        <f t="shared" si="3"/>
        <v>4.0115078541838045</v>
      </c>
    </row>
    <row r="54" spans="1:5" x14ac:dyDescent="0.25">
      <c r="A54">
        <f t="shared" si="2"/>
        <v>70</v>
      </c>
      <c r="B54">
        <v>343</v>
      </c>
      <c r="C54">
        <f t="shared" si="0"/>
        <v>13846.549737203173</v>
      </c>
      <c r="D54">
        <f t="shared" si="1"/>
        <v>4.850393101487124</v>
      </c>
      <c r="E54">
        <f t="shared" si="3"/>
        <v>4.5934777760239243</v>
      </c>
    </row>
    <row r="55" spans="1:5" x14ac:dyDescent="0.25">
      <c r="A55">
        <f t="shared" si="2"/>
        <v>75</v>
      </c>
      <c r="B55">
        <v>348</v>
      </c>
      <c r="C55">
        <f t="shared" si="0"/>
        <v>11723.208202831087</v>
      </c>
      <c r="D55">
        <f t="shared" si="1"/>
        <v>4.8242483421450268</v>
      </c>
      <c r="E55">
        <f t="shared" si="3"/>
        <v>5.2289518684194292</v>
      </c>
    </row>
    <row r="56" spans="1:5" x14ac:dyDescent="0.25">
      <c r="A56">
        <f t="shared" si="2"/>
        <v>80</v>
      </c>
      <c r="B56">
        <v>353</v>
      </c>
      <c r="C56">
        <f t="shared" si="0"/>
        <v>9972.3934715517025</v>
      </c>
      <c r="D56">
        <f t="shared" si="1"/>
        <v>4.7946594991857685</v>
      </c>
      <c r="E56">
        <f t="shared" si="3"/>
        <v>5.9177685918516687</v>
      </c>
    </row>
    <row r="57" spans="1:5" x14ac:dyDescent="0.25">
      <c r="A57">
        <f t="shared" si="2"/>
        <v>85</v>
      </c>
      <c r="B57">
        <v>358</v>
      </c>
      <c r="C57">
        <f t="shared" si="0"/>
        <v>8521.4704456332693</v>
      </c>
      <c r="D57">
        <f t="shared" si="1"/>
        <v>4.7613655000276927</v>
      </c>
      <c r="E57">
        <f t="shared" si="3"/>
        <v>6.6587998316151698</v>
      </c>
    </row>
    <row r="58" spans="1:5" x14ac:dyDescent="0.25">
      <c r="A58">
        <f t="shared" si="2"/>
        <v>90</v>
      </c>
      <c r="B58">
        <v>363</v>
      </c>
      <c r="C58">
        <f t="shared" si="0"/>
        <v>7313.2564725957482</v>
      </c>
      <c r="D58">
        <f t="shared" si="1"/>
        <v>4.7241163079212658</v>
      </c>
      <c r="E58">
        <f t="shared" si="3"/>
        <v>7.4498384212853708</v>
      </c>
    </row>
    <row r="59" spans="1:5" x14ac:dyDescent="0.25">
      <c r="A59">
        <f t="shared" si="2"/>
        <v>95</v>
      </c>
      <c r="B59">
        <v>368</v>
      </c>
      <c r="C59">
        <f t="shared" si="0"/>
        <v>6302.4805734925931</v>
      </c>
      <c r="D59">
        <f t="shared" si="1"/>
        <v>4.6826787879111587</v>
      </c>
      <c r="E59">
        <f t="shared" si="3"/>
        <v>8.2875040020214286</v>
      </c>
    </row>
    <row r="60" spans="1:5" x14ac:dyDescent="0.25">
      <c r="A60">
        <f t="shared" si="2"/>
        <v>100</v>
      </c>
      <c r="B60">
        <v>373</v>
      </c>
      <c r="C60">
        <f t="shared" si="0"/>
        <v>5453.1081574129275</v>
      </c>
      <c r="D60">
        <f t="shared" si="1"/>
        <v>4.6368429131008808</v>
      </c>
      <c r="E60">
        <f t="shared" si="3"/>
        <v>9.1671749620555687</v>
      </c>
    </row>
    <row r="61" spans="1:5" x14ac:dyDescent="0.25">
      <c r="A61">
        <f t="shared" si="2"/>
        <v>105</v>
      </c>
      <c r="B61">
        <v>378</v>
      </c>
      <c r="C61">
        <f t="shared" si="0"/>
        <v>4736.3072337796002</v>
      </c>
      <c r="D61">
        <f t="shared" si="1"/>
        <v>4.5864281416370289</v>
      </c>
      <c r="E61">
        <f t="shared" si="3"/>
        <v>10.082954292770374</v>
      </c>
    </row>
    <row r="62" spans="1:5" x14ac:dyDescent="0.25">
      <c r="A62">
        <f t="shared" si="2"/>
        <v>110</v>
      </c>
      <c r="B62">
        <v>383</v>
      </c>
      <c r="C62">
        <f t="shared" si="0"/>
        <v>4128.8931412733782</v>
      </c>
      <c r="D62">
        <f t="shared" si="1"/>
        <v>4.5312897580907157</v>
      </c>
      <c r="E62">
        <f t="shared" si="3"/>
        <v>11.027676709262657</v>
      </c>
    </row>
    <row r="63" spans="1:5" x14ac:dyDescent="0.25">
      <c r="A63">
        <f t="shared" si="2"/>
        <v>115</v>
      </c>
      <c r="B63">
        <v>388</v>
      </c>
      <c r="C63">
        <f t="shared" si="0"/>
        <v>3612.1324180938273</v>
      </c>
      <c r="D63">
        <f t="shared" si="1"/>
        <v>4.4713249420210897</v>
      </c>
      <c r="E63">
        <f t="shared" si="3"/>
        <v>11.992963213925201</v>
      </c>
    </row>
    <row r="64" spans="1:5" x14ac:dyDescent="0.25">
      <c r="A64">
        <f t="shared" si="2"/>
        <v>120</v>
      </c>
      <c r="B64">
        <v>393</v>
      </c>
      <c r="C64">
        <f t="shared" si="0"/>
        <v>3170.817819306902</v>
      </c>
      <c r="D64">
        <f t="shared" si="1"/>
        <v>4.406478305103648</v>
      </c>
      <c r="E64">
        <f t="shared" si="3"/>
        <v>12.969327383488325</v>
      </c>
    </row>
    <row r="65" spans="1:5" x14ac:dyDescent="0.25">
      <c r="A65">
        <f t="shared" si="2"/>
        <v>125</v>
      </c>
      <c r="B65">
        <v>398</v>
      </c>
      <c r="C65">
        <f t="shared" si="0"/>
        <v>2792.5492193683822</v>
      </c>
      <c r="D65">
        <f t="shared" si="1"/>
        <v>4.3367466298068731</v>
      </c>
      <c r="E65">
        <f t="shared" si="3"/>
        <v>13.946335059354988</v>
      </c>
    </row>
    <row r="66" spans="1:5" x14ac:dyDescent="0.25">
      <c r="A66">
        <f t="shared" si="2"/>
        <v>130</v>
      </c>
      <c r="B66">
        <v>403</v>
      </c>
      <c r="C66">
        <f t="shared" si="0"/>
        <v>2467.1717099725188</v>
      </c>
      <c r="D66">
        <f t="shared" si="1"/>
        <v>4.2621825501394657</v>
      </c>
      <c r="E66">
        <f t="shared" si="3"/>
        <v>14.912815933481482</v>
      </c>
    </row>
    <row r="67" spans="1:5" x14ac:dyDescent="0.25">
      <c r="A67">
        <f t="shared" si="2"/>
        <v>135</v>
      </c>
      <c r="B67">
        <v>408</v>
      </c>
      <c r="C67">
        <f t="shared" si="0"/>
        <v>2186.3343588012176</v>
      </c>
      <c r="D67">
        <f t="shared" si="1"/>
        <v>4.1828969403505258</v>
      </c>
      <c r="E67">
        <f t="shared" si="3"/>
        <v>15.857121957787967</v>
      </c>
    </row>
    <row r="68" spans="1:5" x14ac:dyDescent="0.25">
      <c r="A68">
        <f t="shared" si="2"/>
        <v>140</v>
      </c>
      <c r="B68">
        <v>413</v>
      </c>
      <c r="C68">
        <f t="shared" si="0"/>
        <v>1943.1420635732579</v>
      </c>
      <c r="D68">
        <f t="shared" si="1"/>
        <v>4.0990598210539604</v>
      </c>
      <c r="E68">
        <f t="shared" si="3"/>
        <v>16.767423859313091</v>
      </c>
    </row>
    <row r="69" spans="1:5" x14ac:dyDescent="0.25">
      <c r="A69">
        <f t="shared" si="2"/>
        <v>145</v>
      </c>
      <c r="B69">
        <v>418</v>
      </c>
      <c r="C69">
        <f t="shared" si="0"/>
        <v>1731.8795913888935</v>
      </c>
      <c r="D69">
        <f t="shared" si="1"/>
        <v>4.0108996526993801</v>
      </c>
      <c r="E69">
        <f t="shared" si="3"/>
        <v>17.632033670916059</v>
      </c>
    </row>
    <row r="70" spans="1:5" x14ac:dyDescent="0.25">
      <c r="A70">
        <f t="shared" si="2"/>
        <v>150</v>
      </c>
      <c r="B70">
        <v>423</v>
      </c>
      <c r="C70">
        <f t="shared" si="0"/>
        <v>1547.7918597802236</v>
      </c>
      <c r="D70">
        <f t="shared" si="1"/>
        <v>3.9187009603907574</v>
      </c>
      <c r="E70">
        <f t="shared" si="3"/>
        <v>18.439738461724531</v>
      </c>
    </row>
    <row r="71" spans="1:5" x14ac:dyDescent="0.25">
      <c r="A71">
        <f t="shared" si="2"/>
        <v>155</v>
      </c>
      <c r="B71">
        <v>428</v>
      </c>
      <c r="C71">
        <f t="shared" si="0"/>
        <v>1386.9082417322245</v>
      </c>
      <c r="D71">
        <f t="shared" si="1"/>
        <v>3.8228003168179288</v>
      </c>
      <c r="E71">
        <f t="shared" si="3"/>
        <v>19.180128714565736</v>
      </c>
    </row>
    <row r="72" spans="1:5" x14ac:dyDescent="0.25">
      <c r="A72">
        <f t="shared" si="2"/>
        <v>160</v>
      </c>
      <c r="B72">
        <v>433</v>
      </c>
      <c r="C72">
        <f t="shared" si="0"/>
        <v>1245.9014866485807</v>
      </c>
      <c r="D72">
        <f t="shared" si="1"/>
        <v>3.7235807952860807</v>
      </c>
      <c r="E72">
        <f t="shared" si="3"/>
        <v>19.84390430636962</v>
      </c>
    </row>
    <row r="73" spans="1:5" x14ac:dyDescent="0.25">
      <c r="A73">
        <f t="shared" si="2"/>
        <v>165</v>
      </c>
      <c r="B73">
        <v>438</v>
      </c>
      <c r="C73">
        <f t="shared" si="0"/>
        <v>1121.9739787403737</v>
      </c>
      <c r="D73">
        <f t="shared" si="1"/>
        <v>3.6214650856369164</v>
      </c>
      <c r="E73">
        <f t="shared" si="3"/>
        <v>20.423141929832855</v>
      </c>
    </row>
    <row r="74" spans="1:5" x14ac:dyDescent="0.25">
      <c r="A74">
        <f t="shared" si="2"/>
        <v>170</v>
      </c>
      <c r="B74">
        <v>443</v>
      </c>
      <c r="C74">
        <f t="shared" si="0"/>
        <v>1012.7656761608896</v>
      </c>
      <c r="D74">
        <f t="shared" si="1"/>
        <v>3.5169075355316179</v>
      </c>
      <c r="E74">
        <f t="shared" si="3"/>
        <v>20.911510021059687</v>
      </c>
    </row>
    <row r="75" spans="1:5" x14ac:dyDescent="0.25">
      <c r="A75">
        <f t="shared" si="2"/>
        <v>175</v>
      </c>
      <c r="B75">
        <v>448</v>
      </c>
      <c r="C75">
        <f t="shared" ref="C75:C106" si="4">$T$25*EXP(-$T$26*((1/$T$27)-(1/B75)))</f>
        <v>916.27931525958843</v>
      </c>
      <c r="D75">
        <f t="shared" ref="D75:D106" si="5">$T$28*(C75/($T$29+C75))</f>
        <v>3.410385432340326</v>
      </c>
      <c r="E75">
        <f t="shared" si="3"/>
        <v>21.304420638258392</v>
      </c>
    </row>
    <row r="76" spans="1:5" x14ac:dyDescent="0.25">
      <c r="A76">
        <f t="shared" si="2"/>
        <v>180</v>
      </c>
      <c r="B76">
        <v>453</v>
      </c>
      <c r="C76">
        <f t="shared" si="4"/>
        <v>830.8194183450039</v>
      </c>
      <c r="D76">
        <f t="shared" si="5"/>
        <v>3.3023898726301519</v>
      </c>
      <c r="E76">
        <f t="shared" si="3"/>
        <v>21.59911194203481</v>
      </c>
    </row>
    <row r="77" spans="1:5" x14ac:dyDescent="0.25">
      <c r="A77">
        <f t="shared" si="2"/>
        <v>185</v>
      </c>
      <c r="B77">
        <v>458</v>
      </c>
      <c r="C77">
        <f t="shared" si="4"/>
        <v>754.94237997753896</v>
      </c>
      <c r="D77">
        <f t="shared" si="5"/>
        <v>3.1934165749510708</v>
      </c>
      <c r="E77">
        <f t="shared" si="3"/>
        <v>21.79465953581623</v>
      </c>
    </row>
    <row r="78" spans="1:5" x14ac:dyDescent="0.25">
      <c r="A78">
        <f t="shared" si="2"/>
        <v>190</v>
      </c>
      <c r="B78">
        <v>463</v>
      </c>
      <c r="C78">
        <f t="shared" si="4"/>
        <v>687.41547804801905</v>
      </c>
      <c r="D78">
        <f t="shared" si="5"/>
        <v>3.083956977557837</v>
      </c>
      <c r="E78">
        <f t="shared" si="3"/>
        <v>21.891919478646749</v>
      </c>
    </row>
    <row r="79" spans="1:5" x14ac:dyDescent="0.25">
      <c r="A79">
        <f t="shared" si="2"/>
        <v>195</v>
      </c>
      <c r="B79">
        <v>468</v>
      </c>
      <c r="C79">
        <f t="shared" si="4"/>
        <v>627.18310072909799</v>
      </c>
      <c r="D79">
        <f t="shared" si="5"/>
        <v>2.9744899282902288</v>
      </c>
      <c r="E79">
        <f t="shared" si="3"/>
        <v>21.893409853521639</v>
      </c>
    </row>
    <row r="80" spans="1:5" x14ac:dyDescent="0.25">
      <c r="A80">
        <f t="shared" si="2"/>
        <v>200</v>
      </c>
      <c r="B80">
        <v>473</v>
      </c>
      <c r="C80">
        <f t="shared" si="4"/>
        <v>573.33882819442408</v>
      </c>
      <c r="D80">
        <f t="shared" si="5"/>
        <v>2.8654742232017765</v>
      </c>
      <c r="E80">
        <f t="shared" si="3"/>
        <v>21.803141017690475</v>
      </c>
    </row>
    <row r="81" spans="1:5" x14ac:dyDescent="0.25">
      <c r="A81">
        <f t="shared" si="2"/>
        <v>205</v>
      </c>
      <c r="B81">
        <v>478</v>
      </c>
      <c r="C81">
        <f t="shared" si="4"/>
        <v>525.10228102179099</v>
      </c>
      <c r="D81">
        <f t="shared" si="5"/>
        <v>2.7573421889357119</v>
      </c>
      <c r="E81">
        <f t="shared" si="3"/>
        <v>21.626406853212909</v>
      </c>
    </row>
    <row r="82" spans="1:5" x14ac:dyDescent="0.25">
      <c r="A82">
        <f t="shared" si="2"/>
        <v>210</v>
      </c>
      <c r="B82">
        <v>483</v>
      </c>
      <c r="C82">
        <f t="shared" si="4"/>
        <v>481.79986233548681</v>
      </c>
      <c r="D82">
        <f t="shared" si="5"/>
        <v>2.6504944369851464</v>
      </c>
      <c r="E82">
        <f t="shared" si="3"/>
        <v>21.369550390113101</v>
      </c>
    </row>
    <row r="83" spans="1:5" x14ac:dyDescent="0.25">
      <c r="A83">
        <f t="shared" si="2"/>
        <v>215</v>
      </c>
      <c r="B83">
        <v>488</v>
      </c>
      <c r="C83">
        <f t="shared" si="4"/>
        <v>442.84869090405135</v>
      </c>
      <c r="D83">
        <f t="shared" si="5"/>
        <v>2.5452958513059403</v>
      </c>
      <c r="E83">
        <f t="shared" si="3"/>
        <v>21.039717135841229</v>
      </c>
    </row>
    <row r="84" spans="1:5" x14ac:dyDescent="0.25">
      <c r="A84">
        <f t="shared" si="2"/>
        <v>220</v>
      </c>
      <c r="B84">
        <v>493</v>
      </c>
      <c r="C84">
        <f t="shared" si="4"/>
        <v>407.74315748485742</v>
      </c>
      <c r="D84">
        <f t="shared" si="5"/>
        <v>2.4420728089780015</v>
      </c>
      <c r="E84">
        <f t="shared" si="3"/>
        <v>20.644608465587755</v>
      </c>
    </row>
    <row r="85" spans="1:5" x14ac:dyDescent="0.25">
      <c r="A85">
        <f t="shared" si="2"/>
        <v>225</v>
      </c>
      <c r="B85">
        <v>498</v>
      </c>
      <c r="C85">
        <f t="shared" si="4"/>
        <v>376.04364430933833</v>
      </c>
      <c r="D85">
        <f t="shared" si="5"/>
        <v>2.3411115803132834</v>
      </c>
      <c r="E85">
        <f t="shared" si="3"/>
        <v>20.192245732943626</v>
      </c>
    </row>
    <row r="86" spans="1:5" x14ac:dyDescent="0.25">
      <c r="A86">
        <f t="shared" si="2"/>
        <v>230</v>
      </c>
      <c r="B86">
        <v>503</v>
      </c>
      <c r="C86">
        <f t="shared" si="4"/>
        <v>347.36703361476481</v>
      </c>
      <c r="D86">
        <f t="shared" si="5"/>
        <v>2.2426578122787904</v>
      </c>
      <c r="E86">
        <f t="shared" si="3"/>
        <v>19.690753606898603</v>
      </c>
    </row>
    <row r="87" spans="1:5" x14ac:dyDescent="0.25">
      <c r="A87">
        <f t="shared" si="2"/>
        <v>235</v>
      </c>
      <c r="B87">
        <v>508</v>
      </c>
      <c r="C87">
        <f t="shared" si="4"/>
        <v>321.37870011221793</v>
      </c>
      <c r="D87">
        <f t="shared" si="5"/>
        <v>2.1469169683567744</v>
      </c>
      <c r="E87">
        <f t="shared" si="3"/>
        <v>19.148168784403197</v>
      </c>
    </row>
    <row r="88" spans="1:5" x14ac:dyDescent="0.25">
      <c r="A88">
        <f t="shared" si="2"/>
        <v>240</v>
      </c>
      <c r="B88">
        <v>513</v>
      </c>
      <c r="C88">
        <f t="shared" si="4"/>
        <v>297.78573778731817</v>
      </c>
      <c r="D88">
        <f t="shared" si="5"/>
        <v>2.0540555788971466</v>
      </c>
      <c r="E88">
        <f t="shared" si="3"/>
        <v>18.572277891925548</v>
      </c>
    </row>
    <row r="89" spans="1:5" x14ac:dyDescent="0.25">
      <c r="A89">
        <f t="shared" si="2"/>
        <v>245</v>
      </c>
      <c r="B89">
        <v>518</v>
      </c>
      <c r="C89">
        <f t="shared" si="4"/>
        <v>276.33121623491553</v>
      </c>
      <c r="D89">
        <f t="shared" si="5"/>
        <v>1.964203147645172</v>
      </c>
      <c r="E89">
        <f t="shared" si="3"/>
        <v>17.970486250394924</v>
      </c>
    </row>
    <row r="90" spans="1:5" x14ac:dyDescent="0.25">
      <c r="A90">
        <f t="shared" si="2"/>
        <v>250</v>
      </c>
      <c r="B90">
        <v>523</v>
      </c>
      <c r="C90">
        <f t="shared" si="4"/>
        <v>256.78929800661467</v>
      </c>
      <c r="D90">
        <f t="shared" si="5"/>
        <v>1.8774545608687632</v>
      </c>
      <c r="E90">
        <f t="shared" si="3"/>
        <v>17.349717355281769</v>
      </c>
    </row>
    <row r="91" spans="1:5" x14ac:dyDescent="0.25">
      <c r="A91">
        <f t="shared" si="2"/>
        <v>255</v>
      </c>
      <c r="B91">
        <v>528</v>
      </c>
      <c r="C91">
        <f t="shared" si="4"/>
        <v>238.9610779120195</v>
      </c>
      <c r="D91">
        <f t="shared" si="5"/>
        <v>1.7938728534601525</v>
      </c>
      <c r="E91">
        <f t="shared" si="3"/>
        <v>16.716341481722143</v>
      </c>
    </row>
    <row r="92" spans="1:5" x14ac:dyDescent="0.25">
      <c r="A92">
        <f t="shared" si="2"/>
        <v>260</v>
      </c>
      <c r="B92">
        <v>533</v>
      </c>
      <c r="C92">
        <f t="shared" si="4"/>
        <v>222.67102921163578</v>
      </c>
      <c r="D92">
        <f t="shared" si="5"/>
        <v>1.7134921995587815</v>
      </c>
      <c r="E92">
        <f t="shared" si="3"/>
        <v>16.076130780274191</v>
      </c>
    </row>
    <row r="93" spans="1:5" x14ac:dyDescent="0.25">
      <c r="A93">
        <f t="shared" si="2"/>
        <v>265</v>
      </c>
      <c r="B93">
        <v>538</v>
      </c>
      <c r="C93">
        <f t="shared" si="4"/>
        <v>207.7639612412122</v>
      </c>
      <c r="D93">
        <f t="shared" si="5"/>
        <v>1.6363210117513804</v>
      </c>
      <c r="E93">
        <f t="shared" si="3"/>
        <v>15.434237561480213</v>
      </c>
    </row>
    <row r="94" spans="1:5" x14ac:dyDescent="0.25">
      <c r="A94">
        <f t="shared" si="2"/>
        <v>270</v>
      </c>
      <c r="B94">
        <v>543</v>
      </c>
      <c r="C94">
        <f t="shared" si="4"/>
        <v>194.10240906357006</v>
      </c>
      <c r="D94">
        <f t="shared" si="5"/>
        <v>1.5623450510941785</v>
      </c>
      <c r="E94">
        <f t="shared" si="3"/>
        <v>14.795192131440382</v>
      </c>
    </row>
    <row r="95" spans="1:5" x14ac:dyDescent="0.25">
      <c r="A95">
        <f t="shared" si="2"/>
        <v>275</v>
      </c>
      <c r="B95">
        <v>548</v>
      </c>
      <c r="C95">
        <f t="shared" si="4"/>
        <v>181.56438893190344</v>
      </c>
      <c r="D95">
        <f t="shared" si="5"/>
        <v>1.491530468713216</v>
      </c>
      <c r="E95">
        <f t="shared" si="3"/>
        <v>14.162916476192498</v>
      </c>
    </row>
    <row r="96" spans="1:5" x14ac:dyDescent="0.25">
      <c r="A96">
        <f t="shared" si="2"/>
        <v>280</v>
      </c>
      <c r="B96">
        <v>553</v>
      </c>
      <c r="C96">
        <f t="shared" si="4"/>
        <v>170.0414642092689</v>
      </c>
      <c r="D96">
        <f t="shared" si="5"/>
        <v>1.4238267175349417</v>
      </c>
      <c r="E96">
        <f t="shared" si="3"/>
        <v>13.540750235654864</v>
      </c>
    </row>
    <row r="97" spans="1:5" x14ac:dyDescent="0.25">
      <c r="A97">
        <f t="shared" si="2"/>
        <v>285</v>
      </c>
      <c r="B97">
        <v>558</v>
      </c>
      <c r="C97">
        <f t="shared" si="4"/>
        <v>159.43707535644003</v>
      </c>
      <c r="D97">
        <f t="shared" si="5"/>
        <v>1.3591692890548117</v>
      </c>
      <c r="E97">
        <f t="shared" si="3"/>
        <v>12.931485696026002</v>
      </c>
    </row>
    <row r="98" spans="1:5" x14ac:dyDescent="0.25">
      <c r="A98">
        <f t="shared" si="2"/>
        <v>290</v>
      </c>
      <c r="B98">
        <v>563</v>
      </c>
      <c r="C98">
        <f t="shared" si="4"/>
        <v>149.66509502326602</v>
      </c>
      <c r="D98">
        <f t="shared" si="5"/>
        <v>1.297482244516297</v>
      </c>
      <c r="E98">
        <f t="shared" si="3"/>
        <v>12.33740890770294</v>
      </c>
    </row>
    <row r="99" spans="1:5" x14ac:dyDescent="0.25">
      <c r="A99">
        <f t="shared" si="2"/>
        <v>295</v>
      </c>
      <c r="B99">
        <v>568</v>
      </c>
      <c r="C99">
        <f t="shared" si="4"/>
        <v>140.64857543835674</v>
      </c>
      <c r="D99">
        <f t="shared" si="5"/>
        <v>1.2386805222255464</v>
      </c>
      <c r="E99">
        <f t="shared" si="3"/>
        <v>11.760344458150129</v>
      </c>
    </row>
    <row r="100" spans="1:5" x14ac:dyDescent="0.25">
      <c r="A100">
        <f t="shared" si="2"/>
        <v>300</v>
      </c>
      <c r="B100">
        <v>573</v>
      </c>
      <c r="C100">
        <f t="shared" si="4"/>
        <v>132.31866041567568</v>
      </c>
      <c r="D100">
        <f t="shared" si="5"/>
        <v>1.1826720129254922</v>
      </c>
      <c r="E100">
        <f t="shared" si="3"/>
        <v>11.201701860010838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Virag</dc:creator>
  <cp:lastModifiedBy>Ambrus Gregor</cp:lastModifiedBy>
  <dcterms:created xsi:type="dcterms:W3CDTF">2017-11-29T07:32:33Z</dcterms:created>
  <dcterms:modified xsi:type="dcterms:W3CDTF">2018-11-09T14:37:04Z</dcterms:modified>
</cp:coreProperties>
</file>