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7c97646c039cbe/dav class/Excel Challenge/"/>
    </mc:Choice>
  </mc:AlternateContent>
  <xr:revisionPtr revIDLastSave="429" documentId="8_{108892C7-E0BD-4445-9EA1-9CF3520BDA55}" xr6:coauthVersionLast="47" xr6:coauthVersionMax="47" xr10:uidLastSave="{900DB9D6-DDD3-45E2-B8D3-E2A86C66D9EA}"/>
  <bookViews>
    <workbookView xWindow="33735" yWindow="0" windowWidth="14610" windowHeight="15585" firstSheet="1" activeTab="4" xr2:uid="{00000000-000D-0000-FFFF-FFFF00000000}"/>
  </bookViews>
  <sheets>
    <sheet name="Crowdfunding" sheetId="1" r:id="rId1"/>
    <sheet name="Category" sheetId="2" r:id="rId2"/>
    <sheet name="Date" sheetId="4" r:id="rId3"/>
    <sheet name="Goals" sheetId="5" r:id="rId4"/>
    <sheet name="Backers" sheetId="6" r:id="rId5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91029" concurrentCalc="0"/>
  <pivotCaches>
    <pivotCache cacheId="2" r:id="rId6"/>
    <pivotCache cacheId="3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G8" i="6"/>
  <c r="G3" i="6"/>
  <c r="G4" i="6"/>
  <c r="G6" i="6"/>
  <c r="G5" i="6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B3" i="5"/>
  <c r="C3" i="5"/>
  <c r="B2" i="5"/>
  <c r="D2" i="5"/>
  <c r="C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2" i="1"/>
  <c r="E2" i="5"/>
  <c r="G2" i="5"/>
  <c r="E3" i="5"/>
  <c r="F3" i="5"/>
  <c r="E13" i="5"/>
  <c r="H13" i="5"/>
  <c r="E12" i="5"/>
  <c r="H12" i="5"/>
  <c r="E11" i="5"/>
  <c r="G11" i="5"/>
  <c r="E10" i="5"/>
  <c r="G10" i="5"/>
  <c r="E9" i="5"/>
  <c r="F9" i="5"/>
  <c r="E8" i="5"/>
  <c r="H8" i="5"/>
  <c r="E7" i="5"/>
  <c r="G7" i="5"/>
  <c r="E6" i="5"/>
  <c r="G6" i="5"/>
  <c r="E5" i="5"/>
  <c r="F5" i="5"/>
  <c r="E4" i="5"/>
  <c r="G4" i="5"/>
  <c r="F2" i="5"/>
  <c r="H10" i="5"/>
  <c r="F6" i="5"/>
  <c r="F10" i="5"/>
  <c r="H9" i="5"/>
  <c r="G9" i="5"/>
  <c r="G13" i="5"/>
  <c r="H6" i="5"/>
  <c r="F8" i="5"/>
  <c r="H7" i="5"/>
  <c r="H2" i="5"/>
  <c r="H4" i="5"/>
  <c r="F4" i="5"/>
  <c r="G5" i="5"/>
  <c r="G12" i="5"/>
  <c r="F13" i="5"/>
  <c r="H5" i="5"/>
  <c r="F7" i="5"/>
  <c r="H3" i="5"/>
  <c r="G8" i="5"/>
  <c r="G3" i="5"/>
  <c r="H11" i="5"/>
  <c r="F11" i="5"/>
  <c r="F1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CCB638-09B9-4D7C-A36C-140EF94FAE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D0FA81-DBC5-40FD-B191-D04A8112315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<sst xmlns="http://schemas.openxmlformats.org/spreadsheetml/2006/main" count="9060" uniqueCount="2115">
  <si>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</si>
  <si>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</si>
  <si>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</si>
  <si>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</si>
  <si>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</si>
  <si>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</si>
  <si>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</si>
  <si>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</si>
  <si>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</si>
  <si>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</si>
  <si>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</si>
  <si>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</si>
  <si>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</si>
  <si>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</si>
  <si>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</si>
  <si>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</si>
  <si>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</si>
  <si>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</si>
  <si>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</si>
  <si>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</si>
  <si>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</si>
  <si>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</si>
  <si>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</si>
  <si>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</si>
  <si>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</si>
  <si>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</si>
  <si>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</si>
  <si>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</si>
  <si>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</si>
  <si>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</si>
  <si>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</si>
  <si>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</si>
  <si>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</si>
  <si>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</si>
  <si>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</si>
  <si>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</si>
  <si>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</si>
  <si>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</si>
  <si>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</si>
  <si>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</si>
  <si>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</si>
  <si>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</si>
  <si>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</si>
  <si>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</si>
  <si>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</si>
  <si>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</si>
  <si>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</si>
  <si>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</si>
  <si>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</si>
  <si>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</si>
  <si>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</si>
  <si>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</si>
  <si>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</si>
  <si>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</si>
  <si>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</si>
  <si>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</si>
  <si>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</si>
  <si>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</si>
  <si>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</si>
  <si>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</si>
  <si>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</si>
  <si>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</si>
  <si>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</si>
  <si>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</si>
  <si>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</si>
  <si>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</si>
  <si>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</si>
  <si>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</si>
  <si>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</si>
  <si>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</si>
  <si>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</si>
  <si>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</si>
  <si>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</si>
  <si>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</si>
  <si>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</si>
  <si>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</si>
  <si>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</si>
  <si>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</si>
  <si>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</si>
  <si>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</si>
  <si>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</si>
  <si>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</si>
  <si>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</si>
  <si>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</si>
  <si>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</si>
  <si>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</si>
  <si>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</si>
  <si>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</si>
  <si>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</si>
  <si>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</si>
  <si>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</si>
  <si>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</si>
  <si>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</si>
  <si>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</si>
  <si>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</si>
  <si>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</si>
  <si>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</si>
  <si>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</si>
  <si>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</si>
  <si>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</si>
  <si>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</si>
  <si>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</si>
  <si>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</si>
  <si>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</si>
  <si>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</si>
  <si>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</si>
  <si>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</si>
  <si>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</si>
  <si>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</si>
  <si>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</si>
  <si>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</si>
  <si>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</si>
  <si>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</si>
  <si>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</si>
  <si>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</si>
  <si>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</si>
  <si>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</si>
  <si>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</si>
  <si>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</si>
  <si>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</si>
  <si>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</si>
  <si>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</si>
  <si>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</si>
  <si>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</si>
  <si>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</si>
  <si>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</si>
  <si>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</si>
  <si>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</si>
  <si>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</si>
  <si>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</si>
  <si>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</si>
  <si>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</si>
  <si>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</si>
  <si>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</si>
  <si>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</si>
  <si>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</si>
  <si>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</si>
  <si>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</si>
  <si>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</si>
  <si>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</si>
  <si>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</si>
  <si>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</si>
  <si>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</si>
  <si>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</si>
  <si>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</si>
  <si>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</si>
  <si>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</si>
  <si>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</si>
  <si>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</si>
  <si>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</si>
  <si>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</si>
  <si>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</si>
  <si>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</si>
  <si>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</si>
  <si>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</si>
  <si>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</si>
  <si>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</si>
  <si>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</si>
  <si>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</si>
  <si>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</si>
  <si>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</si>
  <si>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</si>
  <si>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</si>
  <si>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</si>
  <si>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</si>
  <si>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</si>
  <si>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</si>
  <si>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</si>
  <si>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</si>
  <si>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</si>
  <si>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</si>
  <si>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</si>
  <si>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</si>
  <si>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</si>
  <si>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</si>
  <si>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</si>
  <si>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</si>
  <si>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</si>
  <si>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</si>
  <si>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</si>
  <si>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</si>
  <si>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</si>
  <si>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</si>
  <si>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</si>
  <si>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</si>
  <si>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</si>
  <si>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</si>
  <si>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</si>
  <si>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</si>
  <si>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</si>
  <si>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</si>
  <si>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</si>
  <si>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</si>
  <si>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</si>
  <si>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</si>
  <si>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</si>
  <si>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</si>
  <si>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</si>
  <si>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</si>
  <si>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</si>
  <si>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</si>
  <si>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</si>
  <si>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</si>
  <si>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</si>
  <si>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</si>
  <si>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</si>
  <si>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</si>
  <si>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</si>
  <si>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</si>
  <si>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</si>
  <si>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</si>
  <si>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</si>
  <si>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</si>
  <si>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</si>
  <si>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</si>
  <si>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</si>
  <si>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</si>
  <si>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</si>
  <si>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</si>
  <si>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</si>
  <si>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</si>
  <si>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</si>
  <si>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</si>
  <si>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</si>
  <si>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</si>
  <si>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</si>
  <si>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</si>
  <si>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</si>
  <si>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</si>
  <si>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</si>
  <si>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</si>
  <si>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</si>
  <si>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</si>
  <si>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</si>
  <si>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</si>
  <si>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</si>
  <si>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</si>
  <si>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</si>
  <si>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</si>
  <si>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</si>
  <si>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</si>
  <si>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</si>
  <si>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</si>
  <si>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</si>
  <si>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</si>
  <si>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</si>
  <si>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</si>
  <si>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</si>
  <si>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</si>
  <si>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</si>
  <si>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</si>
  <si>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</si>
  <si>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</si>
  <si>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</si>
  <si>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</si>
  <si>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</si>
  <si>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</si>
  <si>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</si>
  <si>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</si>
  <si>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</si>
  <si>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</si>
  <si>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</si>
  <si>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</si>
  <si>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</si>
  <si>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</si>
  <si>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</si>
  <si>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</si>
  <si>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</si>
  <si>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</si>
  <si>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</si>
  <si>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</si>
  <si>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</si>
  <si>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</si>
  <si>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</si>
  <si>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</si>
  <si>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</si>
  <si>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</si>
  <si>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</si>
  <si>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</si>
  <si>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</si>
  <si>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</si>
  <si>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</si>
  <si>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</si>
  <si>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</si>
  <si>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</si>
  <si>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</si>
  <si>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</si>
  <si>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</si>
  <si>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</si>
  <si>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</si>
  <si>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</si>
  <si>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</si>
  <si>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</si>
  <si>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</si>
  <si>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</si>
  <si>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</si>
  <si>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</si>
  <si>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</si>
  <si>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</si>
  <si>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</si>
  <si>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</si>
  <si>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</si>
  <si>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</si>
  <si>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</si>
  <si>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</si>
  <si>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</si>
  <si>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</si>
  <si>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</si>
  <si>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</si>
  <si>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</si>
  <si>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</si>
  <si>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</si>
  <si>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</si>
  <si>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</si>
  <si>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</si>
  <si>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</si>
  <si>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</si>
  <si>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</si>
  <si>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</si>
  <si>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</si>
  <si>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</si>
  <si>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</si>
  <si>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</si>
  <si>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</si>
  <si>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</si>
  <si>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</si>
  <si>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</si>
  <si>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</si>
  <si>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</si>
  <si>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</si>
  <si>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</si>
  <si>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</si>
  <si>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</si>
  <si>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</si>
  <si>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</si>
  <si>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</si>
  <si>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</si>
  <si>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</si>
  <si>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</si>
  <si>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</si>
  <si>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</si>
  <si>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</si>
  <si>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</si>
  <si>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</si>
  <si>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</si>
  <si>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</si>
  <si>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</si>
  <si>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</si>
  <si>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</si>
  <si>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</si>
  <si>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</si>
  <si>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</si>
  <si>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</si>
  <si>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</si>
  <si>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</si>
  <si>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</si>
  <si>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</si>
  <si>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</si>
  <si>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</si>
  <si>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</si>
  <si>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</si>
  <si>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</si>
  <si>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</si>
  <si>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</si>
  <si>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</si>
  <si>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</si>
  <si>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</si>
  <si>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</si>
  <si>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</si>
  <si>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</si>
  <si>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</si>
  <si>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</si>
  <si>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</si>
  <si>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</si>
  <si>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</si>
  <si>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</si>
  <si>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</si>
  <si>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</si>
  <si>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</si>
  <si>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</si>
  <si>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</si>
  <si>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</si>
  <si>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</si>
  <si>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</si>
  <si>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</si>
  <si>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</si>
  <si>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</si>
  <si>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</si>
  <si>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</si>
  <si>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</si>
  <si>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</si>
  <si>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</si>
  <si>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</si>
  <si>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</si>
  <si>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</si>
  <si>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</si>
  <si>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</si>
  <si>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</si>
  <si>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</si>
  <si>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</si>
  <si>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</si>
  <si>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</si>
  <si>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</si>
  <si>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</si>
  <si>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</si>
  <si>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</si>
  <si>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</si>
  <si>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</si>
  <si>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</si>
  <si>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</si>
  <si>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</si>
  <si>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</si>
  <si>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</si>
  <si>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</si>
  <si>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</si>
  <si>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</si>
  <si>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</si>
  <si>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</si>
  <si>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</si>
  <si>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</si>
  <si>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</si>
  <si>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</si>
  <si>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</si>
  <si>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</si>
  <si>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</si>
  <si>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</si>
  <si>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</si>
  <si>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</si>
  <si>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</si>
  <si>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</si>
  <si>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</si>
  <si>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</si>
  <si>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</si>
  <si>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</si>
  <si>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</si>
  <si>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</si>
  <si>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</si>
  <si>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</si>
  <si>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</si>
  <si>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</si>
  <si>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</si>
  <si>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</si>
  <si>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</si>
  <si>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</si>
  <si>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</si>
  <si>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</si>
  <si>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</si>
  <si>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</si>
  <si>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</si>
  <si>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</si>
  <si>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</si>
  <si>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</si>
  <si>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</si>
  <si>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</si>
  <si>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</si>
  <si>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</si>
  <si>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</si>
  <si>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</si>
  <si>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</si>
  <si>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</si>
  <si>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</si>
  <si>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</si>
  <si>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</si>
  <si>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</si>
  <si>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</si>
  <si>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</si>
  <si>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</si>
  <si>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</si>
  <si>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</si>
  <si>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</si>
  <si>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</si>
  <si>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</si>
  <si>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</si>
  <si>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</si>
  <si>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</si>
  <si>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</si>
  <si>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</si>
  <si>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</si>
  <si>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</si>
  <si>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</si>
  <si>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</si>
  <si>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</si>
  <si>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</si>
  <si>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</si>
  <si>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</si>
  <si>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</si>
  <si>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</si>
  <si>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</si>
  <si>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</si>
  <si>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</si>
  <si>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</si>
  <si>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</si>
  <si>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</si>
  <si>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</si>
  <si>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</si>
  <si>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</si>
  <si>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</si>
  <si>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</si>
  <si>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</si>
  <si>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</si>
  <si>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</si>
  <si>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</si>
  <si>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</si>
  <si>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</si>
  <si>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</si>
  <si>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</si>
  <si>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</si>
  <si>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</si>
  <si>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</si>
  <si>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</si>
  <si>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</si>
  <si>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</si>
  <si>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</si>
  <si>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</si>
  <si>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</si>
  <si>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</si>
  <si>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</si>
  <si>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</si>
  <si>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</si>
  <si>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</si>
  <si>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</si>
  <si>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</si>
  <si>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</si>
  <si>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</si>
  <si>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</si>
  <si>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</si>
  <si>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</si>
  <si>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</si>
  <si>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</si>
  <si>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</si>
  <si>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</si>
  <si>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</si>
  <si>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</si>
  <si>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</si>
  <si>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</si>
  <si>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</si>
  <si>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</si>
  <si>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</si>
  <si>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</si>
  <si>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</si>
  <si>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</si>
  <si>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</si>
  <si>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</si>
  <si>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</si>
  <si>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</si>
  <si>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</si>
  <si>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</si>
  <si>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</si>
  <si>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</si>
  <si>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</si>
  <si>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</si>
  <si>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</si>
  <si>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</si>
  <si>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</si>
  <si>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</si>
  <si>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</si>
  <si>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</si>
  <si>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</si>
  <si>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</si>
  <si>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</si>
  <si>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</si>
  <si>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</si>
  <si>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</si>
  <si>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</si>
  <si>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</si>
  <si>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</si>
  <si>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</si>
  <si>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</si>
  <si>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</si>
  <si>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</si>
  <si>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</si>
  <si>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</si>
  <si>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</si>
  <si>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</si>
  <si>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</si>
  <si>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</si>
  <si>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</si>
  <si>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</si>
  <si>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</si>
  <si>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</si>
  <si>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</si>
  <si>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</si>
  <si>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</si>
  <si>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</si>
  <si>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</si>
  <si>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</si>
  <si>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</si>
  <si>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</si>
  <si>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</si>
  <si>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</si>
  <si>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</si>
  <si>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</si>
  <si>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</si>
  <si>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</si>
  <si>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</si>
  <si>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</si>
  <si>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</si>
  <si>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</si>
  <si>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</si>
  <si>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</si>
  <si>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</si>
  <si>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</si>
  <si>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</si>
  <si>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</si>
  <si>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</si>
  <si>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</si>
  <si>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</si>
  <si>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</si>
  <si>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</si>
  <si>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</si>
  <si>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</si>
  <si>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</si>
  <si>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</si>
  <si>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</si>
  <si>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</si>
  <si>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</si>
  <si>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</si>
  <si>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</si>
  <si>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</si>
  <si>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</si>
  <si>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</si>
  <si>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</si>
  <si>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</si>
  <si>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</si>
  <si>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</si>
  <si>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</si>
  <si>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</si>
  <si>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</si>
  <si>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</si>
  <si>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</si>
  <si>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</si>
  <si>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</si>
  <si>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</si>
  <si>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</si>
  <si>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</si>
  <si>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</si>
  <si>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</si>
  <si>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</si>
  <si>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</si>
  <si>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</si>
  <si>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</si>
  <si>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</si>
  <si>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</si>
  <si>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</si>
  <si>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</si>
  <si>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</si>
  <si>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</si>
  <si>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</si>
  <si>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</si>
  <si>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</si>
  <si>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</si>
  <si>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</si>
  <si>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</si>
  <si>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</si>
  <si>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</si>
  <si>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</si>
  <si>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</si>
  <si>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</si>
  <si>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</si>
  <si>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</si>
  <si>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</si>
  <si>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</si>
  <si>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</si>
  <si>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</si>
  <si>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</si>
  <si>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</si>
  <si>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</si>
  <si>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</si>
  <si>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</si>
  <si>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</si>
  <si>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</si>
  <si>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</si>
  <si>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</si>
  <si>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</si>
  <si>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</si>
  <si>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</si>
  <si>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</si>
  <si>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</si>
  <si>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</si>
  <si>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</si>
  <si>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</si>
  <si>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</si>
  <si>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</si>
  <si>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</si>
  <si>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</si>
  <si>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</si>
  <si>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</si>
  <si>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</si>
  <si>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</si>
  <si>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</si>
  <si>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</si>
  <si>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</si>
  <si>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</si>
  <si>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</si>
  <si>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</si>
  <si>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</si>
  <si>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</si>
  <si>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</si>
  <si>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</si>
  <si>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</si>
  <si>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</si>
  <si>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</si>
  <si>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</si>
  <si>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</si>
  <si>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</si>
  <si>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</si>
  <si>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</si>
  <si>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</si>
  <si>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</si>
  <si>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</si>
  <si>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</si>
  <si>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</si>
  <si>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</si>
  <si>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</si>
  <si>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</si>
  <si>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</si>
  <si>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</si>
  <si>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</si>
  <si>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</si>
  <si>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</si>
  <si>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</si>
  <si>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</si>
  <si>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</si>
  <si>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</si>
  <si>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</si>
  <si>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</si>
  <si>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</si>
  <si>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</si>
  <si>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</si>
  <si>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</si>
  <si>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</si>
  <si>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</si>
  <si>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</si>
  <si>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</si>
  <si>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</si>
  <si>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</si>
  <si>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</si>
  <si>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</si>
  <si>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</si>
  <si>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</si>
  <si>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</si>
  <si>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</si>
  <si>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</si>
  <si>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</si>
  <si>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</si>
  <si>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</si>
  <si>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</si>
  <si>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</si>
  <si>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</si>
  <si>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</si>
  <si>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</si>
  <si>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</si>
  <si>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</si>
  <si>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</si>
  <si>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</si>
  <si>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</si>
  <si>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</si>
  <si>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</si>
  <si>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</si>
  <si>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</si>
  <si>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</si>
  <si>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</si>
  <si>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</si>
  <si>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</si>
  <si>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</si>
  <si>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</si>
  <si>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</si>
  <si>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</si>
  <si>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</si>
  <si>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</si>
  <si>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</si>
  <si>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</si>
  <si>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</si>
  <si>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</si>
  <si>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</si>
  <si>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</si>
  <si>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</si>
  <si>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</si>
  <si>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</si>
  <si>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</si>
  <si>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</si>
  <si>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</si>
  <si>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</si>
  <si>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</si>
  <si>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</si>
  <si>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</si>
  <si>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</si>
  <si>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</si>
  <si>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</si>
  <si>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</si>
  <si>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</si>
  <si>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</si>
  <si>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</si>
  <si>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</si>
  <si>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</si>
  <si>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</si>
  <si>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</si>
  <si>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</si>
  <si>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</si>
  <si>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</si>
  <si>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</si>
  <si>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</si>
  <si>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</si>
  <si>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</si>
  <si>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</si>
  <si>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</si>
  <si>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</si>
  <si>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</si>
  <si>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</si>
  <si>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</si>
  <si>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</si>
  <si>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</si>
  <si>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</si>
  <si>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</si>
  <si>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</si>
  <si>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</si>
  <si>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</si>
  <si>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</si>
  <si>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</si>
  <si>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</si>
  <si>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</si>
  <si>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</si>
  <si>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</si>
  <si>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</si>
  <si>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</si>
  <si>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</si>
  <si>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</si>
  <si>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</si>
  <si>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</si>
  <si>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</si>
  <si>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</si>
  <si>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</si>
  <si>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</si>
  <si>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</si>
  <si>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</si>
  <si>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</si>
  <si>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</si>
  <si>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</si>
  <si>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</si>
  <si>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</si>
  <si>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</si>
  <si>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</si>
  <si>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</si>
  <si>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</si>
  <si>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</si>
  <si>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</si>
  <si>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</si>
  <si>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</si>
  <si>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</si>
  <si>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</si>
  <si>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</si>
  <si>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</si>
  <si>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</si>
  <si>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</si>
  <si>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</si>
  <si>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</si>
  <si>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</si>
  <si>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</si>
  <si>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</si>
  <si>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</si>
  <si>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</si>
  <si>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</si>
  <si>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</si>
  <si>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</si>
  <si>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</si>
  <si>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</si>
  <si>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</si>
  <si>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</si>
  <si>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</si>
  <si>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</si>
  <si>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</si>
  <si>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</si>
  <si>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</si>
  <si>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</si>
  <si>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</si>
  <si>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</si>
  <si>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</si>
  <si>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</si>
  <si>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</si>
  <si>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</si>
  <si>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</si>
  <si>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</si>
  <si>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</si>
  <si>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</si>
  <si>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</si>
  <si>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</si>
  <si>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</si>
  <si>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</si>
  <si>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</si>
  <si>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</si>
  <si>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</si>
  <si>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</si>
  <si>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</si>
  <si>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</si>
  <si>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</si>
  <si>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</si>
  <si>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</si>
  <si>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</si>
  <si>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</si>
  <si>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</si>
  <si>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</si>
  <si>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</si>
  <si>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</si>
  <si>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</si>
  <si>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</si>
  <si>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</si>
  <si>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</si>
  <si>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</si>
  <si>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</si>
  <si>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</si>
  <si>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</si>
  <si>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</si>
  <si>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</si>
  <si>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</si>
  <si>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</si>
  <si>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</si>
  <si>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</si>
  <si>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</si>
  <si>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</si>
  <si>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</si>
  <si>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</si>
  <si>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</si>
  <si>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</si>
  <si>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</si>
  <si>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</si>
  <si>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</si>
  <si>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</si>
  <si>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</si>
  <si>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</si>
  <si>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</si>
  <si>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</si>
  <si>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</si>
  <si>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</si>
  <si>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</si>
  <si>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</si>
  <si>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</si>
  <si>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</si>
  <si>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</si>
  <si>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</si>
  <si>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</si>
  <si>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</si>
  <si>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</si>
  <si>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</si>
  <si>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</si>
  <si>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</si>
  <si>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</si>
  <si>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</si>
  <si>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</si>
  <si>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</si>
  <si>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</si>
  <si>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</si>
  <si>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</si>
  <si>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</si>
  <si>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</si>
  <si>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</si>
  <si>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</si>
  <si>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</si>
  <si>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</si>
  <si>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</si>
  <si>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</si>
  <si>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</si>
  <si>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</si>
  <si>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</si>
  <si>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</si>
  <si>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</si>
  <si>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</si>
  <si>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</si>
  <si>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</si>
  <si>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</si>
  <si>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</si>
  <si>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</si>
  <si>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</si>
  <si>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</si>
  <si>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</si>
  <si>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</si>
  <si>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</si>
  <si>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</si>
  <si>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</si>
  <si>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</si>
  <si>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</si>
  <si>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</si>
  <si>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</si>
  <si>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</si>
  <si>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</si>
  <si>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</si>
  <si>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</si>
  <si>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</si>
  <si>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</si>
  <si>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</si>
  <si>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</si>
  <si>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</si>
  <si>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</si>
  <si>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</si>
  <si>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</si>
  <si>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</si>
  <si>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</si>
  <si>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</si>
  <si>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</si>
  <si>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</si>
  <si>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</si>
  <si>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</si>
  <si>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</si>
  <si>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</si>
  <si>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</si>
  <si>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</si>
  <si>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</si>
  <si>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</si>
  <si>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</si>
  <si>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</si>
  <si>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</si>
  <si>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</si>
  <si>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</si>
  <si>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</si>
  <si>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</si>
  <si>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</si>
  <si>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</si>
  <si>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</si>
  <si>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</si>
  <si>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</si>
  <si>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</si>
  <si>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</si>
  <si>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</si>
  <si>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</si>
  <si>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</si>
  <si>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</si>
  <si>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</si>
  <si>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</si>
  <si>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</si>
  <si>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</si>
  <si>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</si>
  <si>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</si>
  <si>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</si>
  <si>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</si>
  <si>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</si>
  <si>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</si>
  <si>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</si>
  <si>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</si>
  <si>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</si>
  <si>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</si>
  <si>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</si>
  <si>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</si>
  <si>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</si>
  <si>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</si>
  <si>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</si>
  <si>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</si>
  <si>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</si>
  <si>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</si>
  <si>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</si>
  <si>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</si>
  <si>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</si>
  <si>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</si>
  <si>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</si>
  <si>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</si>
  <si>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</si>
  <si>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</si>
  <si>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</si>
  <si>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</si>
  <si>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</si>
  <si>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</si>
  <si>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</si>
  <si>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</si>
  <si>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</si>
  <si>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</si>
  <si>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</si>
  <si>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</si>
  <si>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</si>
  <si>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</si>
  <si>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</si>
  <si>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</si>
  <si>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</si>
  <si>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</si>
  <si>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</si>
  <si>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</si>
  <si>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</si>
  <si>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</si>
  <si>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</si>
  <si>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</si>
  <si>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</si>
  <si>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</si>
  <si>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</si>
  <si>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</si>
  <si>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</si>
  <si>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</si>
  <si>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</si>
  <si>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</si>
  <si>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</si>
  <si>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</si>
  <si>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</si>
  <si>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</si>
  <si>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</si>
  <si>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</si>
  <si>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</si>
  <si>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</si>
  <si>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</si>
  <si>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</si>
  <si>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</si>
  <si>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</si>
  <si>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</si>
  <si>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</si>
  <si>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</si>
  <si>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</si>
  <si>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</si>
  <si>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</si>
  <si>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</si>
  <si>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</si>
  <si>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</si>
  <si>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</si>
  <si>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</si>
  <si>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</si>
  <si>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</si>
  <si>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</si>
  <si>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</si>
  <si>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</si>
  <si>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</si>
  <si>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</si>
  <si>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</si>
  <si>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</si>
  <si>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</si>
  <si>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</si>
  <si>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</si>
  <si>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</si>
  <si>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</si>
  <si>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</si>
  <si>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</si>
  <si>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</si>
  <si>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</si>
  <si>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</si>
  <si>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</si>
  <si>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</si>
  <si>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</si>
  <si>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</si>
  <si>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</si>
  <si>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</si>
  <si>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</si>
  <si>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</si>
  <si>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</si>
  <si>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</si>
  <si>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</si>
  <si>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</si>
  <si>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</si>
  <si>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</si>
  <si>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</si>
  <si>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</si>
  <si>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</si>
  <si>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</si>
  <si>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</si>
  <si>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</si>
  <si>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</si>
  <si>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</si>
  <si>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</si>
  <si>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</si>
  <si>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</si>
  <si>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</si>
  <si>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</si>
  <si>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</si>
  <si>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</si>
  <si>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</si>
  <si>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</si>
  <si>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</si>
  <si>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</si>
  <si>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</si>
  <si>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</si>
  <si>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</si>
  <si>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</si>
  <si>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</si>
  <si>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</si>
  <si>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</si>
  <si>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</si>
  <si>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</si>
  <si>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</si>
  <si>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</si>
  <si>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</si>
  <si>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</si>
  <si>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</si>
  <si>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</si>
  <si>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</si>
  <si>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</si>
  <si>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</si>
  <si>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</si>
  <si>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</si>
  <si>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</si>
  <si>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</si>
  <si>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</si>
  <si>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</si>
  <si>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</si>
  <si>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</si>
  <si>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</si>
  <si>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</si>
  <si>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</si>
  <si>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</si>
  <si>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</si>
  <si>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</si>
  <si>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</si>
  <si>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</si>
  <si>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</si>
  <si>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</si>
  <si>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</si>
  <si>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</si>
  <si>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</si>
  <si>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</si>
  <si>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</si>
  <si>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</si>
  <si>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</si>
  <si>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</si>
  <si>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</si>
  <si>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</si>
  <si>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</si>
  <si>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</si>
  <si>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</si>
  <si>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</si>
  <si>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</si>
  <si>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</si>
  <si>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</si>
  <si>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</si>
  <si>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</si>
  <si>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</si>
  <si>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</si>
  <si>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</si>
  <si>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</si>
  <si>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</si>
  <si>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</si>
  <si>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</si>
  <si>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</si>
  <si>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</si>
  <si>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</si>
  <si>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</si>
  <si>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</si>
  <si>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</si>
  <si>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</si>
  <si>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</si>
  <si>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</si>
  <si>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</si>
  <si>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</si>
  <si>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</si>
  <si>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</si>
  <si>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</si>
  <si>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</si>
  <si>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</si>
  <si>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</si>
  <si>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</si>
  <si>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</si>
  <si>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</si>
  <si>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</si>
  <si>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</si>
  <si>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</si>
  <si>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</si>
  <si>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</si>
  <si>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</si>
  <si>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</si>
  <si>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</si>
  <si>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</si>
  <si>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</si>
  <si>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</si>
  <si>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</si>
  <si>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</si>
  <si>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</si>
  <si>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</si>
  <si>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</si>
  <si>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</si>
  <si>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</si>
  <si>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</si>
  <si>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</si>
  <si>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</si>
  <si>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</si>
  <si>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</si>
  <si>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</si>
  <si>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</si>
  <si>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</si>
  <si>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</si>
  <si>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</si>
  <si>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</si>
  <si>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</si>
  <si>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</si>
  <si>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</si>
  <si>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</si>
  <si>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</si>
  <si>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</si>
  <si>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</si>
  <si>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</si>
  <si>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</si>
  <si>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</si>
  <si>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</si>
  <si>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</si>
  <si>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</si>
  <si>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</si>
  <si>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</si>
  <si>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</si>
  <si>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</si>
  <si>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</si>
  <si>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</si>
  <si>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</si>
  <si>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</si>
  <si>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</si>
  <si>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</si>
  <si>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</si>
  <si>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</si>
  <si>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</si>
  <si>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</si>
  <si>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</si>
  <si>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</si>
  <si>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</si>
  <si>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</si>
  <si>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</si>
  <si>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</si>
  <si>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</si>
  <si>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</si>
  <si>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</si>
  <si>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</si>
  <si>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</si>
  <si>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</si>
  <si>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</si>
  <si>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</si>
  <si>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</si>
  <si>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</si>
  <si>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</si>
  <si>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</si>
  <si>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</si>
  <si>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</si>
  <si>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</si>
  <si>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</si>
  <si>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</si>
  <si>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</si>
  <si>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</si>
  <si>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</si>
  <si>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</si>
  <si>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</si>
  <si>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</si>
  <si>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</si>
  <si>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</si>
  <si>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</si>
  <si>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</si>
  <si>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</si>
  <si>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</si>
  <si>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</si>
  <si>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</si>
  <si>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</si>
  <si>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</si>
  <si>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</si>
  <si>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</si>
  <si>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</si>
  <si>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</si>
  <si>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</si>
  <si>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</si>
  <si>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</si>
  <si>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</si>
  <si>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</si>
  <si>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</si>
  <si>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</si>
  <si>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</si>
  <si>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</si>
  <si>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</si>
  <si>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</si>
  <si>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</si>
  <si>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</si>
  <si>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</si>
  <si>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</si>
  <si>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</si>
  <si>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</si>
  <si>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</si>
  <si>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</si>
  <si>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</si>
  <si>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</si>
  <si>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</si>
  <si>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</si>
  <si>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</si>
  <si>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</si>
  <si>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</si>
  <si>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</si>
  <si>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</si>
  <si>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</si>
  <si>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</si>
  <si>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</si>
  <si>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</si>
  <si>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</si>
  <si>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</si>
  <si>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</si>
  <si>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</si>
  <si>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</si>
  <si>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</si>
  <si>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</si>
  <si>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</si>
  <si>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</si>
  <si>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</si>
  <si>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</si>
  <si>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</si>
  <si>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</si>
  <si>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</si>
  <si>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</si>
  <si>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</si>
  <si>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</si>
  <si>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</si>
  <si>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</si>
  <si>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</si>
  <si>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</si>
  <si>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</si>
  <si>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</si>
  <si>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</si>
  <si>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</si>
  <si>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</si>
  <si>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</si>
  <si>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</si>
  <si>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</si>
  <si>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</si>
  <si>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</si>
  <si>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</si>
  <si>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</si>
  <si>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</si>
  <si>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</si>
  <si>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</si>
  <si>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</si>
  <si>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</si>
  <si>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</si>
  <si>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</si>
  <si>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</si>
  <si>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</si>
  <si>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</si>
  <si>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</si>
  <si>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</si>
  <si>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</si>
  <si>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</si>
  <si>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</si>
  <si>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</si>
  <si>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</si>
  <si>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</si>
  <si>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</si>
  <si>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</si>
  <si>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</si>
  <si>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</si>
  <si>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</si>
  <si>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</si>
  <si>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</si>
  <si>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</si>
  <si>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</si>
  <si>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</si>
  <si>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</si>
  <si>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</si>
  <si>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</si>
  <si>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</si>
  <si>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</si>
  <si>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</si>
  <si>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</si>
  <si>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</si>
  <si>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</si>
  <si>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</si>
  <si>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</si>
  <si>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</si>
  <si>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</si>
  <si>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</si>
  <si>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</si>
  <si>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</si>
  <si>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</si>
  <si>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</si>
  <si>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</si>
  <si>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</si>
  <si>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</si>
  <si>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</si>
  <si>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</si>
  <si>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</si>
  <si>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</si>
  <si>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</si>
  <si>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</si>
  <si>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</si>
  <si>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</si>
  <si>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</si>
  <si>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</si>
  <si>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</si>
  <si>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</si>
  <si>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</si>
  <si>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</si>
  <si>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</si>
  <si>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</si>
  <si>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</si>
  <si>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</si>
  <si>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</si>
  <si>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</si>
  <si>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</si>
  <si>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</si>
  <si>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</si>
  <si>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</si>
  <si>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</si>
  <si>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</si>
  <si>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</si>
  <si>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</si>
  <si>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</si>
  <si>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</si>
  <si>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</si>
  <si>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</si>
  <si>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</si>
  <si>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</si>
  <si>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</si>
  <si>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</si>
  <si>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</si>
  <si>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</si>
  <si>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</si>
  <si>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</si>
  <si>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</si>
  <si>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</si>
  <si>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</si>
  <si>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</si>
  <si>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</si>
  <si>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</si>
  <si>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</si>
  <si>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</si>
  <si>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</si>
  <si>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</si>
  <si>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</si>
  <si>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</si>
  <si>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</si>
  <si>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</si>
  <si>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</si>
  <si>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</si>
  <si>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</si>
  <si>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</si>
  <si>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</si>
  <si>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</si>
  <si>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</si>
  <si>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</si>
  <si>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</si>
  <si>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</si>
  <si>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</si>
  <si>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</si>
  <si>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</si>
  <si>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</si>
  <si>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</si>
  <si>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</si>
  <si>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</si>
  <si>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</si>
  <si>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</si>
  <si>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</si>
  <si>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</si>
  <si>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</si>
  <si>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</si>
  <si>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</si>
  <si>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</si>
  <si>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</si>
  <si>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</si>
  <si>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</si>
  <si>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</si>
  <si>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</si>
  <si>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</si>
  <si>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</si>
  <si>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</si>
  <si>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</si>
  <si>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</si>
  <si>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</si>
  <si>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</si>
  <si>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</si>
  <si>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</si>
  <si>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</si>
  <si>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</si>
  <si>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</si>
  <si>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</si>
  <si>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</si>
  <si>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</si>
  <si>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</si>
  <si>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</si>
  <si>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</si>
  <si>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</si>
  <si>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</si>
  <si>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</si>
  <si>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</si>
  <si>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</si>
  <si>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</si>
  <si>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</si>
  <si>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</si>
  <si>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</si>
  <si>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</si>
  <si>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</si>
  <si>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</si>
  <si>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</si>
  <si>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</si>
  <si>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</si>
  <si>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</si>
  <si>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</si>
  <si>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</si>
  <si>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</si>
  <si>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</si>
  <si>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</si>
  <si>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</si>
  <si>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</si>
  <si>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</si>
  <si>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</si>
  <si>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</si>
  <si>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</si>
  <si>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</si>
  <si>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</si>
  <si>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</si>
  <si>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</si>
  <si>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</si>
  <si>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</si>
  <si>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</si>
  <si>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</si>
  <si>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</si>
  <si>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</si>
  <si>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</si>
  <si>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</si>
  <si>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</si>
  <si>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</si>
  <si>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</si>
  <si>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</si>
  <si>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</si>
  <si>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</si>
  <si>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</si>
  <si>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</si>
  <si>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</si>
  <si>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</si>
  <si>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</si>
  <si>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</si>
  <si>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</si>
  <si>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</si>
  <si>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</si>
  <si>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</si>
  <si>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</si>
  <si>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</si>
  <si>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</si>
  <si>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</si>
  <si>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</si>
  <si>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</si>
  <si>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</si>
  <si>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</si>
  <si>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</si>
  <si>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</si>
  <si>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</si>
  <si>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</si>
  <si>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</si>
  <si>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</si>
  <si>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</si>
  <si>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</si>
  <si>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</si>
  <si>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</si>
  <si>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</si>
  <si>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</si>
  <si>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</si>
  <si>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</si>
  <si>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</si>
  <si>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</si>
  <si>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</si>
  <si>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</si>
  <si>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</si>
  <si>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</si>
  <si>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</si>
  <si>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</si>
  <si>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</si>
  <si>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</si>
  <si>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</si>
  <si>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</si>
  <si>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</si>
  <si>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</si>
  <si>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</si>
  <si>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</si>
  <si>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</si>
  <si>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</si>
  <si>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</si>
  <si>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</si>
  <si>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</si>
  <si>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</si>
  <si>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</si>
  <si>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</si>
  <si>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</si>
  <si>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</si>
  <si>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</si>
  <si>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</si>
  <si>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</si>
  <si>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</si>
  <si>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</si>
  <si>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</si>
  <si>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</si>
  <si>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</si>
  <si>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</si>
  <si>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</si>
  <si>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</si>
  <si>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</si>
  <si>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</si>
  <si>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</si>
  <si>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</si>
  <si>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</si>
  <si>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</si>
  <si>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</si>
  <si>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</si>
  <si>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</si>
  <si>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</si>
  <si>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</si>
  <si>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</si>
  <si>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</si>
  <si>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</si>
  <si>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</si>
  <si>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</si>
  <si>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</si>
  <si>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</si>
  <si>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</si>
  <si>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</si>
  <si>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</si>
  <si>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</si>
  <si>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</si>
  <si>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</si>
  <si>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</si>
  <si>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</si>
  <si>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</si>
  <si>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</si>
  <si>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</si>
  <si>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</si>
  <si>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</si>
  <si>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</si>
  <si>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</si>
  <si>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</si>
  <si>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</si>
  <si>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</si>
  <si>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</si>
  <si>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</si>
  <si>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</si>
  <si>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</si>
  <si>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</si>
  <si>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</si>
  <si>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</si>
  <si>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</si>
  <si>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</si>
  <si>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</si>
  <si>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</si>
  <si>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</si>
  <si>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</si>
  <si>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</si>
  <si>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</si>
  <si>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</si>
  <si>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</si>
  <si>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</si>
  <si>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</si>
  <si>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</si>
  <si>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</si>
  <si>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</si>
  <si>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</si>
  <si>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</si>
  <si>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</si>
  <si>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</si>
  <si>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</si>
  <si>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</si>
  <si>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</si>
  <si>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</si>
  <si>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</si>
  <si>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</si>
  <si>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</si>
  <si>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</si>
  <si>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</si>
  <si>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</si>
  <si>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</si>
  <si>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</si>
  <si>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</si>
  <si>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</si>
  <si>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</si>
  <si>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</si>
  <si>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</si>
  <si>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</si>
  <si>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</si>
  <si>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</si>
  <si>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</si>
  <si>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</si>
  <si>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</si>
  <si>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</si>
  <si>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</si>
  <si>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</si>
  <si>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</si>
  <si>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</si>
  <si>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</si>
  <si>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</si>
  <si>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</si>
  <si>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</si>
  <si>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</si>
  <si>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</si>
  <si>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</si>
  <si>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</si>
  <si>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</si>
  <si>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</si>
  <si>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</si>
  <si>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</si>
  <si>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</si>
  <si>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</si>
  <si>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</si>
  <si>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</si>
  <si>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</si>
  <si>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</si>
  <si>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</si>
  <si>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</si>
  <si>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</si>
  <si>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</si>
  <si>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</si>
  <si>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</si>
  <si>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</si>
  <si>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</si>
  <si>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</si>
  <si>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</si>
  <si>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</si>
  <si>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</si>
  <si>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</si>
  <si>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</si>
  <si>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</si>
  <si>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</si>
  <si>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</si>
  <si>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</si>
  <si>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</si>
  <si>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</si>
  <si>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</si>
  <si>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</si>
  <si>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</si>
  <si>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</si>
  <si>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</si>
  <si>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</si>
  <si>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</si>
  <si>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</si>
  <si>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</si>
  <si>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</si>
  <si>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</si>
  <si>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</si>
  <si>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</si>
  <si>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</si>
  <si>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</si>
  <si>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</si>
  <si>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</si>
  <si>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</si>
  <si>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</si>
  <si>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</si>
  <si>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</si>
  <si>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</si>
  <si>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</si>
  <si>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</si>
  <si>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</si>
  <si>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</si>
  <si>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</si>
  <si>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</si>
  <si>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</si>
  <si>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</si>
  <si>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</si>
  <si>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</si>
  <si>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</si>
  <si>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</si>
  <si>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</si>
  <si>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</si>
  <si>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</si>
  <si>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</si>
  <si>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</si>
  <si>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</si>
  <si>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</si>
  <si>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</si>
  <si>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</si>
  <si>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</si>
  <si>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</si>
  <si>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</si>
  <si>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</si>
  <si>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</si>
  <si>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</si>
  <si>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</si>
  <si>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</si>
  <si>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</si>
  <si>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</si>
  <si>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</si>
  <si>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</si>
  <si>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</si>
  <si>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</si>
  <si>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</si>
  <si>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</si>
  <si>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</si>
  <si>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</si>
  <si>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</si>
  <si>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</si>
  <si>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</si>
  <si>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</si>
  <si>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</si>
  <si>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</si>
  <si>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</si>
  <si>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</si>
  <si>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</si>
  <si>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</si>
  <si>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</si>
  <si>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</si>
  <si>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</si>
  <si>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</si>
  <si>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</si>
  <si>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</si>
  <si>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</si>
  <si>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</si>
  <si>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</si>
  <si>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</si>
  <si>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</si>
  <si>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</si>
  <si>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</si>
  <si>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</si>
  <si>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</si>
  <si>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</si>
  <si>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</si>
  <si>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</si>
  <si>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</si>
  <si>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</si>
  <si>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</si>
  <si>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</si>
  <si>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</si>
  <si>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</si>
  <si>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</si>
  <si>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</si>
  <si>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</si>
  <si>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</si>
  <si>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</si>
  <si>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</si>
  <si>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</si>
  <si>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</si>
  <si>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</si>
  <si>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</si>
  <si>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</si>
  <si>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</si>
  <si>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</si>
  <si>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</si>
  <si>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</si>
  <si>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</si>
  <si>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</si>
  <si>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</si>
  <si>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</si>
  <si>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</si>
  <si>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</si>
  <si>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</si>
  <si>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</si>
  <si>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</si>
  <si>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</si>
  <si>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</si>
  <si>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</si>
  <si>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</si>
  <si>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</si>
  <si>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</si>
  <si>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</si>
  <si>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</si>
  <si>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</si>
  <si>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</si>
  <si>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</si>
  <si>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</si>
  <si>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</si>
  <si>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</si>
  <si>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</si>
  <si>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</si>
  <si>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</si>
  <si>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</si>
  <si>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</si>
  <si>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</si>
  <si>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</si>
  <si>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</si>
  <si>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</si>
  <si>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</si>
  <si>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</si>
  <si>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</si>
  <si>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</si>
  <si>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</si>
  <si>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</si>
  <si>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</si>
  <si>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</si>
  <si>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</si>
  <si>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</si>
  <si>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</si>
  <si>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</si>
  <si>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</si>
  <si>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</si>
  <si>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</si>
  <si>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</si>
  <si>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</si>
  <si>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</si>
  <si>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</si>
  <si>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</si>
  <si>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</si>
  <si>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</si>
  <si>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</si>
  <si>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</si>
  <si>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</si>
  <si>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</si>
  <si>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</si>
  <si>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</si>
  <si>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</si>
  <si>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</si>
  <si>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</si>
  <si>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</si>
  <si>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</si>
  <si>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</si>
  <si>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</si>
  <si>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</si>
  <si>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</si>
  <si>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</si>
  <si>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</si>
  <si>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</si>
  <si>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</si>
  <si>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</si>
  <si>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</si>
  <si>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</si>
  <si>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</si>
  <si>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</si>
  <si>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</si>
  <si>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</si>
  <si>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</si>
  <si>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</si>
  <si>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</si>
  <si>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</si>
  <si>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</si>
  <si>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</si>
  <si>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</si>
  <si>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</si>
  <si>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</si>
  <si>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</si>
  <si>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</si>
  <si>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</si>
  <si>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</si>
  <si>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</si>
  <si>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</si>
  <si>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</si>
  <si>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</si>
  <si>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</si>
  <si>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</si>
  <si>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</si>
  <si>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</si>
  <si>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</si>
  <si>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</si>
  <si>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</si>
  <si>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</si>
  <si>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</si>
  <si>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</si>
  <si>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</si>
  <si>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</si>
  <si>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</si>
  <si>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</si>
  <si>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</si>
  <si>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</si>
  <si>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</si>
  <si>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</si>
  <si>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</si>
  <si>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</si>
  <si>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</si>
  <si>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</si>
  <si>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</si>
  <si>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</si>
  <si>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</si>
  <si>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</si>
  <si>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</si>
  <si>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</si>
  <si>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</si>
  <si>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</si>
  <si>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</si>
  <si>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</si>
  <si>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</si>
  <si>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</si>
  <si>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</si>
  <si>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</si>
  <si>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</si>
  <si>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</si>
  <si>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</si>
  <si>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</si>
  <si>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</si>
  <si>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</si>
  <si>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</si>
  <si>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</si>
  <si>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</si>
  <si>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</si>
  <si>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</si>
  <si>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</si>
  <si>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</si>
  <si>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</si>
  <si>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</si>
  <si>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</si>
  <si>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</si>
  <si>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</si>
  <si>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</si>
  <si>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</si>
  <si>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</si>
  <si>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</si>
  <si>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</si>
  <si>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</si>
  <si>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</si>
  <si>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</si>
  <si>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</si>
  <si>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</si>
  <si>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</si>
  <si>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</si>
  <si>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</si>
  <si>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</si>
  <si>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</si>
  <si>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</si>
  <si>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</si>
  <si>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</si>
  <si>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</si>
  <si>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</si>
  <si>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</si>
  <si>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</si>
  <si>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</si>
  <si>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</si>
  <si>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</si>
  <si>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</si>
  <si>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</si>
  <si>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# Succesful</t>
  </si>
  <si>
    <t># failed</t>
  </si>
  <si>
    <t>#Canceled</t>
  </si>
  <si>
    <t>Total Projects</t>
  </si>
  <si>
    <t>% Successful</t>
  </si>
  <si>
    <t>% Failed</t>
  </si>
  <si>
    <t>%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</si>
  <si>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</si>
  <si>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</si>
  <si>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</si>
  <si>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</si>
  <si>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</si>
  <si>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</si>
  <si>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</si>
  <si>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</si>
  <si>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</si>
  <si>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</si>
  <si>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&gt;/= 50000</t>
  </si>
  <si>
    <t>&lt; 1000</t>
  </si>
  <si>
    <t>Years</t>
  </si>
  <si>
    <t>Outcome</t>
  </si>
  <si>
    <t># of Backers</t>
  </si>
  <si>
    <t>Mean of Backers</t>
  </si>
  <si>
    <t>Median of Backers</t>
  </si>
  <si>
    <t>Min # of Backers</t>
  </si>
  <si>
    <t>Max # Backers</t>
  </si>
  <si>
    <t>Var. # of Backers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</si>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</sst>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4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EA04"/>
      <color rgb="FF33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CrowdfundingBook.xlsx]Category!PivotTable1</c:name>
    <c:fmtId val="6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0-40AE-9B94-67053A2758FE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0-40AE-9B94-67053A2758FE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0-40AE-9B94-67053A2758FE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0-40AE-9B94-67053A27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7775231"/>
        <c:axId val="1717765151"/>
      </c:barChart>
      <c:catAx>
        <c:axId val="1717775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65151"/>
        <c:crosses val="autoZero"/>
        <c:auto val="1"/>
        <c:lblAlgn val="ctr"/>
        <c:lblOffset val="100"/>
        <c:noMultiLvlLbl val="0"/>
      </c:catAx>
      <c:valAx>
        <c:axId val="17177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Category!$B$29:$B$30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Category!$A$31:$A$55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Category!$B$31:$B$55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B-41B1-920B-8B0582654A14}"/>
            </c:ext>
          </c:extLst>
        </c:ser>
        <c:ser>
          <c:idx val="1"/>
          <c:order val="1"/>
          <c:tx>
            <c:strRef>
              <c:f>Category!$C$29:$C$30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Category!$A$31:$A$55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Category!$C$31:$C$55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B-41B1-920B-8B0582654A14}"/>
            </c:ext>
          </c:extLst>
        </c:ser>
        <c:ser>
          <c:idx val="2"/>
          <c:order val="2"/>
          <c:tx>
            <c:strRef>
              <c:f>Category!$D$29:$D$30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Category!$A$31:$A$55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Category!$D$31:$D$55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B-41B1-920B-8B0582654A14}"/>
            </c:ext>
          </c:extLst>
        </c:ser>
        <c:ser>
          <c:idx val="3"/>
          <c:order val="3"/>
          <c:tx>
            <c:strRef>
              <c:f>Category!$E$29:$E$30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Category!$A$31:$A$55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Category!$E$31:$E$55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B-41B1-920B-8B058265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480095"/>
        <c:axId val="166469535"/>
      </c:barChart>
      <c:catAx>
        <c:axId val="16648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9535"/>
        <c:crosses val="autoZero"/>
        <c:auto val="1"/>
        <c:lblAlgn val="ctr"/>
        <c:lblOffset val="100"/>
        <c:noMultiLvlLbl val="0"/>
      </c:catAx>
      <c:valAx>
        <c:axId val="166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CrowdfundingBook.xlsx]Date!PivotTable2</c:name>
    <c:fmtId val="27"/>
  </c:pivotSource>
  <c:chart>
    <c:autoTitleDeleted val="0"/>
    <c:pivotFmts>
      <c:pivotFmt>
        <c:idx val="0"/>
        <c:spPr>
          <a:ln w="28575" cap="rnd">
            <a:solidFill>
              <a:srgbClr val="FCEA04"/>
            </a:solidFill>
            <a:round/>
          </a:ln>
          <a:effectLst/>
        </c:spPr>
        <c:marker>
          <c:symbol val="circle"/>
          <c:size val="5"/>
          <c:spPr>
            <a:solidFill>
              <a:srgbClr val="FCEA04"/>
            </a:solidFill>
            <a:ln w="9525">
              <a:solidFill>
                <a:srgbClr val="FCEA0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CEA0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CEA04"/>
              </a:solidFill>
              <a:ln w="9525">
                <a:solidFill>
                  <a:srgbClr val="FCEA04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F-4068-947E-DE93233262B7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F-4068-947E-DE93233262B7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F-4068-947E-DE932332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269488"/>
        <c:axId val="1145272368"/>
      </c:lineChart>
      <c:catAx>
        <c:axId val="114526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72368"/>
        <c:crosses val="autoZero"/>
        <c:auto val="1"/>
        <c:lblAlgn val="ctr"/>
        <c:lblOffset val="100"/>
        <c:noMultiLvlLbl val="0"/>
      </c:catAx>
      <c:valAx>
        <c:axId val="11452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Goals!$F$1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Goals!$A$2:$A$13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&gt;/= 50000</c:v>
                </c:pt>
              </c:strCache>
            </c:strRef>
          </c:cat>
          <c:val>
            <c:numRef>
              <c:f>Goals!$F$2:$F$13</c:f>
              <c:numCache>
                <c:formatCode>0.00%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0.66</c:v>
                </c:pt>
                <c:pt idx="3">
                  <c:v>0.96</c:v>
                </c:pt>
                <c:pt idx="4">
                  <c:v>0</c:v>
                </c:pt>
                <c:pt idx="5">
                  <c:v>0.13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0.44</c:v>
                </c:pt>
                <c:pt idx="10">
                  <c:v>0.15</c:v>
                </c:pt>
                <c:pt idx="1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9-4BAA-8CFB-92C22598C535}"/>
            </c:ext>
          </c:extLst>
        </c:ser>
        <c:ser>
          <c:idx val="5"/>
          <c:order val="5"/>
          <c:tx>
            <c:strRef>
              <c:f>Goals!$G$1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Goals!$A$2:$A$13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&gt;/= 50000</c:v>
                </c:pt>
              </c:strCache>
            </c:strRef>
          </c:cat>
          <c:val>
            <c:numRef>
              <c:f>Goals!$G$2:$G$13</c:f>
              <c:numCache>
                <c:formatCode>0.00%</c:formatCode>
                <c:ptCount val="12"/>
                <c:pt idx="0">
                  <c:v>0.96</c:v>
                </c:pt>
                <c:pt idx="1">
                  <c:v>0.75</c:v>
                </c:pt>
                <c:pt idx="2">
                  <c:v>0.3</c:v>
                </c:pt>
                <c:pt idx="3">
                  <c:v>0.03</c:v>
                </c:pt>
                <c:pt idx="4">
                  <c:v>0.8</c:v>
                </c:pt>
                <c:pt idx="5">
                  <c:v>0.88</c:v>
                </c:pt>
                <c:pt idx="6">
                  <c:v>0.88</c:v>
                </c:pt>
                <c:pt idx="7">
                  <c:v>0.6</c:v>
                </c:pt>
                <c:pt idx="8">
                  <c:v>0.8</c:v>
                </c:pt>
                <c:pt idx="9">
                  <c:v>0.44</c:v>
                </c:pt>
                <c:pt idx="10">
                  <c:v>0.54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59-4BAA-8CFB-92C22598C535}"/>
            </c:ext>
          </c:extLst>
        </c:ser>
        <c:ser>
          <c:idx val="6"/>
          <c:order val="6"/>
          <c:tx>
            <c:strRef>
              <c:f>Goals!$H$1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Goals!$A$2:$A$13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&gt;/= 50000</c:v>
                </c:pt>
              </c:strCache>
            </c:strRef>
          </c:cat>
          <c:val>
            <c:numRef>
              <c:f>Goals!$H$2:$H$13</c:f>
              <c:numCache>
                <c:formatCode>0.00%</c:formatCode>
                <c:ptCount val="12"/>
                <c:pt idx="0">
                  <c:v>0.04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0.13</c:v>
                </c:pt>
                <c:pt idx="7">
                  <c:v>0.3</c:v>
                </c:pt>
                <c:pt idx="8">
                  <c:v>0.1</c:v>
                </c:pt>
                <c:pt idx="9">
                  <c:v>0.11</c:v>
                </c:pt>
                <c:pt idx="10">
                  <c:v>0.31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59-4BAA-8CFB-92C22598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1936"/>
        <c:axId val="212762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Goals!$B$1</c15:sqref>
                        </c15:formulaRef>
                      </c:ext>
                    </c:extLst>
                    <c:strCache>
                      <c:ptCount val="1"/>
                      <c:pt idx="0">
                        <c:v>#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&gt;/=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34</c:v>
                      </c:pt>
                      <c:pt idx="2">
                        <c:v>142</c:v>
                      </c:pt>
                      <c:pt idx="3">
                        <c:v>211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59-4BAA-8CFB-92C22598C53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Goals!$C$1</c15:sqref>
                        </c15:formulaRef>
                      </c:ext>
                    </c:extLst>
                    <c:strCache>
                      <c:ptCount val="1"/>
                      <c:pt idx="0">
                        <c:v>#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&gt;/=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101</c:v>
                      </c:pt>
                      <c:pt idx="2">
                        <c:v>64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59-4BAA-8CFB-92C22598C5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Goals!$D$1</c15:sqref>
                        </c15:formulaRef>
                      </c:ext>
                    </c:extLst>
                    <c:strCache>
                      <c:ptCount val="1"/>
                      <c:pt idx="0">
                        <c:v>#Canceled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&gt;/=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0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59-4BAA-8CFB-92C22598C5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&gt;/=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135</c:v>
                      </c:pt>
                      <c:pt idx="2">
                        <c:v>216</c:v>
                      </c:pt>
                      <c:pt idx="3">
                        <c:v>219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59-4BAA-8CFB-92C22598C535}"/>
                  </c:ext>
                </c:extLst>
              </c15:ser>
            </c15:filteredLineSeries>
          </c:ext>
        </c:extLst>
      </c:lineChart>
      <c:catAx>
        <c:axId val="2127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2416"/>
        <c:crosses val="autoZero"/>
        <c:auto val="1"/>
        <c:lblAlgn val="ctr"/>
        <c:lblOffset val="100"/>
        <c:noMultiLvlLbl val="0"/>
      </c:catAx>
      <c:valAx>
        <c:axId val="212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0</xdr:row>
      <xdr:rowOff>92075</xdr:rowOff>
    </xdr:from>
    <xdr:to>
      <xdr:col>14</xdr:col>
      <xdr:colOff>1275292</xdr:colOff>
      <xdr:row>23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7C0FA-0ECF-F910-6F53-6D9EA8AA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27</xdr:row>
      <xdr:rowOff>6350</xdr:rowOff>
    </xdr:from>
    <xdr:to>
      <xdr:col>15</xdr:col>
      <xdr:colOff>1047750</xdr:colOff>
      <xdr:row>51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85159-1094-E6EE-2014-F45786563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0</xdr:rowOff>
    </xdr:from>
    <xdr:to>
      <xdr:col>12</xdr:col>
      <xdr:colOff>390525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1287A-D8B7-3014-ADFE-BDAEF8314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12700</xdr:rowOff>
    </xdr:from>
    <xdr:to>
      <xdr:col>8</xdr:col>
      <xdr:colOff>25400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1ACCB-6BD8-D521-15FB-A7824165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9</xdr:row>
      <xdr:rowOff>9525</xdr:rowOff>
    </xdr:from>
    <xdr:ext cx="360045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FB2D2-0DD0-8CB1-8067-B287EF499249}"/>
            </a:ext>
          </a:extLst>
        </xdr:cNvPr>
        <xdr:cNvSpPr txBox="1"/>
      </xdr:nvSpPr>
      <xdr:spPr>
        <a:xfrm>
          <a:off x="3705225" y="1809750"/>
          <a:ext cx="3600450" cy="60901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mean better summarises that data beter then the median since it is closest to the mid point between min and max and is closer to the overall average.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belz" refreshedDate="45089.641687731484" createdVersion="8" refreshedVersion="8" minRefreshableVersion="3" recordCount="1000" xr:uid="{FBB33060-B9AF-478C-AF60-003CC9522F5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belz" refreshedDate="45091.73848148148" backgroundQuery="1" createdVersion="8" refreshedVersion="8" minRefreshableVersion="3" recordCount="0" supportSubquery="1" supportAdvancedDrill="1" xr:uid="{E372BCB1-8D77-45DC-ADE2-21421516DEE8}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g Donation]" caption="Avg Donation" attribute="1" defaultMemberUniqueName="[Range].[Avg Donation].[All]" allUniqueName="[Range].[Avg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n v="0"/>
    <n v="0"/>
    <x v="0"/>
    <x v="0"/>
    <x v="0"/>
    <x v="0"/>
    <b v="0"/>
    <b v="0"/>
    <x v="0"/>
    <x v="0"/>
    <x v="0"/>
  </r>
  <r>
    <n v="1"/>
    <x v="1"/>
    <s v="Managed bottom-line architecture"/>
    <x v="1"/>
    <n v="14560"/>
    <n v="1040"/>
    <x v="1"/>
    <n v="158"/>
    <n v="92.15"/>
    <x v="1"/>
    <x v="1"/>
    <x v="1"/>
    <x v="1"/>
    <b v="0"/>
    <b v="1"/>
    <x v="1"/>
    <x v="1"/>
    <x v="1"/>
  </r>
  <r>
    <n v="2"/>
    <x v="2"/>
    <s v="Function-based leadingedge pricing structure"/>
    <x v="2"/>
    <n v="142523"/>
    <n v="131"/>
    <x v="1"/>
    <n v="1425"/>
    <n v="100.02"/>
    <x v="2"/>
    <x v="2"/>
    <x v="2"/>
    <x v="2"/>
    <b v="0"/>
    <b v="0"/>
    <x v="2"/>
    <x v="2"/>
    <x v="2"/>
  </r>
  <r>
    <n v="3"/>
    <x v="3"/>
    <s v="Vision-oriented fresh-thinking conglomeration"/>
    <x v="3"/>
    <n v="2477"/>
    <n v="59"/>
    <x v="0"/>
    <n v="24"/>
    <n v="103.21"/>
    <x v="1"/>
    <x v="1"/>
    <x v="3"/>
    <x v="3"/>
    <b v="0"/>
    <b v="0"/>
    <x v="1"/>
    <x v="1"/>
    <x v="1"/>
  </r>
  <r>
    <n v="4"/>
    <x v="4"/>
    <s v="Proactive foreground core"/>
    <x v="4"/>
    <n v="5265"/>
    <n v="69"/>
    <x v="0"/>
    <n v="53"/>
    <n v="99.34"/>
    <x v="1"/>
    <x v="1"/>
    <x v="4"/>
    <x v="4"/>
    <b v="0"/>
    <b v="0"/>
    <x v="3"/>
    <x v="3"/>
    <x v="3"/>
  </r>
  <r>
    <n v="5"/>
    <x v="5"/>
    <s v="Open-source optimizing database"/>
    <x v="4"/>
    <n v="13195"/>
    <n v="174"/>
    <x v="1"/>
    <n v="174"/>
    <n v="75.83"/>
    <x v="3"/>
    <x v="3"/>
    <x v="5"/>
    <x v="5"/>
    <b v="0"/>
    <b v="0"/>
    <x v="3"/>
    <x v="3"/>
    <x v="3"/>
  </r>
  <r>
    <n v="6"/>
    <x v="6"/>
    <s v="Operative upward-trending algorithm"/>
    <x v="5"/>
    <n v="1090"/>
    <n v="21"/>
    <x v="0"/>
    <n v="18"/>
    <n v="60.56"/>
    <x v="4"/>
    <x v="4"/>
    <x v="6"/>
    <x v="6"/>
    <b v="0"/>
    <b v="0"/>
    <x v="4"/>
    <x v="4"/>
    <x v="4"/>
  </r>
  <r>
    <n v="7"/>
    <x v="7"/>
    <s v="Centralized cohesive challenge"/>
    <x v="6"/>
    <n v="14741"/>
    <n v="328"/>
    <x v="1"/>
    <n v="227"/>
    <n v="64.94"/>
    <x v="3"/>
    <x v="3"/>
    <x v="7"/>
    <x v="7"/>
    <b v="0"/>
    <b v="0"/>
    <x v="3"/>
    <x v="3"/>
    <x v="3"/>
  </r>
  <r>
    <n v="8"/>
    <x v="8"/>
    <s v="Exclusive attitude-oriented intranet"/>
    <x v="7"/>
    <n v="21946"/>
    <n v="20"/>
    <x v="2"/>
    <n v="708"/>
    <n v="31"/>
    <x v="3"/>
    <x v="3"/>
    <x v="8"/>
    <x v="8"/>
    <b v="0"/>
    <b v="0"/>
    <x v="3"/>
    <x v="3"/>
    <x v="3"/>
  </r>
  <r>
    <n v="9"/>
    <x v="9"/>
    <s v="Open-source fresh-thinking model"/>
    <x v="8"/>
    <n v="3208"/>
    <n v="52"/>
    <x v="0"/>
    <n v="44"/>
    <n v="72.91"/>
    <x v="1"/>
    <x v="1"/>
    <x v="9"/>
    <x v="9"/>
    <b v="0"/>
    <b v="0"/>
    <x v="5"/>
    <x v="1"/>
    <x v="5"/>
  </r>
  <r>
    <n v="10"/>
    <x v="10"/>
    <s v="Monitored empowering installation"/>
    <x v="5"/>
    <n v="13838"/>
    <n v="266"/>
    <x v="1"/>
    <n v="220"/>
    <n v="62.9"/>
    <x v="1"/>
    <x v="1"/>
    <x v="10"/>
    <x v="10"/>
    <b v="0"/>
    <b v="0"/>
    <x v="6"/>
    <x v="4"/>
    <x v="6"/>
  </r>
  <r>
    <n v="11"/>
    <x v="11"/>
    <s v="Grass-roots zero administration system engine"/>
    <x v="9"/>
    <n v="3030"/>
    <n v="48"/>
    <x v="0"/>
    <n v="27"/>
    <n v="112.22"/>
    <x v="1"/>
    <x v="1"/>
    <x v="11"/>
    <x v="11"/>
    <b v="0"/>
    <b v="1"/>
    <x v="3"/>
    <x v="3"/>
    <x v="3"/>
  </r>
  <r>
    <n v="12"/>
    <x v="12"/>
    <s v="Assimilated hybrid intranet"/>
    <x v="9"/>
    <n v="5629"/>
    <n v="89"/>
    <x v="0"/>
    <n v="55"/>
    <n v="102.35"/>
    <x v="1"/>
    <x v="1"/>
    <x v="12"/>
    <x v="12"/>
    <b v="0"/>
    <b v="0"/>
    <x v="6"/>
    <x v="4"/>
    <x v="6"/>
  </r>
  <r>
    <n v="13"/>
    <x v="13"/>
    <s v="Multi-tiered directional open architecture"/>
    <x v="3"/>
    <n v="10295"/>
    <n v="245"/>
    <x v="1"/>
    <n v="98"/>
    <n v="105.05"/>
    <x v="1"/>
    <x v="1"/>
    <x v="13"/>
    <x v="13"/>
    <b v="0"/>
    <b v="0"/>
    <x v="7"/>
    <x v="1"/>
    <x v="7"/>
  </r>
  <r>
    <n v="14"/>
    <x v="14"/>
    <s v="Cloned directional synergy"/>
    <x v="10"/>
    <n v="18829"/>
    <n v="67"/>
    <x v="0"/>
    <n v="200"/>
    <n v="94.15"/>
    <x v="1"/>
    <x v="1"/>
    <x v="14"/>
    <x v="14"/>
    <b v="0"/>
    <b v="0"/>
    <x v="7"/>
    <x v="1"/>
    <x v="7"/>
  </r>
  <r>
    <n v="15"/>
    <x v="15"/>
    <s v="Extended eco-centric pricing structure"/>
    <x v="11"/>
    <n v="38414"/>
    <n v="47"/>
    <x v="0"/>
    <n v="452"/>
    <n v="84.99"/>
    <x v="1"/>
    <x v="1"/>
    <x v="15"/>
    <x v="15"/>
    <b v="0"/>
    <b v="0"/>
    <x v="8"/>
    <x v="2"/>
    <x v="8"/>
  </r>
  <r>
    <n v="16"/>
    <x v="16"/>
    <s v="Cross-platform systemic adapter"/>
    <x v="12"/>
    <n v="11041"/>
    <n v="649"/>
    <x v="1"/>
    <n v="100"/>
    <n v="110.41"/>
    <x v="1"/>
    <x v="1"/>
    <x v="16"/>
    <x v="16"/>
    <b v="0"/>
    <b v="0"/>
    <x v="9"/>
    <x v="5"/>
    <x v="9"/>
  </r>
  <r>
    <n v="17"/>
    <x v="17"/>
    <s v="Seamless 4thgeneration methodology"/>
    <x v="13"/>
    <n v="134845"/>
    <n v="159"/>
    <x v="1"/>
    <n v="1249"/>
    <n v="107.96"/>
    <x v="1"/>
    <x v="1"/>
    <x v="17"/>
    <x v="17"/>
    <b v="0"/>
    <b v="0"/>
    <x v="10"/>
    <x v="4"/>
    <x v="10"/>
  </r>
  <r>
    <n v="18"/>
    <x v="18"/>
    <s v="Exclusive needs-based adapter"/>
    <x v="14"/>
    <n v="6089"/>
    <n v="67"/>
    <x v="3"/>
    <n v="135"/>
    <n v="45.1"/>
    <x v="1"/>
    <x v="1"/>
    <x v="18"/>
    <x v="18"/>
    <b v="0"/>
    <b v="0"/>
    <x v="3"/>
    <x v="3"/>
    <x v="3"/>
  </r>
  <r>
    <n v="19"/>
    <x v="19"/>
    <s v="Down-sized cohesive archive"/>
    <x v="15"/>
    <n v="30331"/>
    <n v="49"/>
    <x v="0"/>
    <n v="674"/>
    <n v="45"/>
    <x v="1"/>
    <x v="1"/>
    <x v="19"/>
    <x v="19"/>
    <b v="0"/>
    <b v="1"/>
    <x v="3"/>
    <x v="3"/>
    <x v="3"/>
  </r>
  <r>
    <n v="20"/>
    <x v="20"/>
    <s v="Proactive composite alliance"/>
    <x v="16"/>
    <n v="147936"/>
    <n v="112"/>
    <x v="1"/>
    <n v="1396"/>
    <n v="105.97"/>
    <x v="1"/>
    <x v="1"/>
    <x v="20"/>
    <x v="20"/>
    <b v="0"/>
    <b v="0"/>
    <x v="6"/>
    <x v="4"/>
    <x v="6"/>
  </r>
  <r>
    <n v="21"/>
    <x v="21"/>
    <s v="Re-engineered intangible definition"/>
    <x v="17"/>
    <n v="38533"/>
    <n v="41"/>
    <x v="0"/>
    <n v="558"/>
    <n v="69.06"/>
    <x v="1"/>
    <x v="1"/>
    <x v="21"/>
    <x v="21"/>
    <b v="0"/>
    <b v="0"/>
    <x v="3"/>
    <x v="3"/>
    <x v="3"/>
  </r>
  <r>
    <n v="22"/>
    <x v="22"/>
    <s v="Enhanced dynamic definition"/>
    <x v="18"/>
    <n v="75690"/>
    <n v="128"/>
    <x v="1"/>
    <n v="890"/>
    <n v="85.04"/>
    <x v="1"/>
    <x v="1"/>
    <x v="22"/>
    <x v="22"/>
    <b v="0"/>
    <b v="0"/>
    <x v="3"/>
    <x v="3"/>
    <x v="3"/>
  </r>
  <r>
    <n v="23"/>
    <x v="23"/>
    <s v="Devolved next generation adapter"/>
    <x v="6"/>
    <n v="14942"/>
    <n v="332"/>
    <x v="1"/>
    <n v="142"/>
    <n v="105.23"/>
    <x v="4"/>
    <x v="4"/>
    <x v="23"/>
    <x v="23"/>
    <b v="0"/>
    <b v="0"/>
    <x v="4"/>
    <x v="4"/>
    <x v="4"/>
  </r>
  <r>
    <n v="24"/>
    <x v="24"/>
    <s v="Cross-platform intermediate frame"/>
    <x v="19"/>
    <n v="104257"/>
    <n v="113"/>
    <x v="1"/>
    <n v="2673"/>
    <n v="39"/>
    <x v="1"/>
    <x v="1"/>
    <x v="24"/>
    <x v="24"/>
    <b v="0"/>
    <b v="0"/>
    <x v="8"/>
    <x v="2"/>
    <x v="8"/>
  </r>
  <r>
    <n v="25"/>
    <x v="25"/>
    <s v="Monitored impactful analyzer"/>
    <x v="20"/>
    <n v="11904"/>
    <n v="216"/>
    <x v="1"/>
    <n v="163"/>
    <n v="73.03"/>
    <x v="1"/>
    <x v="1"/>
    <x v="25"/>
    <x v="25"/>
    <b v="0"/>
    <b v="1"/>
    <x v="11"/>
    <x v="6"/>
    <x v="11"/>
  </r>
  <r>
    <n v="26"/>
    <x v="26"/>
    <s v="Optional responsive customer loyalty"/>
    <x v="21"/>
    <n v="51814"/>
    <n v="48"/>
    <x v="3"/>
    <n v="1480"/>
    <n v="35.01"/>
    <x v="1"/>
    <x v="1"/>
    <x v="26"/>
    <x v="26"/>
    <b v="0"/>
    <b v="0"/>
    <x v="3"/>
    <x v="3"/>
    <x v="3"/>
  </r>
  <r>
    <n v="27"/>
    <x v="27"/>
    <s v="Diverse transitional migration"/>
    <x v="22"/>
    <n v="1599"/>
    <n v="80"/>
    <x v="0"/>
    <n v="15"/>
    <n v="106.6"/>
    <x v="1"/>
    <x v="1"/>
    <x v="27"/>
    <x v="27"/>
    <b v="0"/>
    <b v="0"/>
    <x v="1"/>
    <x v="1"/>
    <x v="1"/>
  </r>
  <r>
    <n v="28"/>
    <x v="28"/>
    <s v="Synchronized global task-force"/>
    <x v="23"/>
    <n v="137635"/>
    <n v="105"/>
    <x v="1"/>
    <n v="2220"/>
    <n v="62"/>
    <x v="1"/>
    <x v="1"/>
    <x v="28"/>
    <x v="28"/>
    <b v="0"/>
    <b v="1"/>
    <x v="3"/>
    <x v="3"/>
    <x v="3"/>
  </r>
  <r>
    <n v="29"/>
    <x v="29"/>
    <s v="Focused 6thgeneration forecast"/>
    <x v="24"/>
    <n v="150965"/>
    <n v="329"/>
    <x v="1"/>
    <n v="1606"/>
    <n v="94"/>
    <x v="5"/>
    <x v="5"/>
    <x v="29"/>
    <x v="29"/>
    <b v="0"/>
    <b v="0"/>
    <x v="12"/>
    <x v="4"/>
    <x v="12"/>
  </r>
  <r>
    <n v="30"/>
    <x v="30"/>
    <s v="Down-sized analyzing challenge"/>
    <x v="25"/>
    <n v="14455"/>
    <n v="161"/>
    <x v="1"/>
    <n v="129"/>
    <n v="112.05"/>
    <x v="1"/>
    <x v="1"/>
    <x v="30"/>
    <x v="30"/>
    <b v="0"/>
    <b v="0"/>
    <x v="10"/>
    <x v="4"/>
    <x v="10"/>
  </r>
  <r>
    <n v="31"/>
    <x v="31"/>
    <s v="Progressive needs-based focus group"/>
    <x v="26"/>
    <n v="10850"/>
    <n v="310"/>
    <x v="1"/>
    <n v="226"/>
    <n v="48.01"/>
    <x v="4"/>
    <x v="4"/>
    <x v="31"/>
    <x v="31"/>
    <b v="0"/>
    <b v="0"/>
    <x v="11"/>
    <x v="6"/>
    <x v="11"/>
  </r>
  <r>
    <n v="32"/>
    <x v="32"/>
    <s v="Ergonomic 6thgeneration success"/>
    <x v="27"/>
    <n v="87676"/>
    <n v="87"/>
    <x v="0"/>
    <n v="2307"/>
    <n v="38"/>
    <x v="6"/>
    <x v="6"/>
    <x v="32"/>
    <x v="32"/>
    <b v="0"/>
    <b v="0"/>
    <x v="4"/>
    <x v="4"/>
    <x v="4"/>
  </r>
  <r>
    <n v="33"/>
    <x v="33"/>
    <s v="Exclusive interactive approach"/>
    <x v="28"/>
    <n v="189666"/>
    <n v="378"/>
    <x v="1"/>
    <n v="5419"/>
    <n v="35"/>
    <x v="1"/>
    <x v="1"/>
    <x v="33"/>
    <x v="33"/>
    <b v="0"/>
    <b v="0"/>
    <x v="3"/>
    <x v="3"/>
    <x v="3"/>
  </r>
  <r>
    <n v="34"/>
    <x v="34"/>
    <s v="Reverse-engineered asynchronous archive"/>
    <x v="29"/>
    <n v="14025"/>
    <n v="151"/>
    <x v="1"/>
    <n v="165"/>
    <n v="85"/>
    <x v="1"/>
    <x v="1"/>
    <x v="34"/>
    <x v="34"/>
    <b v="0"/>
    <b v="0"/>
    <x v="4"/>
    <x v="4"/>
    <x v="4"/>
  </r>
  <r>
    <n v="35"/>
    <x v="35"/>
    <s v="Synergized intangible challenge"/>
    <x v="30"/>
    <n v="188628"/>
    <n v="150"/>
    <x v="1"/>
    <n v="1965"/>
    <n v="95.99"/>
    <x v="3"/>
    <x v="3"/>
    <x v="35"/>
    <x v="35"/>
    <b v="0"/>
    <b v="1"/>
    <x v="6"/>
    <x v="4"/>
    <x v="6"/>
  </r>
  <r>
    <n v="36"/>
    <x v="36"/>
    <s v="Monitored multi-state encryption"/>
    <x v="31"/>
    <n v="1101"/>
    <n v="157"/>
    <x v="1"/>
    <n v="16"/>
    <n v="68.81"/>
    <x v="1"/>
    <x v="1"/>
    <x v="36"/>
    <x v="36"/>
    <b v="0"/>
    <b v="0"/>
    <x v="3"/>
    <x v="3"/>
    <x v="3"/>
  </r>
  <r>
    <n v="37"/>
    <x v="37"/>
    <s v="Profound attitude-oriented functionalities"/>
    <x v="32"/>
    <n v="11339"/>
    <n v="140"/>
    <x v="1"/>
    <n v="107"/>
    <n v="105.97"/>
    <x v="1"/>
    <x v="1"/>
    <x v="37"/>
    <x v="37"/>
    <b v="0"/>
    <b v="1"/>
    <x v="13"/>
    <x v="5"/>
    <x v="13"/>
  </r>
  <r>
    <n v="38"/>
    <x v="38"/>
    <s v="Digitized client-driven database"/>
    <x v="33"/>
    <n v="10085"/>
    <n v="325"/>
    <x v="1"/>
    <n v="134"/>
    <n v="75.260000000000005"/>
    <x v="1"/>
    <x v="1"/>
    <x v="38"/>
    <x v="38"/>
    <b v="0"/>
    <b v="0"/>
    <x v="14"/>
    <x v="7"/>
    <x v="14"/>
  </r>
  <r>
    <n v="39"/>
    <x v="39"/>
    <s v="Organized bi-directional function"/>
    <x v="34"/>
    <n v="5027"/>
    <n v="51"/>
    <x v="0"/>
    <n v="88"/>
    <n v="57.13"/>
    <x v="3"/>
    <x v="3"/>
    <x v="39"/>
    <x v="39"/>
    <b v="0"/>
    <b v="0"/>
    <x v="3"/>
    <x v="3"/>
    <x v="3"/>
  </r>
  <r>
    <n v="40"/>
    <x v="40"/>
    <s v="Reduced stable middleware"/>
    <x v="35"/>
    <n v="14878"/>
    <n v="169"/>
    <x v="1"/>
    <n v="198"/>
    <n v="75.14"/>
    <x v="1"/>
    <x v="1"/>
    <x v="40"/>
    <x v="40"/>
    <b v="0"/>
    <b v="1"/>
    <x v="8"/>
    <x v="2"/>
    <x v="8"/>
  </r>
  <r>
    <n v="41"/>
    <x v="41"/>
    <s v="Universal 5thgeneration neural-net"/>
    <x v="36"/>
    <n v="11924"/>
    <n v="213"/>
    <x v="1"/>
    <n v="111"/>
    <n v="107.42"/>
    <x v="6"/>
    <x v="6"/>
    <x v="41"/>
    <x v="41"/>
    <b v="0"/>
    <b v="1"/>
    <x v="1"/>
    <x v="1"/>
    <x v="1"/>
  </r>
  <r>
    <n v="42"/>
    <x v="42"/>
    <s v="Virtual uniform frame"/>
    <x v="37"/>
    <n v="7991"/>
    <n v="444"/>
    <x v="1"/>
    <n v="222"/>
    <n v="36"/>
    <x v="1"/>
    <x v="1"/>
    <x v="42"/>
    <x v="42"/>
    <b v="0"/>
    <b v="0"/>
    <x v="0"/>
    <x v="0"/>
    <x v="0"/>
  </r>
  <r>
    <n v="43"/>
    <x v="43"/>
    <s v="Profound explicit paradigm"/>
    <x v="38"/>
    <n v="167717"/>
    <n v="186"/>
    <x v="1"/>
    <n v="6212"/>
    <n v="27"/>
    <x v="1"/>
    <x v="1"/>
    <x v="43"/>
    <x v="43"/>
    <b v="0"/>
    <b v="0"/>
    <x v="15"/>
    <x v="5"/>
    <x v="15"/>
  </r>
  <r>
    <n v="44"/>
    <x v="44"/>
    <s v="Visionary real-time groupware"/>
    <x v="39"/>
    <n v="10541"/>
    <n v="659"/>
    <x v="1"/>
    <n v="98"/>
    <n v="107.56"/>
    <x v="3"/>
    <x v="3"/>
    <x v="44"/>
    <x v="44"/>
    <b v="0"/>
    <b v="0"/>
    <x v="13"/>
    <x v="5"/>
    <x v="13"/>
  </r>
  <r>
    <n v="45"/>
    <x v="45"/>
    <s v="Networked tertiary Graphical User Interface"/>
    <x v="40"/>
    <n v="4530"/>
    <n v="48"/>
    <x v="0"/>
    <n v="48"/>
    <n v="94.38"/>
    <x v="1"/>
    <x v="1"/>
    <x v="45"/>
    <x v="45"/>
    <b v="0"/>
    <b v="1"/>
    <x v="3"/>
    <x v="3"/>
    <x v="3"/>
  </r>
  <r>
    <n v="46"/>
    <x v="46"/>
    <s v="Virtual grid-enabled task-force"/>
    <x v="41"/>
    <n v="4247"/>
    <n v="115"/>
    <x v="1"/>
    <n v="92"/>
    <n v="46.16"/>
    <x v="1"/>
    <x v="1"/>
    <x v="46"/>
    <x v="46"/>
    <b v="0"/>
    <b v="0"/>
    <x v="1"/>
    <x v="1"/>
    <x v="1"/>
  </r>
  <r>
    <n v="47"/>
    <x v="47"/>
    <s v="Function-based multi-state software"/>
    <x v="42"/>
    <n v="7129"/>
    <n v="475"/>
    <x v="1"/>
    <n v="149"/>
    <n v="47.85"/>
    <x v="1"/>
    <x v="1"/>
    <x v="47"/>
    <x v="47"/>
    <b v="0"/>
    <b v="0"/>
    <x v="3"/>
    <x v="3"/>
    <x v="3"/>
  </r>
  <r>
    <n v="48"/>
    <x v="48"/>
    <s v="Optimized leadingedge concept"/>
    <x v="43"/>
    <n v="128862"/>
    <n v="387"/>
    <x v="1"/>
    <n v="2431"/>
    <n v="53.01"/>
    <x v="1"/>
    <x v="1"/>
    <x v="48"/>
    <x v="48"/>
    <b v="0"/>
    <b v="0"/>
    <x v="3"/>
    <x v="3"/>
    <x v="3"/>
  </r>
  <r>
    <n v="49"/>
    <x v="49"/>
    <s v="Sharable holistic interface"/>
    <x v="44"/>
    <n v="13653"/>
    <n v="190"/>
    <x v="1"/>
    <n v="303"/>
    <n v="45.06"/>
    <x v="1"/>
    <x v="1"/>
    <x v="49"/>
    <x v="49"/>
    <b v="0"/>
    <b v="0"/>
    <x v="1"/>
    <x v="1"/>
    <x v="1"/>
  </r>
  <r>
    <n v="50"/>
    <x v="50"/>
    <s v="Down-sized system-worthy secured line"/>
    <x v="0"/>
    <n v="2"/>
    <n v="2"/>
    <x v="0"/>
    <n v="1"/>
    <n v="2"/>
    <x v="6"/>
    <x v="6"/>
    <x v="50"/>
    <x v="50"/>
    <b v="0"/>
    <b v="0"/>
    <x v="16"/>
    <x v="1"/>
    <x v="16"/>
  </r>
  <r>
    <n v="51"/>
    <x v="51"/>
    <s v="Inverse secondary infrastructure"/>
    <x v="45"/>
    <n v="145243"/>
    <n v="92"/>
    <x v="0"/>
    <n v="1467"/>
    <n v="99.01"/>
    <x v="4"/>
    <x v="4"/>
    <x v="51"/>
    <x v="51"/>
    <b v="0"/>
    <b v="1"/>
    <x v="8"/>
    <x v="2"/>
    <x v="8"/>
  </r>
  <r>
    <n v="52"/>
    <x v="52"/>
    <s v="Organic foreground leverage"/>
    <x v="44"/>
    <n v="2459"/>
    <n v="34"/>
    <x v="0"/>
    <n v="75"/>
    <n v="32.79"/>
    <x v="1"/>
    <x v="1"/>
    <x v="52"/>
    <x v="52"/>
    <b v="0"/>
    <b v="0"/>
    <x v="3"/>
    <x v="3"/>
    <x v="3"/>
  </r>
  <r>
    <n v="53"/>
    <x v="53"/>
    <s v="Reverse-engineered static concept"/>
    <x v="35"/>
    <n v="12356"/>
    <n v="140"/>
    <x v="1"/>
    <n v="209"/>
    <n v="59.12"/>
    <x v="1"/>
    <x v="1"/>
    <x v="53"/>
    <x v="53"/>
    <b v="0"/>
    <b v="0"/>
    <x v="6"/>
    <x v="4"/>
    <x v="6"/>
  </r>
  <r>
    <n v="54"/>
    <x v="54"/>
    <s v="Multi-channeled neutral customer loyalty"/>
    <x v="46"/>
    <n v="5392"/>
    <n v="90"/>
    <x v="0"/>
    <n v="120"/>
    <n v="44.93"/>
    <x v="1"/>
    <x v="1"/>
    <x v="54"/>
    <x v="54"/>
    <b v="0"/>
    <b v="0"/>
    <x v="8"/>
    <x v="2"/>
    <x v="8"/>
  </r>
  <r>
    <n v="55"/>
    <x v="55"/>
    <s v="Reverse-engineered bifurcated strategy"/>
    <x v="47"/>
    <n v="11746"/>
    <n v="178"/>
    <x v="1"/>
    <n v="131"/>
    <n v="89.66"/>
    <x v="1"/>
    <x v="1"/>
    <x v="55"/>
    <x v="55"/>
    <b v="0"/>
    <b v="0"/>
    <x v="17"/>
    <x v="1"/>
    <x v="17"/>
  </r>
  <r>
    <n v="56"/>
    <x v="56"/>
    <s v="Horizontal context-sensitive knowledge user"/>
    <x v="48"/>
    <n v="11493"/>
    <n v="144"/>
    <x v="1"/>
    <n v="164"/>
    <n v="70.08"/>
    <x v="1"/>
    <x v="1"/>
    <x v="56"/>
    <x v="56"/>
    <b v="0"/>
    <b v="0"/>
    <x v="8"/>
    <x v="2"/>
    <x v="8"/>
  </r>
  <r>
    <n v="57"/>
    <x v="57"/>
    <s v="Cross-group multi-state task-force"/>
    <x v="49"/>
    <n v="6243"/>
    <n v="215"/>
    <x v="1"/>
    <n v="201"/>
    <n v="31.06"/>
    <x v="1"/>
    <x v="1"/>
    <x v="57"/>
    <x v="57"/>
    <b v="0"/>
    <b v="0"/>
    <x v="11"/>
    <x v="6"/>
    <x v="11"/>
  </r>
  <r>
    <n v="58"/>
    <x v="58"/>
    <s v="Expanded 3rdgeneration strategy"/>
    <x v="50"/>
    <n v="6132"/>
    <n v="227"/>
    <x v="1"/>
    <n v="211"/>
    <n v="29.06"/>
    <x v="1"/>
    <x v="1"/>
    <x v="58"/>
    <x v="58"/>
    <b v="0"/>
    <b v="0"/>
    <x v="3"/>
    <x v="3"/>
    <x v="3"/>
  </r>
  <r>
    <n v="59"/>
    <x v="59"/>
    <s v="Assimilated real-time support"/>
    <x v="1"/>
    <n v="3851"/>
    <n v="275"/>
    <x v="1"/>
    <n v="128"/>
    <n v="30.09"/>
    <x v="1"/>
    <x v="1"/>
    <x v="59"/>
    <x v="59"/>
    <b v="0"/>
    <b v="1"/>
    <x v="3"/>
    <x v="3"/>
    <x v="3"/>
  </r>
  <r>
    <n v="60"/>
    <x v="60"/>
    <s v="User-centric regional database"/>
    <x v="51"/>
    <n v="135997"/>
    <n v="144"/>
    <x v="1"/>
    <n v="1600"/>
    <n v="85"/>
    <x v="0"/>
    <x v="0"/>
    <x v="60"/>
    <x v="60"/>
    <b v="0"/>
    <b v="0"/>
    <x v="3"/>
    <x v="3"/>
    <x v="3"/>
  </r>
  <r>
    <n v="61"/>
    <x v="61"/>
    <s v="Open-source zero administration complexity"/>
    <x v="52"/>
    <n v="184750"/>
    <n v="93"/>
    <x v="0"/>
    <n v="2253"/>
    <n v="82"/>
    <x v="0"/>
    <x v="0"/>
    <x v="61"/>
    <x v="61"/>
    <b v="0"/>
    <b v="0"/>
    <x v="3"/>
    <x v="3"/>
    <x v="3"/>
  </r>
  <r>
    <n v="62"/>
    <x v="62"/>
    <s v="Organized incremental standardization"/>
    <x v="22"/>
    <n v="14452"/>
    <n v="723"/>
    <x v="1"/>
    <n v="249"/>
    <n v="58.04"/>
    <x v="1"/>
    <x v="1"/>
    <x v="62"/>
    <x v="62"/>
    <b v="0"/>
    <b v="0"/>
    <x v="2"/>
    <x v="2"/>
    <x v="2"/>
  </r>
  <r>
    <n v="63"/>
    <x v="63"/>
    <s v="Assimilated didactic open system"/>
    <x v="53"/>
    <n v="557"/>
    <n v="12"/>
    <x v="0"/>
    <n v="5"/>
    <n v="111.4"/>
    <x v="1"/>
    <x v="1"/>
    <x v="63"/>
    <x v="63"/>
    <b v="0"/>
    <b v="0"/>
    <x v="3"/>
    <x v="3"/>
    <x v="3"/>
  </r>
  <r>
    <n v="64"/>
    <x v="64"/>
    <s v="Vision-oriented logistical intranet"/>
    <x v="54"/>
    <n v="2734"/>
    <n v="98"/>
    <x v="0"/>
    <n v="38"/>
    <n v="71.95"/>
    <x v="1"/>
    <x v="1"/>
    <x v="64"/>
    <x v="64"/>
    <b v="0"/>
    <b v="1"/>
    <x v="2"/>
    <x v="2"/>
    <x v="2"/>
  </r>
  <r>
    <n v="65"/>
    <x v="65"/>
    <s v="Mandatory incremental projection"/>
    <x v="55"/>
    <n v="14405"/>
    <n v="236"/>
    <x v="1"/>
    <n v="236"/>
    <n v="61.04"/>
    <x v="1"/>
    <x v="1"/>
    <x v="65"/>
    <x v="65"/>
    <b v="0"/>
    <b v="0"/>
    <x v="3"/>
    <x v="3"/>
    <x v="3"/>
  </r>
  <r>
    <n v="66"/>
    <x v="66"/>
    <s v="Grass-roots needs-based encryption"/>
    <x v="49"/>
    <n v="1307"/>
    <n v="45"/>
    <x v="0"/>
    <n v="12"/>
    <n v="108.92"/>
    <x v="1"/>
    <x v="1"/>
    <x v="66"/>
    <x v="66"/>
    <b v="0"/>
    <b v="1"/>
    <x v="3"/>
    <x v="3"/>
    <x v="3"/>
  </r>
  <r>
    <n v="67"/>
    <x v="67"/>
    <s v="Team-oriented 6thgeneration middleware"/>
    <x v="56"/>
    <n v="117892"/>
    <n v="162"/>
    <x v="1"/>
    <n v="4065"/>
    <n v="29"/>
    <x v="4"/>
    <x v="4"/>
    <x v="67"/>
    <x v="67"/>
    <b v="0"/>
    <b v="1"/>
    <x v="8"/>
    <x v="2"/>
    <x v="8"/>
  </r>
  <r>
    <n v="68"/>
    <x v="68"/>
    <s v="Inverse multi-tasking installation"/>
    <x v="57"/>
    <n v="14508"/>
    <n v="255"/>
    <x v="1"/>
    <n v="246"/>
    <n v="58.98"/>
    <x v="6"/>
    <x v="6"/>
    <x v="68"/>
    <x v="68"/>
    <b v="0"/>
    <b v="1"/>
    <x v="3"/>
    <x v="3"/>
    <x v="3"/>
  </r>
  <r>
    <n v="69"/>
    <x v="69"/>
    <s v="Switchable disintermediate moderator"/>
    <x v="58"/>
    <n v="1901"/>
    <n v="24"/>
    <x v="3"/>
    <n v="17"/>
    <n v="111.82"/>
    <x v="1"/>
    <x v="1"/>
    <x v="69"/>
    <x v="69"/>
    <b v="0"/>
    <b v="0"/>
    <x v="3"/>
    <x v="3"/>
    <x v="3"/>
  </r>
  <r>
    <n v="70"/>
    <x v="70"/>
    <s v="Re-engineered 24/7 task-force"/>
    <x v="59"/>
    <n v="158389"/>
    <n v="124"/>
    <x v="1"/>
    <n v="2475"/>
    <n v="64"/>
    <x v="6"/>
    <x v="6"/>
    <x v="70"/>
    <x v="70"/>
    <b v="0"/>
    <b v="1"/>
    <x v="3"/>
    <x v="3"/>
    <x v="3"/>
  </r>
  <r>
    <n v="71"/>
    <x v="71"/>
    <s v="Organic object-oriented budgetary management"/>
    <x v="46"/>
    <n v="6484"/>
    <n v="108"/>
    <x v="1"/>
    <n v="76"/>
    <n v="85.32"/>
    <x v="1"/>
    <x v="1"/>
    <x v="71"/>
    <x v="49"/>
    <b v="0"/>
    <b v="0"/>
    <x v="3"/>
    <x v="3"/>
    <x v="3"/>
  </r>
  <r>
    <n v="72"/>
    <x v="72"/>
    <s v="Seamless coherent parallelism"/>
    <x v="60"/>
    <n v="4022"/>
    <n v="670"/>
    <x v="1"/>
    <n v="54"/>
    <n v="74.48"/>
    <x v="1"/>
    <x v="1"/>
    <x v="72"/>
    <x v="71"/>
    <b v="0"/>
    <b v="0"/>
    <x v="10"/>
    <x v="4"/>
    <x v="10"/>
  </r>
  <r>
    <n v="73"/>
    <x v="73"/>
    <s v="Cross-platform even-keeled initiative"/>
    <x v="1"/>
    <n v="9253"/>
    <n v="661"/>
    <x v="1"/>
    <n v="88"/>
    <n v="105.15"/>
    <x v="1"/>
    <x v="1"/>
    <x v="73"/>
    <x v="72"/>
    <b v="0"/>
    <b v="0"/>
    <x v="17"/>
    <x v="1"/>
    <x v="17"/>
  </r>
  <r>
    <n v="74"/>
    <x v="74"/>
    <s v="Progressive tertiary framework"/>
    <x v="61"/>
    <n v="4776"/>
    <n v="122"/>
    <x v="1"/>
    <n v="85"/>
    <n v="56.19"/>
    <x v="4"/>
    <x v="4"/>
    <x v="74"/>
    <x v="73"/>
    <b v="0"/>
    <b v="0"/>
    <x v="16"/>
    <x v="1"/>
    <x v="16"/>
  </r>
  <r>
    <n v="75"/>
    <x v="75"/>
    <s v="Multi-layered dynamic protocol"/>
    <x v="62"/>
    <n v="14606"/>
    <n v="151"/>
    <x v="1"/>
    <n v="170"/>
    <n v="85.92"/>
    <x v="1"/>
    <x v="1"/>
    <x v="75"/>
    <x v="74"/>
    <b v="0"/>
    <b v="0"/>
    <x v="14"/>
    <x v="7"/>
    <x v="14"/>
  </r>
  <r>
    <n v="76"/>
    <x v="76"/>
    <s v="Horizontal next generation function"/>
    <x v="63"/>
    <n v="95993"/>
    <n v="78"/>
    <x v="0"/>
    <n v="1684"/>
    <n v="57"/>
    <x v="1"/>
    <x v="1"/>
    <x v="76"/>
    <x v="75"/>
    <b v="1"/>
    <b v="1"/>
    <x v="3"/>
    <x v="3"/>
    <x v="3"/>
  </r>
  <r>
    <n v="77"/>
    <x v="77"/>
    <s v="Pre-emptive impactful model"/>
    <x v="40"/>
    <n v="4460"/>
    <n v="47"/>
    <x v="0"/>
    <n v="56"/>
    <n v="79.64"/>
    <x v="1"/>
    <x v="1"/>
    <x v="77"/>
    <x v="76"/>
    <b v="0"/>
    <b v="1"/>
    <x v="10"/>
    <x v="4"/>
    <x v="10"/>
  </r>
  <r>
    <n v="78"/>
    <x v="78"/>
    <s v="User-centric bifurcated knowledge user"/>
    <x v="6"/>
    <n v="13536"/>
    <n v="301"/>
    <x v="1"/>
    <n v="330"/>
    <n v="41.02"/>
    <x v="1"/>
    <x v="1"/>
    <x v="78"/>
    <x v="77"/>
    <b v="0"/>
    <b v="0"/>
    <x v="18"/>
    <x v="5"/>
    <x v="18"/>
  </r>
  <r>
    <n v="79"/>
    <x v="79"/>
    <s v="Triple-buffered reciprocal project"/>
    <x v="64"/>
    <n v="40228"/>
    <n v="70"/>
    <x v="0"/>
    <n v="838"/>
    <n v="48"/>
    <x v="1"/>
    <x v="1"/>
    <x v="79"/>
    <x v="78"/>
    <b v="0"/>
    <b v="0"/>
    <x v="3"/>
    <x v="3"/>
    <x v="3"/>
  </r>
  <r>
    <n v="80"/>
    <x v="80"/>
    <s v="Cross-platform needs-based approach"/>
    <x v="65"/>
    <n v="7012"/>
    <n v="637"/>
    <x v="1"/>
    <n v="127"/>
    <n v="55.21"/>
    <x v="1"/>
    <x v="1"/>
    <x v="80"/>
    <x v="79"/>
    <b v="0"/>
    <b v="0"/>
    <x v="11"/>
    <x v="6"/>
    <x v="11"/>
  </r>
  <r>
    <n v="81"/>
    <x v="81"/>
    <s v="User-friendly static contingency"/>
    <x v="66"/>
    <n v="37857"/>
    <n v="225"/>
    <x v="1"/>
    <n v="411"/>
    <n v="92.11"/>
    <x v="1"/>
    <x v="1"/>
    <x v="81"/>
    <x v="80"/>
    <b v="0"/>
    <b v="0"/>
    <x v="1"/>
    <x v="1"/>
    <x v="1"/>
  </r>
  <r>
    <n v="82"/>
    <x v="82"/>
    <s v="Reactive content-based framework"/>
    <x v="67"/>
    <n v="14973"/>
    <n v="1497"/>
    <x v="1"/>
    <n v="180"/>
    <n v="83.18"/>
    <x v="4"/>
    <x v="4"/>
    <x v="82"/>
    <x v="4"/>
    <b v="0"/>
    <b v="1"/>
    <x v="11"/>
    <x v="6"/>
    <x v="11"/>
  </r>
  <r>
    <n v="83"/>
    <x v="83"/>
    <s v="Realigned user-facing concept"/>
    <x v="68"/>
    <n v="39996"/>
    <n v="38"/>
    <x v="0"/>
    <n v="1000"/>
    <n v="40"/>
    <x v="1"/>
    <x v="1"/>
    <x v="83"/>
    <x v="81"/>
    <b v="0"/>
    <b v="0"/>
    <x v="5"/>
    <x v="1"/>
    <x v="5"/>
  </r>
  <r>
    <n v="84"/>
    <x v="84"/>
    <s v="Public-key zero tolerance orchestration"/>
    <x v="69"/>
    <n v="41564"/>
    <n v="132"/>
    <x v="1"/>
    <n v="374"/>
    <n v="111.13"/>
    <x v="1"/>
    <x v="1"/>
    <x v="84"/>
    <x v="82"/>
    <b v="0"/>
    <b v="0"/>
    <x v="8"/>
    <x v="2"/>
    <x v="8"/>
  </r>
  <r>
    <n v="85"/>
    <x v="85"/>
    <s v="Multi-tiered eco-centric architecture"/>
    <x v="70"/>
    <n v="6430"/>
    <n v="131"/>
    <x v="1"/>
    <n v="71"/>
    <n v="90.56"/>
    <x v="2"/>
    <x v="2"/>
    <x v="85"/>
    <x v="83"/>
    <b v="0"/>
    <b v="0"/>
    <x v="7"/>
    <x v="1"/>
    <x v="7"/>
  </r>
  <r>
    <n v="86"/>
    <x v="86"/>
    <s v="Organic motivating firmware"/>
    <x v="71"/>
    <n v="12405"/>
    <n v="168"/>
    <x v="1"/>
    <n v="203"/>
    <n v="61.11"/>
    <x v="1"/>
    <x v="1"/>
    <x v="86"/>
    <x v="84"/>
    <b v="1"/>
    <b v="0"/>
    <x v="3"/>
    <x v="3"/>
    <x v="3"/>
  </r>
  <r>
    <n v="87"/>
    <x v="87"/>
    <s v="Synergized 4thgeneration conglomeration"/>
    <x v="72"/>
    <n v="123040"/>
    <n v="62"/>
    <x v="0"/>
    <n v="1482"/>
    <n v="83.02"/>
    <x v="2"/>
    <x v="2"/>
    <x v="87"/>
    <x v="85"/>
    <b v="0"/>
    <b v="1"/>
    <x v="1"/>
    <x v="1"/>
    <x v="1"/>
  </r>
  <r>
    <n v="88"/>
    <x v="88"/>
    <s v="Grass-roots fault-tolerant policy"/>
    <x v="73"/>
    <n v="12516"/>
    <n v="261"/>
    <x v="1"/>
    <n v="113"/>
    <n v="110.76"/>
    <x v="1"/>
    <x v="1"/>
    <x v="88"/>
    <x v="86"/>
    <b v="0"/>
    <b v="0"/>
    <x v="18"/>
    <x v="5"/>
    <x v="18"/>
  </r>
  <r>
    <n v="89"/>
    <x v="89"/>
    <s v="Monitored scalable knowledgebase"/>
    <x v="74"/>
    <n v="8588"/>
    <n v="253"/>
    <x v="1"/>
    <n v="96"/>
    <n v="89.46"/>
    <x v="1"/>
    <x v="1"/>
    <x v="89"/>
    <x v="87"/>
    <b v="0"/>
    <b v="0"/>
    <x v="3"/>
    <x v="3"/>
    <x v="3"/>
  </r>
  <r>
    <n v="90"/>
    <x v="90"/>
    <s v="Synergistic explicit parallelism"/>
    <x v="75"/>
    <n v="6132"/>
    <n v="79"/>
    <x v="0"/>
    <n v="106"/>
    <n v="57.85"/>
    <x v="1"/>
    <x v="1"/>
    <x v="90"/>
    <x v="88"/>
    <b v="0"/>
    <b v="1"/>
    <x v="3"/>
    <x v="3"/>
    <x v="3"/>
  </r>
  <r>
    <n v="91"/>
    <x v="91"/>
    <s v="Enhanced systemic analyzer"/>
    <x v="76"/>
    <n v="74688"/>
    <n v="48"/>
    <x v="0"/>
    <n v="679"/>
    <n v="110"/>
    <x v="6"/>
    <x v="6"/>
    <x v="91"/>
    <x v="89"/>
    <b v="0"/>
    <b v="0"/>
    <x v="18"/>
    <x v="5"/>
    <x v="18"/>
  </r>
  <r>
    <n v="92"/>
    <x v="92"/>
    <s v="Object-based analyzing knowledge user"/>
    <x v="77"/>
    <n v="51775"/>
    <n v="259"/>
    <x v="1"/>
    <n v="498"/>
    <n v="103.97"/>
    <x v="5"/>
    <x v="5"/>
    <x v="92"/>
    <x v="40"/>
    <b v="0"/>
    <b v="1"/>
    <x v="11"/>
    <x v="6"/>
    <x v="11"/>
  </r>
  <r>
    <n v="93"/>
    <x v="93"/>
    <s v="Pre-emptive radical architecture"/>
    <x v="78"/>
    <n v="65877"/>
    <n v="61"/>
    <x v="3"/>
    <n v="610"/>
    <n v="108"/>
    <x v="1"/>
    <x v="1"/>
    <x v="93"/>
    <x v="90"/>
    <b v="0"/>
    <b v="1"/>
    <x v="3"/>
    <x v="3"/>
    <x v="3"/>
  </r>
  <r>
    <n v="94"/>
    <x v="94"/>
    <s v="Grass-roots web-enabled contingency"/>
    <x v="49"/>
    <n v="8807"/>
    <n v="304"/>
    <x v="1"/>
    <n v="180"/>
    <n v="48.93"/>
    <x v="4"/>
    <x v="4"/>
    <x v="94"/>
    <x v="91"/>
    <b v="0"/>
    <b v="0"/>
    <x v="2"/>
    <x v="2"/>
    <x v="2"/>
  </r>
  <r>
    <n v="95"/>
    <x v="95"/>
    <s v="Stand-alone system-worthy standardization"/>
    <x v="79"/>
    <n v="1017"/>
    <n v="113"/>
    <x v="1"/>
    <n v="27"/>
    <n v="37.67"/>
    <x v="1"/>
    <x v="1"/>
    <x v="95"/>
    <x v="92"/>
    <b v="0"/>
    <b v="0"/>
    <x v="4"/>
    <x v="4"/>
    <x v="4"/>
  </r>
  <r>
    <n v="96"/>
    <x v="96"/>
    <s v="Down-sized systematic policy"/>
    <x v="80"/>
    <n v="151513"/>
    <n v="217"/>
    <x v="1"/>
    <n v="2331"/>
    <n v="65"/>
    <x v="1"/>
    <x v="1"/>
    <x v="96"/>
    <x v="36"/>
    <b v="0"/>
    <b v="0"/>
    <x v="3"/>
    <x v="3"/>
    <x v="3"/>
  </r>
  <r>
    <n v="97"/>
    <x v="97"/>
    <s v="Cloned bi-directional architecture"/>
    <x v="81"/>
    <n v="12047"/>
    <n v="927"/>
    <x v="1"/>
    <n v="113"/>
    <n v="106.61"/>
    <x v="1"/>
    <x v="1"/>
    <x v="48"/>
    <x v="93"/>
    <b v="0"/>
    <b v="0"/>
    <x v="0"/>
    <x v="0"/>
    <x v="0"/>
  </r>
  <r>
    <n v="98"/>
    <x v="98"/>
    <s v="Seamless transitional portal"/>
    <x v="82"/>
    <n v="32951"/>
    <n v="34"/>
    <x v="0"/>
    <n v="1220"/>
    <n v="27.01"/>
    <x v="2"/>
    <x v="2"/>
    <x v="97"/>
    <x v="94"/>
    <b v="0"/>
    <b v="0"/>
    <x v="11"/>
    <x v="6"/>
    <x v="11"/>
  </r>
  <r>
    <n v="99"/>
    <x v="99"/>
    <s v="Fully-configurable motivating approach"/>
    <x v="4"/>
    <n v="14951"/>
    <n v="197"/>
    <x v="1"/>
    <n v="164"/>
    <n v="91.16"/>
    <x v="1"/>
    <x v="1"/>
    <x v="98"/>
    <x v="95"/>
    <b v="0"/>
    <b v="0"/>
    <x v="3"/>
    <x v="3"/>
    <x v="3"/>
  </r>
  <r>
    <n v="100"/>
    <x v="100"/>
    <s v="Upgradable fault-tolerant approach"/>
    <x v="0"/>
    <n v="1"/>
    <n v="1"/>
    <x v="0"/>
    <n v="1"/>
    <n v="1"/>
    <x v="1"/>
    <x v="1"/>
    <x v="99"/>
    <x v="96"/>
    <b v="0"/>
    <b v="0"/>
    <x v="3"/>
    <x v="3"/>
    <x v="3"/>
  </r>
  <r>
    <n v="101"/>
    <x v="101"/>
    <s v="Reduced heuristic moratorium"/>
    <x v="79"/>
    <n v="9193"/>
    <n v="1021"/>
    <x v="1"/>
    <n v="164"/>
    <n v="56.05"/>
    <x v="1"/>
    <x v="1"/>
    <x v="100"/>
    <x v="97"/>
    <b v="0"/>
    <b v="1"/>
    <x v="5"/>
    <x v="1"/>
    <x v="5"/>
  </r>
  <r>
    <n v="102"/>
    <x v="102"/>
    <s v="Front-line web-enabled model"/>
    <x v="41"/>
    <n v="10422"/>
    <n v="282"/>
    <x v="1"/>
    <n v="336"/>
    <n v="31.02"/>
    <x v="1"/>
    <x v="1"/>
    <x v="101"/>
    <x v="98"/>
    <b v="0"/>
    <b v="1"/>
    <x v="8"/>
    <x v="2"/>
    <x v="8"/>
  </r>
  <r>
    <n v="103"/>
    <x v="103"/>
    <s v="Polarized incremental emulation"/>
    <x v="83"/>
    <n v="2461"/>
    <n v="25"/>
    <x v="0"/>
    <n v="37"/>
    <n v="66.510000000000005"/>
    <x v="6"/>
    <x v="6"/>
    <x v="102"/>
    <x v="99"/>
    <b v="0"/>
    <b v="0"/>
    <x v="5"/>
    <x v="1"/>
    <x v="5"/>
  </r>
  <r>
    <n v="104"/>
    <x v="104"/>
    <s v="Self-enabling grid-enabled initiative"/>
    <x v="84"/>
    <n v="170623"/>
    <n v="143"/>
    <x v="1"/>
    <n v="1917"/>
    <n v="89.01"/>
    <x v="1"/>
    <x v="1"/>
    <x v="103"/>
    <x v="100"/>
    <b v="0"/>
    <b v="0"/>
    <x v="7"/>
    <x v="1"/>
    <x v="7"/>
  </r>
  <r>
    <n v="105"/>
    <x v="105"/>
    <s v="Total fresh-thinking system engine"/>
    <x v="85"/>
    <n v="9829"/>
    <n v="145"/>
    <x v="1"/>
    <n v="95"/>
    <n v="103.46"/>
    <x v="1"/>
    <x v="1"/>
    <x v="104"/>
    <x v="101"/>
    <b v="0"/>
    <b v="0"/>
    <x v="2"/>
    <x v="2"/>
    <x v="2"/>
  </r>
  <r>
    <n v="106"/>
    <x v="106"/>
    <s v="Ameliorated clear-thinking circuit"/>
    <x v="61"/>
    <n v="14006"/>
    <n v="359"/>
    <x v="1"/>
    <n v="147"/>
    <n v="95.28"/>
    <x v="1"/>
    <x v="1"/>
    <x v="105"/>
    <x v="102"/>
    <b v="0"/>
    <b v="0"/>
    <x v="3"/>
    <x v="3"/>
    <x v="3"/>
  </r>
  <r>
    <n v="107"/>
    <x v="107"/>
    <s v="Multi-layered encompassing installation"/>
    <x v="26"/>
    <n v="6527"/>
    <n v="186"/>
    <x v="1"/>
    <n v="86"/>
    <n v="75.900000000000006"/>
    <x v="1"/>
    <x v="1"/>
    <x v="106"/>
    <x v="103"/>
    <b v="0"/>
    <b v="1"/>
    <x v="3"/>
    <x v="3"/>
    <x v="3"/>
  </r>
  <r>
    <n v="108"/>
    <x v="108"/>
    <s v="Universal encompassing implementation"/>
    <x v="42"/>
    <n v="8929"/>
    <n v="595"/>
    <x v="1"/>
    <n v="83"/>
    <n v="107.58"/>
    <x v="1"/>
    <x v="1"/>
    <x v="107"/>
    <x v="104"/>
    <b v="0"/>
    <b v="0"/>
    <x v="4"/>
    <x v="4"/>
    <x v="4"/>
  </r>
  <r>
    <n v="109"/>
    <x v="109"/>
    <s v="Object-based client-server application"/>
    <x v="5"/>
    <n v="3079"/>
    <n v="59"/>
    <x v="0"/>
    <n v="60"/>
    <n v="51.32"/>
    <x v="1"/>
    <x v="1"/>
    <x v="108"/>
    <x v="105"/>
    <b v="0"/>
    <b v="0"/>
    <x v="19"/>
    <x v="4"/>
    <x v="19"/>
  </r>
  <r>
    <n v="110"/>
    <x v="110"/>
    <s v="Cross-platform solution-oriented process improvement"/>
    <x v="86"/>
    <n v="21307"/>
    <n v="15"/>
    <x v="0"/>
    <n v="296"/>
    <n v="71.98"/>
    <x v="1"/>
    <x v="1"/>
    <x v="109"/>
    <x v="106"/>
    <b v="0"/>
    <b v="0"/>
    <x v="0"/>
    <x v="0"/>
    <x v="0"/>
  </r>
  <r>
    <n v="111"/>
    <x v="111"/>
    <s v="Re-engineered user-facing approach"/>
    <x v="87"/>
    <n v="73653"/>
    <n v="120"/>
    <x v="1"/>
    <n v="676"/>
    <n v="108.95"/>
    <x v="1"/>
    <x v="1"/>
    <x v="110"/>
    <x v="107"/>
    <b v="0"/>
    <b v="0"/>
    <x v="15"/>
    <x v="5"/>
    <x v="15"/>
  </r>
  <r>
    <n v="112"/>
    <x v="112"/>
    <s v="Re-engineered client-driven hub"/>
    <x v="53"/>
    <n v="12635"/>
    <n v="269"/>
    <x v="1"/>
    <n v="361"/>
    <n v="35"/>
    <x v="2"/>
    <x v="2"/>
    <x v="111"/>
    <x v="108"/>
    <b v="0"/>
    <b v="0"/>
    <x v="2"/>
    <x v="2"/>
    <x v="2"/>
  </r>
  <r>
    <n v="113"/>
    <x v="113"/>
    <s v="User-friendly tertiary array"/>
    <x v="88"/>
    <n v="12437"/>
    <n v="377"/>
    <x v="1"/>
    <n v="131"/>
    <n v="94.94"/>
    <x v="1"/>
    <x v="1"/>
    <x v="112"/>
    <x v="109"/>
    <b v="0"/>
    <b v="0"/>
    <x v="0"/>
    <x v="0"/>
    <x v="0"/>
  </r>
  <r>
    <n v="114"/>
    <x v="114"/>
    <s v="Robust heuristic encoding"/>
    <x v="89"/>
    <n v="13816"/>
    <n v="727"/>
    <x v="1"/>
    <n v="126"/>
    <n v="109.65"/>
    <x v="1"/>
    <x v="1"/>
    <x v="113"/>
    <x v="110"/>
    <b v="0"/>
    <b v="1"/>
    <x v="8"/>
    <x v="2"/>
    <x v="8"/>
  </r>
  <r>
    <n v="115"/>
    <x v="115"/>
    <s v="Team-oriented clear-thinking capacity"/>
    <x v="90"/>
    <n v="145382"/>
    <n v="87"/>
    <x v="0"/>
    <n v="3304"/>
    <n v="44"/>
    <x v="6"/>
    <x v="6"/>
    <x v="114"/>
    <x v="111"/>
    <b v="0"/>
    <b v="0"/>
    <x v="13"/>
    <x v="5"/>
    <x v="13"/>
  </r>
  <r>
    <n v="116"/>
    <x v="116"/>
    <s v="De-engineered motivating standardization"/>
    <x v="44"/>
    <n v="6336"/>
    <n v="88"/>
    <x v="0"/>
    <n v="73"/>
    <n v="86.79"/>
    <x v="1"/>
    <x v="1"/>
    <x v="115"/>
    <x v="112"/>
    <b v="0"/>
    <b v="0"/>
    <x v="3"/>
    <x v="3"/>
    <x v="3"/>
  </r>
  <r>
    <n v="117"/>
    <x v="117"/>
    <s v="Business-focused 24hour groupware"/>
    <x v="70"/>
    <n v="8523"/>
    <n v="174"/>
    <x v="1"/>
    <n v="275"/>
    <n v="30.99"/>
    <x v="1"/>
    <x v="1"/>
    <x v="116"/>
    <x v="113"/>
    <b v="0"/>
    <b v="0"/>
    <x v="19"/>
    <x v="4"/>
    <x v="19"/>
  </r>
  <r>
    <n v="118"/>
    <x v="118"/>
    <s v="Organic next generation protocol"/>
    <x v="91"/>
    <n v="6351"/>
    <n v="118"/>
    <x v="1"/>
    <n v="67"/>
    <n v="94.79"/>
    <x v="1"/>
    <x v="1"/>
    <x v="117"/>
    <x v="114"/>
    <b v="0"/>
    <b v="0"/>
    <x v="14"/>
    <x v="7"/>
    <x v="14"/>
  </r>
  <r>
    <n v="119"/>
    <x v="119"/>
    <s v="Reverse-engineered full-range Internet solution"/>
    <x v="92"/>
    <n v="10748"/>
    <n v="215"/>
    <x v="1"/>
    <n v="154"/>
    <n v="69.790000000000006"/>
    <x v="1"/>
    <x v="1"/>
    <x v="118"/>
    <x v="115"/>
    <b v="0"/>
    <b v="1"/>
    <x v="4"/>
    <x v="4"/>
    <x v="4"/>
  </r>
  <r>
    <n v="120"/>
    <x v="120"/>
    <s v="Synchronized regional synergy"/>
    <x v="93"/>
    <n v="112272"/>
    <n v="149"/>
    <x v="1"/>
    <n v="1782"/>
    <n v="63"/>
    <x v="1"/>
    <x v="1"/>
    <x v="119"/>
    <x v="116"/>
    <b v="0"/>
    <b v="1"/>
    <x v="20"/>
    <x v="6"/>
    <x v="20"/>
  </r>
  <r>
    <n v="121"/>
    <x v="121"/>
    <s v="Multi-lateral homogeneous success"/>
    <x v="94"/>
    <n v="99361"/>
    <n v="219"/>
    <x v="1"/>
    <n v="903"/>
    <n v="110.03"/>
    <x v="1"/>
    <x v="1"/>
    <x v="33"/>
    <x v="117"/>
    <b v="0"/>
    <b v="0"/>
    <x v="11"/>
    <x v="6"/>
    <x v="11"/>
  </r>
  <r>
    <n v="122"/>
    <x v="122"/>
    <s v="Seamless zero-defect solution"/>
    <x v="95"/>
    <n v="88055"/>
    <n v="64"/>
    <x v="0"/>
    <n v="3387"/>
    <n v="26"/>
    <x v="1"/>
    <x v="1"/>
    <x v="120"/>
    <x v="95"/>
    <b v="0"/>
    <b v="0"/>
    <x v="13"/>
    <x v="5"/>
    <x v="13"/>
  </r>
  <r>
    <n v="123"/>
    <x v="123"/>
    <s v="Enhanced scalable concept"/>
    <x v="96"/>
    <n v="33092"/>
    <n v="19"/>
    <x v="0"/>
    <n v="662"/>
    <n v="49.99"/>
    <x v="0"/>
    <x v="0"/>
    <x v="121"/>
    <x v="118"/>
    <b v="1"/>
    <b v="0"/>
    <x v="3"/>
    <x v="3"/>
    <x v="3"/>
  </r>
  <r>
    <n v="124"/>
    <x v="124"/>
    <s v="Polarized uniform software"/>
    <x v="97"/>
    <n v="9562"/>
    <n v="368"/>
    <x v="1"/>
    <n v="94"/>
    <n v="101.72"/>
    <x v="6"/>
    <x v="6"/>
    <x v="122"/>
    <x v="119"/>
    <b v="0"/>
    <b v="0"/>
    <x v="14"/>
    <x v="7"/>
    <x v="14"/>
  </r>
  <r>
    <n v="125"/>
    <x v="125"/>
    <s v="Stand-alone web-enabled moderator"/>
    <x v="98"/>
    <n v="8475"/>
    <n v="160"/>
    <x v="1"/>
    <n v="180"/>
    <n v="47.08"/>
    <x v="1"/>
    <x v="1"/>
    <x v="123"/>
    <x v="120"/>
    <b v="0"/>
    <b v="0"/>
    <x v="3"/>
    <x v="3"/>
    <x v="3"/>
  </r>
  <r>
    <n v="126"/>
    <x v="126"/>
    <s v="Proactive methodical benchmark"/>
    <x v="99"/>
    <n v="69617"/>
    <n v="39"/>
    <x v="0"/>
    <n v="774"/>
    <n v="89.94"/>
    <x v="1"/>
    <x v="1"/>
    <x v="124"/>
    <x v="121"/>
    <b v="0"/>
    <b v="1"/>
    <x v="3"/>
    <x v="3"/>
    <x v="3"/>
  </r>
  <r>
    <n v="127"/>
    <x v="127"/>
    <s v="Team-oriented 6thgeneration matrix"/>
    <x v="100"/>
    <n v="53067"/>
    <n v="51"/>
    <x v="0"/>
    <n v="672"/>
    <n v="78.97"/>
    <x v="0"/>
    <x v="0"/>
    <x v="125"/>
    <x v="122"/>
    <b v="0"/>
    <b v="0"/>
    <x v="3"/>
    <x v="3"/>
    <x v="3"/>
  </r>
  <r>
    <n v="128"/>
    <x v="128"/>
    <s v="Phased human-resource core"/>
    <x v="101"/>
    <n v="42596"/>
    <n v="60"/>
    <x v="3"/>
    <n v="532"/>
    <n v="80.069999999999993"/>
    <x v="1"/>
    <x v="1"/>
    <x v="126"/>
    <x v="123"/>
    <b v="0"/>
    <b v="0"/>
    <x v="1"/>
    <x v="1"/>
    <x v="1"/>
  </r>
  <r>
    <n v="129"/>
    <x v="129"/>
    <s v="Mandatory tertiary implementation"/>
    <x v="102"/>
    <n v="4756"/>
    <n v="3"/>
    <x v="3"/>
    <n v="55"/>
    <n v="86.47"/>
    <x v="2"/>
    <x v="2"/>
    <x v="127"/>
    <x v="97"/>
    <b v="0"/>
    <b v="0"/>
    <x v="0"/>
    <x v="0"/>
    <x v="0"/>
  </r>
  <r>
    <n v="130"/>
    <x v="130"/>
    <s v="Secured directional encryption"/>
    <x v="103"/>
    <n v="14925"/>
    <n v="155"/>
    <x v="1"/>
    <n v="533"/>
    <n v="28"/>
    <x v="3"/>
    <x v="3"/>
    <x v="128"/>
    <x v="124"/>
    <b v="0"/>
    <b v="0"/>
    <x v="6"/>
    <x v="4"/>
    <x v="6"/>
  </r>
  <r>
    <n v="131"/>
    <x v="131"/>
    <s v="Distributed 5thgeneration implementation"/>
    <x v="104"/>
    <n v="166116"/>
    <n v="101"/>
    <x v="1"/>
    <n v="2443"/>
    <n v="68"/>
    <x v="4"/>
    <x v="4"/>
    <x v="129"/>
    <x v="125"/>
    <b v="0"/>
    <b v="0"/>
    <x v="2"/>
    <x v="2"/>
    <x v="2"/>
  </r>
  <r>
    <n v="132"/>
    <x v="132"/>
    <s v="Virtual static core"/>
    <x v="88"/>
    <n v="3834"/>
    <n v="116"/>
    <x v="1"/>
    <n v="89"/>
    <n v="43.08"/>
    <x v="1"/>
    <x v="1"/>
    <x v="130"/>
    <x v="126"/>
    <b v="0"/>
    <b v="1"/>
    <x v="3"/>
    <x v="3"/>
    <x v="3"/>
  </r>
  <r>
    <n v="133"/>
    <x v="133"/>
    <s v="Secured content-based product"/>
    <x v="6"/>
    <n v="13985"/>
    <n v="311"/>
    <x v="1"/>
    <n v="159"/>
    <n v="87.96"/>
    <x v="1"/>
    <x v="1"/>
    <x v="131"/>
    <x v="127"/>
    <b v="0"/>
    <b v="0"/>
    <x v="21"/>
    <x v="1"/>
    <x v="21"/>
  </r>
  <r>
    <n v="134"/>
    <x v="134"/>
    <s v="Secured executive concept"/>
    <x v="105"/>
    <n v="89288"/>
    <n v="90"/>
    <x v="0"/>
    <n v="940"/>
    <n v="94.99"/>
    <x v="5"/>
    <x v="5"/>
    <x v="132"/>
    <x v="128"/>
    <b v="0"/>
    <b v="1"/>
    <x v="4"/>
    <x v="4"/>
    <x v="4"/>
  </r>
  <r>
    <n v="135"/>
    <x v="135"/>
    <s v="Balanced zero-defect software"/>
    <x v="106"/>
    <n v="5488"/>
    <n v="71"/>
    <x v="0"/>
    <n v="117"/>
    <n v="46.91"/>
    <x v="1"/>
    <x v="1"/>
    <x v="133"/>
    <x v="129"/>
    <b v="0"/>
    <b v="1"/>
    <x v="3"/>
    <x v="3"/>
    <x v="3"/>
  </r>
  <r>
    <n v="136"/>
    <x v="136"/>
    <s v="Distributed context-sensitive flexibility"/>
    <x v="107"/>
    <n v="2721"/>
    <n v="3"/>
    <x v="3"/>
    <n v="58"/>
    <n v="46.91"/>
    <x v="1"/>
    <x v="1"/>
    <x v="134"/>
    <x v="130"/>
    <b v="0"/>
    <b v="1"/>
    <x v="6"/>
    <x v="4"/>
    <x v="6"/>
  </r>
  <r>
    <n v="137"/>
    <x v="137"/>
    <s v="Down-sized disintermediate support"/>
    <x v="37"/>
    <n v="4712"/>
    <n v="262"/>
    <x v="1"/>
    <n v="50"/>
    <n v="94.24"/>
    <x v="1"/>
    <x v="1"/>
    <x v="135"/>
    <x v="131"/>
    <b v="0"/>
    <b v="0"/>
    <x v="9"/>
    <x v="5"/>
    <x v="9"/>
  </r>
  <r>
    <n v="138"/>
    <x v="138"/>
    <s v="Stand-alone mission-critical moratorium"/>
    <x v="103"/>
    <n v="9216"/>
    <n v="96"/>
    <x v="0"/>
    <n v="115"/>
    <n v="80.14"/>
    <x v="1"/>
    <x v="1"/>
    <x v="136"/>
    <x v="132"/>
    <b v="0"/>
    <b v="0"/>
    <x v="20"/>
    <x v="6"/>
    <x v="20"/>
  </r>
  <r>
    <n v="139"/>
    <x v="139"/>
    <s v="Down-sized empowering protocol"/>
    <x v="108"/>
    <n v="19246"/>
    <n v="21"/>
    <x v="0"/>
    <n v="326"/>
    <n v="59.04"/>
    <x v="1"/>
    <x v="1"/>
    <x v="137"/>
    <x v="133"/>
    <b v="0"/>
    <b v="1"/>
    <x v="8"/>
    <x v="2"/>
    <x v="8"/>
  </r>
  <r>
    <n v="140"/>
    <x v="140"/>
    <s v="Fully-configurable coherent Internet solution"/>
    <x v="20"/>
    <n v="12274"/>
    <n v="223"/>
    <x v="1"/>
    <n v="186"/>
    <n v="65.989999999999995"/>
    <x v="1"/>
    <x v="1"/>
    <x v="138"/>
    <x v="134"/>
    <b v="0"/>
    <b v="0"/>
    <x v="4"/>
    <x v="4"/>
    <x v="4"/>
  </r>
  <r>
    <n v="141"/>
    <x v="141"/>
    <s v="Distributed motivating algorithm"/>
    <x v="109"/>
    <n v="65323"/>
    <n v="102"/>
    <x v="1"/>
    <n v="1071"/>
    <n v="60.99"/>
    <x v="1"/>
    <x v="1"/>
    <x v="139"/>
    <x v="135"/>
    <b v="0"/>
    <b v="0"/>
    <x v="2"/>
    <x v="2"/>
    <x v="2"/>
  </r>
  <r>
    <n v="142"/>
    <x v="142"/>
    <s v="Expanded solution-oriented benchmark"/>
    <x v="92"/>
    <n v="11502"/>
    <n v="230"/>
    <x v="1"/>
    <n v="117"/>
    <n v="98.31"/>
    <x v="1"/>
    <x v="1"/>
    <x v="107"/>
    <x v="136"/>
    <b v="0"/>
    <b v="0"/>
    <x v="2"/>
    <x v="2"/>
    <x v="2"/>
  </r>
  <r>
    <n v="143"/>
    <x v="143"/>
    <s v="Implemented discrete secured line"/>
    <x v="91"/>
    <n v="7322"/>
    <n v="136"/>
    <x v="1"/>
    <n v="70"/>
    <n v="104.6"/>
    <x v="1"/>
    <x v="1"/>
    <x v="140"/>
    <x v="137"/>
    <b v="0"/>
    <b v="0"/>
    <x v="7"/>
    <x v="1"/>
    <x v="7"/>
  </r>
  <r>
    <n v="144"/>
    <x v="144"/>
    <s v="Multi-lateral actuating installation"/>
    <x v="25"/>
    <n v="11619"/>
    <n v="129"/>
    <x v="1"/>
    <n v="135"/>
    <n v="86.07"/>
    <x v="1"/>
    <x v="1"/>
    <x v="141"/>
    <x v="138"/>
    <b v="0"/>
    <b v="0"/>
    <x v="3"/>
    <x v="3"/>
    <x v="3"/>
  </r>
  <r>
    <n v="145"/>
    <x v="145"/>
    <s v="Secured reciprocal array"/>
    <x v="110"/>
    <n v="59128"/>
    <n v="237"/>
    <x v="1"/>
    <n v="768"/>
    <n v="76.989999999999995"/>
    <x v="5"/>
    <x v="5"/>
    <x v="142"/>
    <x v="139"/>
    <b v="0"/>
    <b v="0"/>
    <x v="8"/>
    <x v="2"/>
    <x v="8"/>
  </r>
  <r>
    <n v="146"/>
    <x v="146"/>
    <s v="Optional bandwidth-monitored middleware"/>
    <x v="35"/>
    <n v="1518"/>
    <n v="17"/>
    <x v="3"/>
    <n v="51"/>
    <n v="29.76"/>
    <x v="1"/>
    <x v="1"/>
    <x v="143"/>
    <x v="140"/>
    <b v="0"/>
    <b v="0"/>
    <x v="3"/>
    <x v="3"/>
    <x v="3"/>
  </r>
  <r>
    <n v="147"/>
    <x v="147"/>
    <s v="Upgradable upward-trending workforce"/>
    <x v="111"/>
    <n v="9337"/>
    <n v="112"/>
    <x v="1"/>
    <n v="199"/>
    <n v="46.92"/>
    <x v="1"/>
    <x v="1"/>
    <x v="144"/>
    <x v="141"/>
    <b v="0"/>
    <b v="1"/>
    <x v="3"/>
    <x v="3"/>
    <x v="3"/>
  </r>
  <r>
    <n v="148"/>
    <x v="148"/>
    <s v="Upgradable hybrid capability"/>
    <x v="29"/>
    <n v="11255"/>
    <n v="121"/>
    <x v="1"/>
    <n v="107"/>
    <n v="105.19"/>
    <x v="1"/>
    <x v="1"/>
    <x v="145"/>
    <x v="142"/>
    <b v="0"/>
    <b v="0"/>
    <x v="8"/>
    <x v="2"/>
    <x v="8"/>
  </r>
  <r>
    <n v="149"/>
    <x v="149"/>
    <s v="Managed fresh-thinking flexibility"/>
    <x v="8"/>
    <n v="13632"/>
    <n v="220"/>
    <x v="1"/>
    <n v="195"/>
    <n v="69.91"/>
    <x v="1"/>
    <x v="1"/>
    <x v="146"/>
    <x v="143"/>
    <b v="0"/>
    <b v="0"/>
    <x v="7"/>
    <x v="1"/>
    <x v="7"/>
  </r>
  <r>
    <n v="150"/>
    <x v="150"/>
    <s v="Networked stable workforce"/>
    <x v="0"/>
    <n v="1"/>
    <n v="1"/>
    <x v="0"/>
    <n v="1"/>
    <n v="1"/>
    <x v="1"/>
    <x v="1"/>
    <x v="147"/>
    <x v="144"/>
    <b v="0"/>
    <b v="0"/>
    <x v="1"/>
    <x v="1"/>
    <x v="1"/>
  </r>
  <r>
    <n v="151"/>
    <x v="151"/>
    <s v="Customizable intermediate extranet"/>
    <x v="112"/>
    <n v="88037"/>
    <n v="64"/>
    <x v="0"/>
    <n v="1467"/>
    <n v="60.01"/>
    <x v="1"/>
    <x v="1"/>
    <x v="148"/>
    <x v="145"/>
    <b v="0"/>
    <b v="0"/>
    <x v="5"/>
    <x v="1"/>
    <x v="5"/>
  </r>
  <r>
    <n v="152"/>
    <x v="152"/>
    <s v="User-centric fault-tolerant task-force"/>
    <x v="113"/>
    <n v="175573"/>
    <n v="423"/>
    <x v="1"/>
    <n v="3376"/>
    <n v="52.01"/>
    <x v="1"/>
    <x v="1"/>
    <x v="149"/>
    <x v="146"/>
    <b v="0"/>
    <b v="0"/>
    <x v="7"/>
    <x v="1"/>
    <x v="7"/>
  </r>
  <r>
    <n v="153"/>
    <x v="153"/>
    <s v="Multi-tiered radical definition"/>
    <x v="114"/>
    <n v="176112"/>
    <n v="93"/>
    <x v="0"/>
    <n v="5681"/>
    <n v="31"/>
    <x v="1"/>
    <x v="1"/>
    <x v="150"/>
    <x v="147"/>
    <b v="0"/>
    <b v="0"/>
    <x v="3"/>
    <x v="3"/>
    <x v="3"/>
  </r>
  <r>
    <n v="154"/>
    <x v="154"/>
    <s v="Devolved foreground benchmark"/>
    <x v="115"/>
    <n v="100650"/>
    <n v="59"/>
    <x v="0"/>
    <n v="1059"/>
    <n v="95.04"/>
    <x v="1"/>
    <x v="1"/>
    <x v="151"/>
    <x v="148"/>
    <b v="0"/>
    <b v="1"/>
    <x v="7"/>
    <x v="1"/>
    <x v="7"/>
  </r>
  <r>
    <n v="155"/>
    <x v="155"/>
    <s v="Distributed eco-centric methodology"/>
    <x v="116"/>
    <n v="90706"/>
    <n v="65"/>
    <x v="0"/>
    <n v="1194"/>
    <n v="75.97"/>
    <x v="1"/>
    <x v="1"/>
    <x v="152"/>
    <x v="149"/>
    <b v="0"/>
    <b v="0"/>
    <x v="3"/>
    <x v="3"/>
    <x v="3"/>
  </r>
  <r>
    <n v="156"/>
    <x v="156"/>
    <s v="Streamlined encompassing encryption"/>
    <x v="117"/>
    <n v="26914"/>
    <n v="74"/>
    <x v="3"/>
    <n v="379"/>
    <n v="71.010000000000005"/>
    <x v="2"/>
    <x v="2"/>
    <x v="153"/>
    <x v="150"/>
    <b v="0"/>
    <b v="0"/>
    <x v="1"/>
    <x v="1"/>
    <x v="1"/>
  </r>
  <r>
    <n v="157"/>
    <x v="157"/>
    <s v="User-friendly reciprocal initiative"/>
    <x v="3"/>
    <n v="2212"/>
    <n v="53"/>
    <x v="0"/>
    <n v="30"/>
    <n v="73.73"/>
    <x v="2"/>
    <x v="2"/>
    <x v="154"/>
    <x v="151"/>
    <b v="0"/>
    <b v="0"/>
    <x v="14"/>
    <x v="7"/>
    <x v="14"/>
  </r>
  <r>
    <n v="158"/>
    <x v="158"/>
    <s v="Ergonomic fresh-thinking installation"/>
    <x v="118"/>
    <n v="4640"/>
    <n v="221"/>
    <x v="1"/>
    <n v="41"/>
    <n v="113.17"/>
    <x v="1"/>
    <x v="1"/>
    <x v="155"/>
    <x v="152"/>
    <b v="0"/>
    <b v="0"/>
    <x v="1"/>
    <x v="1"/>
    <x v="1"/>
  </r>
  <r>
    <n v="159"/>
    <x v="159"/>
    <s v="Robust explicit hardware"/>
    <x v="119"/>
    <n v="191222"/>
    <n v="100"/>
    <x v="1"/>
    <n v="1821"/>
    <n v="105.01"/>
    <x v="1"/>
    <x v="1"/>
    <x v="156"/>
    <x v="153"/>
    <b v="0"/>
    <b v="1"/>
    <x v="3"/>
    <x v="3"/>
    <x v="3"/>
  </r>
  <r>
    <n v="160"/>
    <x v="160"/>
    <s v="Stand-alone actuating support"/>
    <x v="48"/>
    <n v="12985"/>
    <n v="162"/>
    <x v="1"/>
    <n v="164"/>
    <n v="79.180000000000007"/>
    <x v="1"/>
    <x v="1"/>
    <x v="157"/>
    <x v="154"/>
    <b v="0"/>
    <b v="0"/>
    <x v="8"/>
    <x v="2"/>
    <x v="8"/>
  </r>
  <r>
    <n v="161"/>
    <x v="161"/>
    <s v="Cross-platform methodical process improvement"/>
    <x v="20"/>
    <n v="4300"/>
    <n v="78"/>
    <x v="0"/>
    <n v="75"/>
    <n v="57.33"/>
    <x v="1"/>
    <x v="1"/>
    <x v="158"/>
    <x v="155"/>
    <b v="0"/>
    <b v="1"/>
    <x v="2"/>
    <x v="2"/>
    <x v="2"/>
  </r>
  <r>
    <n v="162"/>
    <x v="162"/>
    <s v="Extended bottom-line open architecture"/>
    <x v="55"/>
    <n v="9134"/>
    <n v="150"/>
    <x v="1"/>
    <n v="157"/>
    <n v="58.18"/>
    <x v="5"/>
    <x v="5"/>
    <x v="159"/>
    <x v="156"/>
    <b v="0"/>
    <b v="0"/>
    <x v="1"/>
    <x v="1"/>
    <x v="1"/>
  </r>
  <r>
    <n v="163"/>
    <x v="163"/>
    <s v="Extended reciprocal circuit"/>
    <x v="26"/>
    <n v="8864"/>
    <n v="253"/>
    <x v="1"/>
    <n v="246"/>
    <n v="36.03"/>
    <x v="1"/>
    <x v="1"/>
    <x v="160"/>
    <x v="157"/>
    <b v="0"/>
    <b v="1"/>
    <x v="14"/>
    <x v="7"/>
    <x v="14"/>
  </r>
  <r>
    <n v="164"/>
    <x v="164"/>
    <s v="Polarized human-resource protocol"/>
    <x v="120"/>
    <n v="150755"/>
    <n v="100"/>
    <x v="1"/>
    <n v="1396"/>
    <n v="107.99"/>
    <x v="1"/>
    <x v="1"/>
    <x v="161"/>
    <x v="158"/>
    <b v="0"/>
    <b v="0"/>
    <x v="3"/>
    <x v="3"/>
    <x v="3"/>
  </r>
  <r>
    <n v="165"/>
    <x v="165"/>
    <s v="Synergized radical product"/>
    <x v="121"/>
    <n v="110279"/>
    <n v="122"/>
    <x v="1"/>
    <n v="2506"/>
    <n v="44.01"/>
    <x v="1"/>
    <x v="1"/>
    <x v="162"/>
    <x v="159"/>
    <b v="0"/>
    <b v="0"/>
    <x v="2"/>
    <x v="2"/>
    <x v="2"/>
  </r>
  <r>
    <n v="166"/>
    <x v="166"/>
    <s v="Robust heuristic artificial intelligence"/>
    <x v="122"/>
    <n v="13439"/>
    <n v="137"/>
    <x v="1"/>
    <n v="244"/>
    <n v="55.08"/>
    <x v="1"/>
    <x v="1"/>
    <x v="163"/>
    <x v="160"/>
    <b v="0"/>
    <b v="0"/>
    <x v="14"/>
    <x v="7"/>
    <x v="14"/>
  </r>
  <r>
    <n v="167"/>
    <x v="167"/>
    <s v="Robust content-based emulation"/>
    <x v="97"/>
    <n v="10804"/>
    <n v="416"/>
    <x v="1"/>
    <n v="146"/>
    <n v="74"/>
    <x v="2"/>
    <x v="2"/>
    <x v="164"/>
    <x v="161"/>
    <b v="0"/>
    <b v="0"/>
    <x v="3"/>
    <x v="3"/>
    <x v="3"/>
  </r>
  <r>
    <n v="168"/>
    <x v="168"/>
    <s v="Ergonomic uniform open system"/>
    <x v="123"/>
    <n v="40107"/>
    <n v="31"/>
    <x v="0"/>
    <n v="955"/>
    <n v="42"/>
    <x v="3"/>
    <x v="3"/>
    <x v="165"/>
    <x v="162"/>
    <b v="0"/>
    <b v="1"/>
    <x v="7"/>
    <x v="1"/>
    <x v="7"/>
  </r>
  <r>
    <n v="169"/>
    <x v="169"/>
    <s v="Profit-focused modular product"/>
    <x v="124"/>
    <n v="98811"/>
    <n v="424"/>
    <x v="1"/>
    <n v="1267"/>
    <n v="77.989999999999995"/>
    <x v="1"/>
    <x v="1"/>
    <x v="166"/>
    <x v="163"/>
    <b v="0"/>
    <b v="1"/>
    <x v="12"/>
    <x v="4"/>
    <x v="12"/>
  </r>
  <r>
    <n v="170"/>
    <x v="170"/>
    <s v="Mandatory mobile product"/>
    <x v="125"/>
    <n v="5528"/>
    <n v="3"/>
    <x v="0"/>
    <n v="67"/>
    <n v="82.51"/>
    <x v="1"/>
    <x v="1"/>
    <x v="167"/>
    <x v="164"/>
    <b v="0"/>
    <b v="0"/>
    <x v="7"/>
    <x v="1"/>
    <x v="7"/>
  </r>
  <r>
    <n v="171"/>
    <x v="171"/>
    <s v="Public-key 3rdgeneration budgetary management"/>
    <x v="70"/>
    <n v="521"/>
    <n v="11"/>
    <x v="0"/>
    <n v="5"/>
    <n v="104.2"/>
    <x v="1"/>
    <x v="1"/>
    <x v="168"/>
    <x v="165"/>
    <b v="0"/>
    <b v="0"/>
    <x v="18"/>
    <x v="5"/>
    <x v="18"/>
  </r>
  <r>
    <n v="172"/>
    <x v="172"/>
    <s v="Centralized national firmware"/>
    <x v="126"/>
    <n v="663"/>
    <n v="83"/>
    <x v="0"/>
    <n v="26"/>
    <n v="25.5"/>
    <x v="1"/>
    <x v="1"/>
    <x v="169"/>
    <x v="166"/>
    <b v="0"/>
    <b v="1"/>
    <x v="4"/>
    <x v="4"/>
    <x v="4"/>
  </r>
  <r>
    <n v="173"/>
    <x v="173"/>
    <s v="Cross-group 4thgeneration middleware"/>
    <x v="127"/>
    <n v="157635"/>
    <n v="163"/>
    <x v="1"/>
    <n v="1561"/>
    <n v="100.98"/>
    <x v="1"/>
    <x v="1"/>
    <x v="170"/>
    <x v="167"/>
    <b v="0"/>
    <b v="0"/>
    <x v="3"/>
    <x v="3"/>
    <x v="3"/>
  </r>
  <r>
    <n v="174"/>
    <x v="174"/>
    <s v="Pre-emptive scalable access"/>
    <x v="60"/>
    <n v="5368"/>
    <n v="895"/>
    <x v="1"/>
    <n v="48"/>
    <n v="111.83"/>
    <x v="1"/>
    <x v="1"/>
    <x v="171"/>
    <x v="168"/>
    <b v="0"/>
    <b v="1"/>
    <x v="8"/>
    <x v="2"/>
    <x v="8"/>
  </r>
  <r>
    <n v="175"/>
    <x v="175"/>
    <s v="Sharable intangible migration"/>
    <x v="128"/>
    <n v="47459"/>
    <n v="26"/>
    <x v="0"/>
    <n v="1130"/>
    <n v="42"/>
    <x v="1"/>
    <x v="1"/>
    <x v="172"/>
    <x v="169"/>
    <b v="0"/>
    <b v="0"/>
    <x v="3"/>
    <x v="3"/>
    <x v="3"/>
  </r>
  <r>
    <n v="176"/>
    <x v="176"/>
    <s v="Proactive scalable Graphical User Interface"/>
    <x v="129"/>
    <n v="86060"/>
    <n v="75"/>
    <x v="0"/>
    <n v="782"/>
    <n v="110.05"/>
    <x v="1"/>
    <x v="1"/>
    <x v="173"/>
    <x v="170"/>
    <b v="0"/>
    <b v="0"/>
    <x v="3"/>
    <x v="3"/>
    <x v="3"/>
  </r>
  <r>
    <n v="177"/>
    <x v="177"/>
    <s v="Digitized solution-oriented product"/>
    <x v="130"/>
    <n v="161593"/>
    <n v="416"/>
    <x v="1"/>
    <n v="2739"/>
    <n v="59"/>
    <x v="1"/>
    <x v="1"/>
    <x v="174"/>
    <x v="171"/>
    <b v="0"/>
    <b v="0"/>
    <x v="3"/>
    <x v="3"/>
    <x v="3"/>
  </r>
  <r>
    <n v="178"/>
    <x v="178"/>
    <s v="Triple-buffered cohesive structure"/>
    <x v="44"/>
    <n v="6927"/>
    <n v="96"/>
    <x v="0"/>
    <n v="210"/>
    <n v="32.99"/>
    <x v="1"/>
    <x v="1"/>
    <x v="175"/>
    <x v="172"/>
    <b v="0"/>
    <b v="0"/>
    <x v="0"/>
    <x v="0"/>
    <x v="0"/>
  </r>
  <r>
    <n v="179"/>
    <x v="179"/>
    <s v="Realigned human-resource orchestration"/>
    <x v="131"/>
    <n v="159185"/>
    <n v="358"/>
    <x v="1"/>
    <n v="3537"/>
    <n v="45.01"/>
    <x v="0"/>
    <x v="0"/>
    <x v="176"/>
    <x v="173"/>
    <b v="0"/>
    <b v="1"/>
    <x v="3"/>
    <x v="3"/>
    <x v="3"/>
  </r>
  <r>
    <n v="180"/>
    <x v="180"/>
    <s v="Optional clear-thinking software"/>
    <x v="132"/>
    <n v="172736"/>
    <n v="308"/>
    <x v="1"/>
    <n v="2107"/>
    <n v="81.98"/>
    <x v="2"/>
    <x v="2"/>
    <x v="177"/>
    <x v="174"/>
    <b v="0"/>
    <b v="0"/>
    <x v="8"/>
    <x v="2"/>
    <x v="8"/>
  </r>
  <r>
    <n v="181"/>
    <x v="181"/>
    <s v="Centralized global approach"/>
    <x v="133"/>
    <n v="5315"/>
    <n v="62"/>
    <x v="0"/>
    <n v="136"/>
    <n v="39.08"/>
    <x v="1"/>
    <x v="1"/>
    <x v="178"/>
    <x v="175"/>
    <b v="0"/>
    <b v="0"/>
    <x v="2"/>
    <x v="2"/>
    <x v="2"/>
  </r>
  <r>
    <n v="182"/>
    <x v="182"/>
    <s v="Reverse-engineered bandwidth-monitored contingency"/>
    <x v="134"/>
    <n v="195750"/>
    <n v="722"/>
    <x v="1"/>
    <n v="3318"/>
    <n v="59"/>
    <x v="3"/>
    <x v="3"/>
    <x v="179"/>
    <x v="176"/>
    <b v="0"/>
    <b v="0"/>
    <x v="3"/>
    <x v="3"/>
    <x v="3"/>
  </r>
  <r>
    <n v="183"/>
    <x v="183"/>
    <s v="Pre-emptive bandwidth-monitored instruction set"/>
    <x v="135"/>
    <n v="3525"/>
    <n v="69"/>
    <x v="0"/>
    <n v="86"/>
    <n v="40.99"/>
    <x v="0"/>
    <x v="0"/>
    <x v="180"/>
    <x v="177"/>
    <b v="0"/>
    <b v="0"/>
    <x v="1"/>
    <x v="1"/>
    <x v="1"/>
  </r>
  <r>
    <n v="184"/>
    <x v="184"/>
    <s v="Adaptive asynchronous emulation"/>
    <x v="136"/>
    <n v="10550"/>
    <n v="293"/>
    <x v="1"/>
    <n v="340"/>
    <n v="31.03"/>
    <x v="1"/>
    <x v="1"/>
    <x v="181"/>
    <x v="178"/>
    <b v="0"/>
    <b v="0"/>
    <x v="3"/>
    <x v="3"/>
    <x v="3"/>
  </r>
  <r>
    <n v="185"/>
    <x v="185"/>
    <s v="Innovative actuating conglomeration"/>
    <x v="67"/>
    <n v="718"/>
    <n v="72"/>
    <x v="0"/>
    <n v="19"/>
    <n v="37.79"/>
    <x v="1"/>
    <x v="1"/>
    <x v="182"/>
    <x v="179"/>
    <b v="0"/>
    <b v="0"/>
    <x v="19"/>
    <x v="4"/>
    <x v="19"/>
  </r>
  <r>
    <n v="186"/>
    <x v="186"/>
    <s v="Grass-roots foreground policy"/>
    <x v="137"/>
    <n v="28358"/>
    <n v="32"/>
    <x v="0"/>
    <n v="886"/>
    <n v="32.01"/>
    <x v="1"/>
    <x v="1"/>
    <x v="183"/>
    <x v="180"/>
    <b v="0"/>
    <b v="0"/>
    <x v="3"/>
    <x v="3"/>
    <x v="3"/>
  </r>
  <r>
    <n v="187"/>
    <x v="187"/>
    <s v="Horizontal transitional paradigm"/>
    <x v="138"/>
    <n v="138384"/>
    <n v="230"/>
    <x v="1"/>
    <n v="1442"/>
    <n v="95.97"/>
    <x v="0"/>
    <x v="0"/>
    <x v="184"/>
    <x v="181"/>
    <b v="0"/>
    <b v="1"/>
    <x v="12"/>
    <x v="4"/>
    <x v="12"/>
  </r>
  <r>
    <n v="188"/>
    <x v="188"/>
    <s v="Networked didactic info-mediaries"/>
    <x v="139"/>
    <n v="2625"/>
    <n v="32"/>
    <x v="0"/>
    <n v="35"/>
    <n v="75"/>
    <x v="6"/>
    <x v="6"/>
    <x v="185"/>
    <x v="182"/>
    <b v="0"/>
    <b v="0"/>
    <x v="3"/>
    <x v="3"/>
    <x v="3"/>
  </r>
  <r>
    <n v="189"/>
    <x v="189"/>
    <s v="Switchable contextually-based access"/>
    <x v="140"/>
    <n v="45004"/>
    <n v="24"/>
    <x v="3"/>
    <n v="441"/>
    <n v="102.05"/>
    <x v="1"/>
    <x v="1"/>
    <x v="186"/>
    <x v="183"/>
    <b v="0"/>
    <b v="0"/>
    <x v="3"/>
    <x v="3"/>
    <x v="3"/>
  </r>
  <r>
    <n v="190"/>
    <x v="190"/>
    <s v="Up-sized dynamic throughput"/>
    <x v="41"/>
    <n v="2538"/>
    <n v="69"/>
    <x v="0"/>
    <n v="24"/>
    <n v="105.75"/>
    <x v="1"/>
    <x v="1"/>
    <x v="187"/>
    <x v="184"/>
    <b v="0"/>
    <b v="1"/>
    <x v="3"/>
    <x v="3"/>
    <x v="3"/>
  </r>
  <r>
    <n v="191"/>
    <x v="191"/>
    <s v="Mandatory reciprocal superstructure"/>
    <x v="141"/>
    <n v="3188"/>
    <n v="38"/>
    <x v="0"/>
    <n v="86"/>
    <n v="37.07"/>
    <x v="6"/>
    <x v="6"/>
    <x v="188"/>
    <x v="185"/>
    <b v="0"/>
    <b v="0"/>
    <x v="3"/>
    <x v="3"/>
    <x v="3"/>
  </r>
  <r>
    <n v="192"/>
    <x v="192"/>
    <s v="Upgradable 4thgeneration productivity"/>
    <x v="142"/>
    <n v="8517"/>
    <n v="20"/>
    <x v="0"/>
    <n v="243"/>
    <n v="35.049999999999997"/>
    <x v="1"/>
    <x v="1"/>
    <x v="189"/>
    <x v="186"/>
    <b v="0"/>
    <b v="0"/>
    <x v="1"/>
    <x v="1"/>
    <x v="1"/>
  </r>
  <r>
    <n v="193"/>
    <x v="193"/>
    <s v="Progressive discrete hub"/>
    <x v="47"/>
    <n v="3012"/>
    <n v="46"/>
    <x v="0"/>
    <n v="65"/>
    <n v="46.34"/>
    <x v="1"/>
    <x v="1"/>
    <x v="190"/>
    <x v="187"/>
    <b v="1"/>
    <b v="0"/>
    <x v="7"/>
    <x v="1"/>
    <x v="7"/>
  </r>
  <r>
    <n v="194"/>
    <x v="194"/>
    <s v="Assimilated multi-tasking archive"/>
    <x v="143"/>
    <n v="8716"/>
    <n v="123"/>
    <x v="1"/>
    <n v="126"/>
    <n v="69.17"/>
    <x v="1"/>
    <x v="1"/>
    <x v="191"/>
    <x v="188"/>
    <b v="0"/>
    <b v="0"/>
    <x v="16"/>
    <x v="1"/>
    <x v="16"/>
  </r>
  <r>
    <n v="195"/>
    <x v="195"/>
    <s v="Upgradable high-level solution"/>
    <x v="144"/>
    <n v="57157"/>
    <n v="362"/>
    <x v="1"/>
    <n v="524"/>
    <n v="109.08"/>
    <x v="1"/>
    <x v="1"/>
    <x v="192"/>
    <x v="189"/>
    <b v="0"/>
    <b v="0"/>
    <x v="5"/>
    <x v="1"/>
    <x v="5"/>
  </r>
  <r>
    <n v="196"/>
    <x v="196"/>
    <s v="Organic bandwidth-monitored frame"/>
    <x v="139"/>
    <n v="5178"/>
    <n v="63"/>
    <x v="0"/>
    <n v="100"/>
    <n v="51.78"/>
    <x v="3"/>
    <x v="3"/>
    <x v="173"/>
    <x v="190"/>
    <b v="0"/>
    <b v="0"/>
    <x v="8"/>
    <x v="2"/>
    <x v="8"/>
  </r>
  <r>
    <n v="197"/>
    <x v="197"/>
    <s v="Business-focused logistical framework"/>
    <x v="145"/>
    <n v="163118"/>
    <n v="298"/>
    <x v="1"/>
    <n v="1989"/>
    <n v="82.01"/>
    <x v="1"/>
    <x v="1"/>
    <x v="193"/>
    <x v="191"/>
    <b v="0"/>
    <b v="0"/>
    <x v="6"/>
    <x v="4"/>
    <x v="6"/>
  </r>
  <r>
    <n v="198"/>
    <x v="198"/>
    <s v="Universal multi-state capability"/>
    <x v="146"/>
    <n v="6041"/>
    <n v="10"/>
    <x v="0"/>
    <n v="168"/>
    <n v="35.96"/>
    <x v="1"/>
    <x v="1"/>
    <x v="194"/>
    <x v="192"/>
    <b v="0"/>
    <b v="0"/>
    <x v="5"/>
    <x v="1"/>
    <x v="5"/>
  </r>
  <r>
    <n v="199"/>
    <x v="199"/>
    <s v="Digitized reciprocal infrastructure"/>
    <x v="37"/>
    <n v="968"/>
    <n v="54"/>
    <x v="0"/>
    <n v="13"/>
    <n v="74.459999999999994"/>
    <x v="1"/>
    <x v="1"/>
    <x v="195"/>
    <x v="193"/>
    <b v="0"/>
    <b v="0"/>
    <x v="1"/>
    <x v="1"/>
    <x v="1"/>
  </r>
  <r>
    <n v="200"/>
    <x v="200"/>
    <s v="Reduced dedicated capability"/>
    <x v="0"/>
    <n v="2"/>
    <n v="2"/>
    <x v="0"/>
    <n v="1"/>
    <n v="2"/>
    <x v="0"/>
    <x v="0"/>
    <x v="152"/>
    <x v="194"/>
    <b v="0"/>
    <b v="0"/>
    <x v="3"/>
    <x v="3"/>
    <x v="3"/>
  </r>
  <r>
    <n v="201"/>
    <x v="201"/>
    <s v="Cross-platform bi-directional workforce"/>
    <x v="118"/>
    <n v="14305"/>
    <n v="681"/>
    <x v="1"/>
    <n v="157"/>
    <n v="91.11"/>
    <x v="1"/>
    <x v="1"/>
    <x v="196"/>
    <x v="195"/>
    <b v="0"/>
    <b v="0"/>
    <x v="2"/>
    <x v="2"/>
    <x v="2"/>
  </r>
  <r>
    <n v="202"/>
    <x v="202"/>
    <s v="Upgradable scalable methodology"/>
    <x v="111"/>
    <n v="6543"/>
    <n v="79"/>
    <x v="3"/>
    <n v="82"/>
    <n v="79.790000000000006"/>
    <x v="1"/>
    <x v="1"/>
    <x v="197"/>
    <x v="196"/>
    <b v="0"/>
    <b v="0"/>
    <x v="0"/>
    <x v="0"/>
    <x v="0"/>
  </r>
  <r>
    <n v="203"/>
    <x v="203"/>
    <s v="Customer-focused client-server service-desk"/>
    <x v="147"/>
    <n v="193413"/>
    <n v="134"/>
    <x v="1"/>
    <n v="4498"/>
    <n v="43"/>
    <x v="2"/>
    <x v="2"/>
    <x v="198"/>
    <x v="197"/>
    <b v="0"/>
    <b v="0"/>
    <x v="3"/>
    <x v="3"/>
    <x v="3"/>
  </r>
  <r>
    <n v="204"/>
    <x v="204"/>
    <s v="Mandatory multimedia leverage"/>
    <x v="148"/>
    <n v="2529"/>
    <n v="3"/>
    <x v="0"/>
    <n v="40"/>
    <n v="63.23"/>
    <x v="1"/>
    <x v="1"/>
    <x v="199"/>
    <x v="198"/>
    <b v="0"/>
    <b v="0"/>
    <x v="17"/>
    <x v="1"/>
    <x v="17"/>
  </r>
  <r>
    <n v="205"/>
    <x v="205"/>
    <s v="Focused analyzing circuit"/>
    <x v="81"/>
    <n v="5614"/>
    <n v="432"/>
    <x v="1"/>
    <n v="80"/>
    <n v="70.180000000000007"/>
    <x v="1"/>
    <x v="1"/>
    <x v="200"/>
    <x v="199"/>
    <b v="1"/>
    <b v="0"/>
    <x v="3"/>
    <x v="3"/>
    <x v="3"/>
  </r>
  <r>
    <n v="206"/>
    <x v="206"/>
    <s v="Fundamental grid-enabled strategy"/>
    <x v="25"/>
    <n v="3496"/>
    <n v="39"/>
    <x v="3"/>
    <n v="57"/>
    <n v="61.33"/>
    <x v="1"/>
    <x v="1"/>
    <x v="201"/>
    <x v="200"/>
    <b v="0"/>
    <b v="0"/>
    <x v="13"/>
    <x v="5"/>
    <x v="13"/>
  </r>
  <r>
    <n v="207"/>
    <x v="207"/>
    <s v="Digitized 5thgeneration knowledgebase"/>
    <x v="67"/>
    <n v="4257"/>
    <n v="426"/>
    <x v="1"/>
    <n v="43"/>
    <n v="99"/>
    <x v="1"/>
    <x v="1"/>
    <x v="202"/>
    <x v="201"/>
    <b v="0"/>
    <b v="1"/>
    <x v="1"/>
    <x v="1"/>
    <x v="1"/>
  </r>
  <r>
    <n v="208"/>
    <x v="208"/>
    <s v="Mandatory multi-tasking encryption"/>
    <x v="149"/>
    <n v="199110"/>
    <n v="101"/>
    <x v="1"/>
    <n v="2053"/>
    <n v="96.98"/>
    <x v="1"/>
    <x v="1"/>
    <x v="203"/>
    <x v="202"/>
    <b v="0"/>
    <b v="0"/>
    <x v="4"/>
    <x v="4"/>
    <x v="4"/>
  </r>
  <r>
    <n v="209"/>
    <x v="209"/>
    <s v="Distributed system-worthy application"/>
    <x v="150"/>
    <n v="41212"/>
    <n v="21"/>
    <x v="2"/>
    <n v="808"/>
    <n v="51"/>
    <x v="2"/>
    <x v="2"/>
    <x v="204"/>
    <x v="203"/>
    <b v="0"/>
    <b v="0"/>
    <x v="4"/>
    <x v="4"/>
    <x v="4"/>
  </r>
  <r>
    <n v="210"/>
    <x v="210"/>
    <s v="Synergistic tertiary time-frame"/>
    <x v="151"/>
    <n v="6338"/>
    <n v="67"/>
    <x v="0"/>
    <n v="226"/>
    <n v="28.04"/>
    <x v="3"/>
    <x v="3"/>
    <x v="205"/>
    <x v="204"/>
    <b v="0"/>
    <b v="0"/>
    <x v="22"/>
    <x v="4"/>
    <x v="22"/>
  </r>
  <r>
    <n v="211"/>
    <x v="211"/>
    <s v="Customer-focused impactful benchmark"/>
    <x v="152"/>
    <n v="99100"/>
    <n v="95"/>
    <x v="0"/>
    <n v="1625"/>
    <n v="60.98"/>
    <x v="1"/>
    <x v="1"/>
    <x v="206"/>
    <x v="205"/>
    <b v="0"/>
    <b v="0"/>
    <x v="3"/>
    <x v="3"/>
    <x v="3"/>
  </r>
  <r>
    <n v="212"/>
    <x v="212"/>
    <s v="Profound next generation infrastructure"/>
    <x v="32"/>
    <n v="12300"/>
    <n v="152"/>
    <x v="1"/>
    <n v="168"/>
    <n v="73.209999999999994"/>
    <x v="1"/>
    <x v="1"/>
    <x v="207"/>
    <x v="206"/>
    <b v="0"/>
    <b v="0"/>
    <x v="3"/>
    <x v="3"/>
    <x v="3"/>
  </r>
  <r>
    <n v="213"/>
    <x v="213"/>
    <s v="Face-to-face encompassing info-mediaries"/>
    <x v="153"/>
    <n v="171549"/>
    <n v="195"/>
    <x v="1"/>
    <n v="4289"/>
    <n v="40"/>
    <x v="1"/>
    <x v="1"/>
    <x v="208"/>
    <x v="207"/>
    <b v="0"/>
    <b v="1"/>
    <x v="7"/>
    <x v="1"/>
    <x v="7"/>
  </r>
  <r>
    <n v="214"/>
    <x v="214"/>
    <s v="Open-source fresh-thinking policy"/>
    <x v="1"/>
    <n v="14324"/>
    <n v="1023"/>
    <x v="1"/>
    <n v="165"/>
    <n v="86.81"/>
    <x v="1"/>
    <x v="1"/>
    <x v="209"/>
    <x v="208"/>
    <b v="0"/>
    <b v="0"/>
    <x v="1"/>
    <x v="1"/>
    <x v="1"/>
  </r>
  <r>
    <n v="215"/>
    <x v="215"/>
    <s v="Extended 24/7 implementation"/>
    <x v="154"/>
    <n v="6024"/>
    <n v="4"/>
    <x v="0"/>
    <n v="143"/>
    <n v="42.13"/>
    <x v="1"/>
    <x v="1"/>
    <x v="210"/>
    <x v="209"/>
    <b v="0"/>
    <b v="0"/>
    <x v="3"/>
    <x v="3"/>
    <x v="3"/>
  </r>
  <r>
    <n v="216"/>
    <x v="216"/>
    <s v="Organic dynamic algorithm"/>
    <x v="155"/>
    <n v="188721"/>
    <n v="155"/>
    <x v="1"/>
    <n v="1815"/>
    <n v="103.98"/>
    <x v="1"/>
    <x v="1"/>
    <x v="211"/>
    <x v="210"/>
    <b v="0"/>
    <b v="0"/>
    <x v="3"/>
    <x v="3"/>
    <x v="3"/>
  </r>
  <r>
    <n v="217"/>
    <x v="217"/>
    <s v="Organic multi-tasking focus group"/>
    <x v="156"/>
    <n v="57911"/>
    <n v="45"/>
    <x v="0"/>
    <n v="934"/>
    <n v="62"/>
    <x v="1"/>
    <x v="1"/>
    <x v="212"/>
    <x v="211"/>
    <b v="0"/>
    <b v="0"/>
    <x v="22"/>
    <x v="4"/>
    <x v="22"/>
  </r>
  <r>
    <n v="218"/>
    <x v="218"/>
    <s v="Adaptive logistical initiative"/>
    <x v="57"/>
    <n v="12309"/>
    <n v="216"/>
    <x v="1"/>
    <n v="397"/>
    <n v="31.01"/>
    <x v="4"/>
    <x v="4"/>
    <x v="213"/>
    <x v="212"/>
    <b v="0"/>
    <b v="1"/>
    <x v="12"/>
    <x v="4"/>
    <x v="12"/>
  </r>
  <r>
    <n v="219"/>
    <x v="219"/>
    <s v="Stand-alone mobile customer loyalty"/>
    <x v="157"/>
    <n v="138497"/>
    <n v="332"/>
    <x v="1"/>
    <n v="1539"/>
    <n v="89.99"/>
    <x v="1"/>
    <x v="1"/>
    <x v="214"/>
    <x v="213"/>
    <b v="0"/>
    <b v="0"/>
    <x v="10"/>
    <x v="4"/>
    <x v="10"/>
  </r>
  <r>
    <n v="220"/>
    <x v="220"/>
    <s v="Focused composite approach"/>
    <x v="58"/>
    <n v="667"/>
    <n v="8"/>
    <x v="0"/>
    <n v="17"/>
    <n v="39.24"/>
    <x v="1"/>
    <x v="1"/>
    <x v="215"/>
    <x v="214"/>
    <b v="1"/>
    <b v="0"/>
    <x v="3"/>
    <x v="3"/>
    <x v="3"/>
  </r>
  <r>
    <n v="221"/>
    <x v="221"/>
    <s v="Face-to-face clear-thinking Local Area Network"/>
    <x v="158"/>
    <n v="119830"/>
    <n v="99"/>
    <x v="0"/>
    <n v="2179"/>
    <n v="54.99"/>
    <x v="1"/>
    <x v="1"/>
    <x v="216"/>
    <x v="215"/>
    <b v="1"/>
    <b v="0"/>
    <x v="0"/>
    <x v="0"/>
    <x v="0"/>
  </r>
  <r>
    <n v="222"/>
    <x v="222"/>
    <s v="Cross-group cohesive circuit"/>
    <x v="73"/>
    <n v="6623"/>
    <n v="138"/>
    <x v="1"/>
    <n v="138"/>
    <n v="47.99"/>
    <x v="1"/>
    <x v="1"/>
    <x v="217"/>
    <x v="216"/>
    <b v="0"/>
    <b v="0"/>
    <x v="14"/>
    <x v="7"/>
    <x v="14"/>
  </r>
  <r>
    <n v="223"/>
    <x v="223"/>
    <s v="Synergistic explicit capability"/>
    <x v="159"/>
    <n v="81897"/>
    <n v="94"/>
    <x v="0"/>
    <n v="931"/>
    <n v="87.97"/>
    <x v="1"/>
    <x v="1"/>
    <x v="218"/>
    <x v="217"/>
    <b v="0"/>
    <b v="0"/>
    <x v="3"/>
    <x v="3"/>
    <x v="3"/>
  </r>
  <r>
    <n v="224"/>
    <x v="224"/>
    <s v="Diverse analyzing definition"/>
    <x v="160"/>
    <n v="186885"/>
    <n v="404"/>
    <x v="1"/>
    <n v="3594"/>
    <n v="52"/>
    <x v="1"/>
    <x v="1"/>
    <x v="219"/>
    <x v="218"/>
    <b v="0"/>
    <b v="0"/>
    <x v="22"/>
    <x v="4"/>
    <x v="22"/>
  </r>
  <r>
    <n v="225"/>
    <x v="225"/>
    <s v="Enterprise-wide reciprocal success"/>
    <x v="161"/>
    <n v="176398"/>
    <n v="260"/>
    <x v="1"/>
    <n v="5880"/>
    <n v="30"/>
    <x v="1"/>
    <x v="1"/>
    <x v="220"/>
    <x v="219"/>
    <b v="1"/>
    <b v="0"/>
    <x v="1"/>
    <x v="1"/>
    <x v="1"/>
  </r>
  <r>
    <n v="226"/>
    <x v="102"/>
    <s v="Progressive neutral middleware"/>
    <x v="162"/>
    <n v="10999"/>
    <n v="367"/>
    <x v="1"/>
    <n v="112"/>
    <n v="98.21"/>
    <x v="1"/>
    <x v="1"/>
    <x v="221"/>
    <x v="122"/>
    <b v="0"/>
    <b v="0"/>
    <x v="14"/>
    <x v="7"/>
    <x v="14"/>
  </r>
  <r>
    <n v="227"/>
    <x v="226"/>
    <s v="Intuitive exuding process improvement"/>
    <x v="163"/>
    <n v="102751"/>
    <n v="169"/>
    <x v="1"/>
    <n v="943"/>
    <n v="108.96"/>
    <x v="1"/>
    <x v="1"/>
    <x v="222"/>
    <x v="220"/>
    <b v="0"/>
    <b v="0"/>
    <x v="20"/>
    <x v="6"/>
    <x v="20"/>
  </r>
  <r>
    <n v="228"/>
    <x v="227"/>
    <s v="Exclusive real-time protocol"/>
    <x v="164"/>
    <n v="165352"/>
    <n v="120"/>
    <x v="1"/>
    <n v="2468"/>
    <n v="67"/>
    <x v="1"/>
    <x v="1"/>
    <x v="172"/>
    <x v="221"/>
    <b v="0"/>
    <b v="0"/>
    <x v="10"/>
    <x v="4"/>
    <x v="10"/>
  </r>
  <r>
    <n v="229"/>
    <x v="228"/>
    <s v="Extended encompassing application"/>
    <x v="165"/>
    <n v="165798"/>
    <n v="194"/>
    <x v="1"/>
    <n v="2551"/>
    <n v="64.989999999999995"/>
    <x v="1"/>
    <x v="1"/>
    <x v="223"/>
    <x v="222"/>
    <b v="0"/>
    <b v="1"/>
    <x v="20"/>
    <x v="6"/>
    <x v="20"/>
  </r>
  <r>
    <n v="230"/>
    <x v="229"/>
    <s v="Progressive value-added ability"/>
    <x v="166"/>
    <n v="10084"/>
    <n v="420"/>
    <x v="1"/>
    <n v="101"/>
    <n v="99.84"/>
    <x v="1"/>
    <x v="1"/>
    <x v="224"/>
    <x v="223"/>
    <b v="0"/>
    <b v="0"/>
    <x v="11"/>
    <x v="6"/>
    <x v="11"/>
  </r>
  <r>
    <n v="231"/>
    <x v="230"/>
    <s v="Cross-platform uniform hardware"/>
    <x v="44"/>
    <n v="5523"/>
    <n v="77"/>
    <x v="3"/>
    <n v="67"/>
    <n v="82.43"/>
    <x v="1"/>
    <x v="1"/>
    <x v="225"/>
    <x v="224"/>
    <b v="0"/>
    <b v="0"/>
    <x v="3"/>
    <x v="3"/>
    <x v="3"/>
  </r>
  <r>
    <n v="232"/>
    <x v="231"/>
    <s v="Progressive secondary portal"/>
    <x v="74"/>
    <n v="5823"/>
    <n v="171"/>
    <x v="1"/>
    <n v="92"/>
    <n v="63.29"/>
    <x v="1"/>
    <x v="1"/>
    <x v="226"/>
    <x v="225"/>
    <b v="0"/>
    <b v="0"/>
    <x v="3"/>
    <x v="3"/>
    <x v="3"/>
  </r>
  <r>
    <n v="233"/>
    <x v="232"/>
    <s v="Multi-lateral national adapter"/>
    <x v="167"/>
    <n v="6000"/>
    <n v="158"/>
    <x v="1"/>
    <n v="62"/>
    <n v="96.77"/>
    <x v="1"/>
    <x v="1"/>
    <x v="227"/>
    <x v="226"/>
    <b v="0"/>
    <b v="0"/>
    <x v="10"/>
    <x v="4"/>
    <x v="10"/>
  </r>
  <r>
    <n v="234"/>
    <x v="233"/>
    <s v="Enterprise-wide motivating matrices"/>
    <x v="168"/>
    <n v="8181"/>
    <n v="109"/>
    <x v="1"/>
    <n v="149"/>
    <n v="54.91"/>
    <x v="6"/>
    <x v="6"/>
    <x v="228"/>
    <x v="227"/>
    <b v="0"/>
    <b v="1"/>
    <x v="11"/>
    <x v="6"/>
    <x v="11"/>
  </r>
  <r>
    <n v="235"/>
    <x v="234"/>
    <s v="Polarized upward-trending Local Area Network"/>
    <x v="133"/>
    <n v="3589"/>
    <n v="42"/>
    <x v="0"/>
    <n v="92"/>
    <n v="39.01"/>
    <x v="1"/>
    <x v="1"/>
    <x v="229"/>
    <x v="228"/>
    <b v="0"/>
    <b v="0"/>
    <x v="10"/>
    <x v="4"/>
    <x v="10"/>
  </r>
  <r>
    <n v="236"/>
    <x v="235"/>
    <s v="Object-based directional function"/>
    <x v="169"/>
    <n v="4323"/>
    <n v="11"/>
    <x v="0"/>
    <n v="57"/>
    <n v="75.84"/>
    <x v="2"/>
    <x v="2"/>
    <x v="230"/>
    <x v="229"/>
    <b v="0"/>
    <b v="1"/>
    <x v="1"/>
    <x v="1"/>
    <x v="1"/>
  </r>
  <r>
    <n v="237"/>
    <x v="236"/>
    <s v="Re-contextualized tangible open architecture"/>
    <x v="29"/>
    <n v="14822"/>
    <n v="159"/>
    <x v="1"/>
    <n v="329"/>
    <n v="45.05"/>
    <x v="1"/>
    <x v="1"/>
    <x v="231"/>
    <x v="230"/>
    <b v="0"/>
    <b v="0"/>
    <x v="10"/>
    <x v="4"/>
    <x v="10"/>
  </r>
  <r>
    <n v="238"/>
    <x v="237"/>
    <s v="Distributed systemic adapter"/>
    <x v="166"/>
    <n v="10138"/>
    <n v="422"/>
    <x v="1"/>
    <n v="97"/>
    <n v="104.52"/>
    <x v="3"/>
    <x v="3"/>
    <x v="232"/>
    <x v="231"/>
    <b v="0"/>
    <b v="1"/>
    <x v="3"/>
    <x v="3"/>
    <x v="3"/>
  </r>
  <r>
    <n v="239"/>
    <x v="238"/>
    <s v="Networked web-enabled instruction set"/>
    <x v="170"/>
    <n v="3127"/>
    <n v="98"/>
    <x v="0"/>
    <n v="41"/>
    <n v="76.27"/>
    <x v="1"/>
    <x v="1"/>
    <x v="233"/>
    <x v="232"/>
    <b v="0"/>
    <b v="0"/>
    <x v="8"/>
    <x v="2"/>
    <x v="8"/>
  </r>
  <r>
    <n v="240"/>
    <x v="239"/>
    <s v="Vision-oriented dynamic service-desk"/>
    <x v="171"/>
    <n v="123124"/>
    <n v="419"/>
    <x v="1"/>
    <n v="1784"/>
    <n v="69.02"/>
    <x v="1"/>
    <x v="1"/>
    <x v="194"/>
    <x v="233"/>
    <b v="0"/>
    <b v="0"/>
    <x v="3"/>
    <x v="3"/>
    <x v="3"/>
  </r>
  <r>
    <n v="241"/>
    <x v="240"/>
    <s v="Vision-oriented actuating open system"/>
    <x v="172"/>
    <n v="171729"/>
    <n v="102"/>
    <x v="1"/>
    <n v="1684"/>
    <n v="101.98"/>
    <x v="2"/>
    <x v="2"/>
    <x v="234"/>
    <x v="234"/>
    <b v="0"/>
    <b v="1"/>
    <x v="9"/>
    <x v="5"/>
    <x v="9"/>
  </r>
  <r>
    <n v="242"/>
    <x v="241"/>
    <s v="Sharable scalable core"/>
    <x v="141"/>
    <n v="10729"/>
    <n v="128"/>
    <x v="1"/>
    <n v="250"/>
    <n v="42.92"/>
    <x v="1"/>
    <x v="1"/>
    <x v="235"/>
    <x v="235"/>
    <b v="0"/>
    <b v="1"/>
    <x v="1"/>
    <x v="1"/>
    <x v="1"/>
  </r>
  <r>
    <n v="243"/>
    <x v="242"/>
    <s v="Customer-focused attitude-oriented function"/>
    <x v="173"/>
    <n v="10240"/>
    <n v="445"/>
    <x v="1"/>
    <n v="238"/>
    <n v="43.03"/>
    <x v="1"/>
    <x v="1"/>
    <x v="236"/>
    <x v="236"/>
    <b v="0"/>
    <b v="0"/>
    <x v="3"/>
    <x v="3"/>
    <x v="3"/>
  </r>
  <r>
    <n v="244"/>
    <x v="243"/>
    <s v="Reverse-engineered system-worthy extranet"/>
    <x v="31"/>
    <n v="3988"/>
    <n v="570"/>
    <x v="1"/>
    <n v="53"/>
    <n v="75.25"/>
    <x v="1"/>
    <x v="1"/>
    <x v="237"/>
    <x v="237"/>
    <b v="0"/>
    <b v="0"/>
    <x v="3"/>
    <x v="3"/>
    <x v="3"/>
  </r>
  <r>
    <n v="245"/>
    <x v="244"/>
    <s v="Re-engineered systematic monitoring"/>
    <x v="49"/>
    <n v="14771"/>
    <n v="509"/>
    <x v="1"/>
    <n v="214"/>
    <n v="69.02"/>
    <x v="1"/>
    <x v="1"/>
    <x v="238"/>
    <x v="238"/>
    <b v="0"/>
    <b v="0"/>
    <x v="3"/>
    <x v="3"/>
    <x v="3"/>
  </r>
  <r>
    <n v="246"/>
    <x v="245"/>
    <s v="Seamless value-added standardization"/>
    <x v="6"/>
    <n v="14649"/>
    <n v="326"/>
    <x v="1"/>
    <n v="222"/>
    <n v="65.989999999999995"/>
    <x v="1"/>
    <x v="1"/>
    <x v="239"/>
    <x v="239"/>
    <b v="0"/>
    <b v="0"/>
    <x v="2"/>
    <x v="2"/>
    <x v="2"/>
  </r>
  <r>
    <n v="247"/>
    <x v="246"/>
    <s v="Triple-buffered fresh-thinking frame"/>
    <x v="174"/>
    <n v="184658"/>
    <n v="933"/>
    <x v="1"/>
    <n v="1884"/>
    <n v="98.01"/>
    <x v="1"/>
    <x v="1"/>
    <x v="240"/>
    <x v="240"/>
    <b v="0"/>
    <b v="1"/>
    <x v="13"/>
    <x v="5"/>
    <x v="13"/>
  </r>
  <r>
    <n v="248"/>
    <x v="247"/>
    <s v="Streamlined holistic knowledgebase"/>
    <x v="8"/>
    <n v="13103"/>
    <n v="211"/>
    <x v="1"/>
    <n v="218"/>
    <n v="60.11"/>
    <x v="2"/>
    <x v="2"/>
    <x v="241"/>
    <x v="241"/>
    <b v="0"/>
    <b v="0"/>
    <x v="20"/>
    <x v="6"/>
    <x v="20"/>
  </r>
  <r>
    <n v="249"/>
    <x v="248"/>
    <s v="Up-sized intermediate website"/>
    <x v="175"/>
    <n v="168095"/>
    <n v="273"/>
    <x v="1"/>
    <n v="6465"/>
    <n v="26"/>
    <x v="1"/>
    <x v="1"/>
    <x v="242"/>
    <x v="242"/>
    <b v="0"/>
    <b v="0"/>
    <x v="18"/>
    <x v="5"/>
    <x v="18"/>
  </r>
  <r>
    <n v="250"/>
    <x v="249"/>
    <s v="Future-proofed directional synergy"/>
    <x v="0"/>
    <n v="3"/>
    <n v="3"/>
    <x v="0"/>
    <n v="1"/>
    <n v="3"/>
    <x v="1"/>
    <x v="1"/>
    <x v="67"/>
    <x v="243"/>
    <b v="0"/>
    <b v="0"/>
    <x v="1"/>
    <x v="1"/>
    <x v="1"/>
  </r>
  <r>
    <n v="251"/>
    <x v="250"/>
    <s v="Enhanced user-facing function"/>
    <x v="143"/>
    <n v="3840"/>
    <n v="54"/>
    <x v="0"/>
    <n v="101"/>
    <n v="38.020000000000003"/>
    <x v="1"/>
    <x v="1"/>
    <x v="243"/>
    <x v="244"/>
    <b v="0"/>
    <b v="0"/>
    <x v="3"/>
    <x v="3"/>
    <x v="3"/>
  </r>
  <r>
    <n v="252"/>
    <x v="251"/>
    <s v="Operative bandwidth-monitored interface"/>
    <x v="67"/>
    <n v="6263"/>
    <n v="626"/>
    <x v="1"/>
    <n v="59"/>
    <n v="106.15"/>
    <x v="1"/>
    <x v="1"/>
    <x v="244"/>
    <x v="245"/>
    <b v="0"/>
    <b v="0"/>
    <x v="3"/>
    <x v="3"/>
    <x v="3"/>
  </r>
  <r>
    <n v="253"/>
    <x v="252"/>
    <s v="Upgradable multi-state instruction set"/>
    <x v="158"/>
    <n v="108161"/>
    <n v="89"/>
    <x v="0"/>
    <n v="1335"/>
    <n v="81.02"/>
    <x v="0"/>
    <x v="0"/>
    <x v="245"/>
    <x v="246"/>
    <b v="0"/>
    <b v="0"/>
    <x v="6"/>
    <x v="4"/>
    <x v="6"/>
  </r>
  <r>
    <n v="254"/>
    <x v="253"/>
    <s v="De-engineered static Local Area Network"/>
    <x v="176"/>
    <n v="8505"/>
    <n v="185"/>
    <x v="1"/>
    <n v="88"/>
    <n v="96.65"/>
    <x v="1"/>
    <x v="1"/>
    <x v="246"/>
    <x v="247"/>
    <b v="0"/>
    <b v="0"/>
    <x v="9"/>
    <x v="5"/>
    <x v="9"/>
  </r>
  <r>
    <n v="255"/>
    <x v="254"/>
    <s v="Upgradable grid-enabled superstructure"/>
    <x v="177"/>
    <n v="96735"/>
    <n v="120"/>
    <x v="1"/>
    <n v="1697"/>
    <n v="57"/>
    <x v="1"/>
    <x v="1"/>
    <x v="247"/>
    <x v="248"/>
    <b v="0"/>
    <b v="1"/>
    <x v="1"/>
    <x v="1"/>
    <x v="1"/>
  </r>
  <r>
    <n v="256"/>
    <x v="255"/>
    <s v="Optimized actuating toolset"/>
    <x v="178"/>
    <n v="959"/>
    <n v="23"/>
    <x v="0"/>
    <n v="15"/>
    <n v="63.93"/>
    <x v="4"/>
    <x v="4"/>
    <x v="248"/>
    <x v="249"/>
    <b v="0"/>
    <b v="0"/>
    <x v="1"/>
    <x v="1"/>
    <x v="1"/>
  </r>
  <r>
    <n v="257"/>
    <x v="256"/>
    <s v="Decentralized exuding strategy"/>
    <x v="57"/>
    <n v="8322"/>
    <n v="146"/>
    <x v="1"/>
    <n v="92"/>
    <n v="90.46"/>
    <x v="1"/>
    <x v="1"/>
    <x v="249"/>
    <x v="250"/>
    <b v="0"/>
    <b v="0"/>
    <x v="3"/>
    <x v="3"/>
    <x v="3"/>
  </r>
  <r>
    <n v="258"/>
    <x v="257"/>
    <s v="Assimilated coherent hardware"/>
    <x v="92"/>
    <n v="13424"/>
    <n v="268"/>
    <x v="1"/>
    <n v="186"/>
    <n v="72.17"/>
    <x v="1"/>
    <x v="1"/>
    <x v="250"/>
    <x v="251"/>
    <b v="0"/>
    <b v="1"/>
    <x v="3"/>
    <x v="3"/>
    <x v="3"/>
  </r>
  <r>
    <n v="259"/>
    <x v="258"/>
    <s v="Multi-channeled responsive implementation"/>
    <x v="37"/>
    <n v="10755"/>
    <n v="598"/>
    <x v="1"/>
    <n v="138"/>
    <n v="77.930000000000007"/>
    <x v="1"/>
    <x v="1"/>
    <x v="251"/>
    <x v="252"/>
    <b v="1"/>
    <b v="0"/>
    <x v="14"/>
    <x v="7"/>
    <x v="14"/>
  </r>
  <r>
    <n v="260"/>
    <x v="259"/>
    <s v="Centralized modular initiative"/>
    <x v="9"/>
    <n v="9935"/>
    <n v="158"/>
    <x v="1"/>
    <n v="261"/>
    <n v="38.07"/>
    <x v="1"/>
    <x v="1"/>
    <x v="136"/>
    <x v="253"/>
    <b v="0"/>
    <b v="0"/>
    <x v="1"/>
    <x v="1"/>
    <x v="1"/>
  </r>
  <r>
    <n v="261"/>
    <x v="260"/>
    <s v="Reverse-engineered cohesive migration"/>
    <x v="179"/>
    <n v="26303"/>
    <n v="31"/>
    <x v="0"/>
    <n v="454"/>
    <n v="57.94"/>
    <x v="1"/>
    <x v="1"/>
    <x v="252"/>
    <x v="254"/>
    <b v="0"/>
    <b v="1"/>
    <x v="1"/>
    <x v="1"/>
    <x v="1"/>
  </r>
  <r>
    <n v="262"/>
    <x v="261"/>
    <s v="Compatible multimedia hub"/>
    <x v="12"/>
    <n v="5328"/>
    <n v="313"/>
    <x v="1"/>
    <n v="107"/>
    <n v="49.79"/>
    <x v="1"/>
    <x v="1"/>
    <x v="253"/>
    <x v="255"/>
    <b v="0"/>
    <b v="1"/>
    <x v="7"/>
    <x v="1"/>
    <x v="7"/>
  </r>
  <r>
    <n v="263"/>
    <x v="262"/>
    <s v="Organic eco-centric success"/>
    <x v="49"/>
    <n v="10756"/>
    <n v="371"/>
    <x v="1"/>
    <n v="199"/>
    <n v="54.05"/>
    <x v="1"/>
    <x v="1"/>
    <x v="254"/>
    <x v="256"/>
    <b v="0"/>
    <b v="0"/>
    <x v="14"/>
    <x v="7"/>
    <x v="14"/>
  </r>
  <r>
    <n v="264"/>
    <x v="263"/>
    <s v="Virtual reciprocal policy"/>
    <x v="180"/>
    <n v="165375"/>
    <n v="363"/>
    <x v="1"/>
    <n v="5512"/>
    <n v="30"/>
    <x v="1"/>
    <x v="1"/>
    <x v="255"/>
    <x v="257"/>
    <b v="0"/>
    <b v="0"/>
    <x v="3"/>
    <x v="3"/>
    <x v="3"/>
  </r>
  <r>
    <n v="265"/>
    <x v="264"/>
    <s v="Persevering interactive emulation"/>
    <x v="70"/>
    <n v="6031"/>
    <n v="123"/>
    <x v="1"/>
    <n v="86"/>
    <n v="70.13"/>
    <x v="1"/>
    <x v="1"/>
    <x v="256"/>
    <x v="258"/>
    <b v="0"/>
    <b v="0"/>
    <x v="3"/>
    <x v="3"/>
    <x v="3"/>
  </r>
  <r>
    <n v="266"/>
    <x v="265"/>
    <s v="Proactive responsive emulation"/>
    <x v="181"/>
    <n v="85902"/>
    <n v="77"/>
    <x v="0"/>
    <n v="3182"/>
    <n v="27"/>
    <x v="6"/>
    <x v="6"/>
    <x v="257"/>
    <x v="259"/>
    <b v="0"/>
    <b v="1"/>
    <x v="17"/>
    <x v="1"/>
    <x v="17"/>
  </r>
  <r>
    <n v="267"/>
    <x v="266"/>
    <s v="Extended eco-centric function"/>
    <x v="182"/>
    <n v="143910"/>
    <n v="234"/>
    <x v="1"/>
    <n v="2768"/>
    <n v="51.99"/>
    <x v="2"/>
    <x v="2"/>
    <x v="258"/>
    <x v="260"/>
    <b v="0"/>
    <b v="0"/>
    <x v="3"/>
    <x v="3"/>
    <x v="3"/>
  </r>
  <r>
    <n v="268"/>
    <x v="267"/>
    <s v="Networked optimal productivity"/>
    <x v="42"/>
    <n v="2708"/>
    <n v="181"/>
    <x v="1"/>
    <n v="48"/>
    <n v="56.42"/>
    <x v="1"/>
    <x v="1"/>
    <x v="259"/>
    <x v="261"/>
    <b v="0"/>
    <b v="0"/>
    <x v="4"/>
    <x v="4"/>
    <x v="4"/>
  </r>
  <r>
    <n v="269"/>
    <x v="268"/>
    <s v="Persistent attitude-oriented approach"/>
    <x v="26"/>
    <n v="8842"/>
    <n v="253"/>
    <x v="1"/>
    <n v="87"/>
    <n v="101.63"/>
    <x v="1"/>
    <x v="1"/>
    <x v="260"/>
    <x v="262"/>
    <b v="0"/>
    <b v="0"/>
    <x v="19"/>
    <x v="4"/>
    <x v="19"/>
  </r>
  <r>
    <n v="270"/>
    <x v="269"/>
    <s v="Triple-buffered 4thgeneration toolset"/>
    <x v="183"/>
    <n v="47260"/>
    <n v="27"/>
    <x v="3"/>
    <n v="1890"/>
    <n v="25.01"/>
    <x v="1"/>
    <x v="1"/>
    <x v="261"/>
    <x v="263"/>
    <b v="0"/>
    <b v="0"/>
    <x v="11"/>
    <x v="6"/>
    <x v="11"/>
  </r>
  <r>
    <n v="271"/>
    <x v="270"/>
    <s v="Progressive zero administration leverage"/>
    <x v="184"/>
    <n v="1953"/>
    <n v="1"/>
    <x v="2"/>
    <n v="61"/>
    <n v="32.020000000000003"/>
    <x v="1"/>
    <x v="1"/>
    <x v="262"/>
    <x v="264"/>
    <b v="0"/>
    <b v="0"/>
    <x v="14"/>
    <x v="7"/>
    <x v="14"/>
  </r>
  <r>
    <n v="272"/>
    <x v="271"/>
    <s v="Networked radical neural-net"/>
    <x v="185"/>
    <n v="155349"/>
    <n v="304"/>
    <x v="1"/>
    <n v="1894"/>
    <n v="82.02"/>
    <x v="1"/>
    <x v="1"/>
    <x v="263"/>
    <x v="265"/>
    <b v="0"/>
    <b v="1"/>
    <x v="3"/>
    <x v="3"/>
    <x v="3"/>
  </r>
  <r>
    <n v="273"/>
    <x v="272"/>
    <s v="Re-engineered heuristic forecast"/>
    <x v="75"/>
    <n v="10704"/>
    <n v="137"/>
    <x v="1"/>
    <n v="282"/>
    <n v="37.96"/>
    <x v="0"/>
    <x v="0"/>
    <x v="264"/>
    <x v="266"/>
    <b v="0"/>
    <b v="0"/>
    <x v="3"/>
    <x v="3"/>
    <x v="3"/>
  </r>
  <r>
    <n v="274"/>
    <x v="273"/>
    <s v="Fully-configurable background algorithm"/>
    <x v="166"/>
    <n v="773"/>
    <n v="32"/>
    <x v="0"/>
    <n v="15"/>
    <n v="51.53"/>
    <x v="1"/>
    <x v="1"/>
    <x v="265"/>
    <x v="267"/>
    <b v="0"/>
    <b v="0"/>
    <x v="3"/>
    <x v="3"/>
    <x v="3"/>
  </r>
  <r>
    <n v="275"/>
    <x v="274"/>
    <s v="Stand-alone discrete Graphical User Interface"/>
    <x v="61"/>
    <n v="9419"/>
    <n v="242"/>
    <x v="1"/>
    <n v="116"/>
    <n v="81.2"/>
    <x v="1"/>
    <x v="1"/>
    <x v="266"/>
    <x v="153"/>
    <b v="0"/>
    <b v="0"/>
    <x v="18"/>
    <x v="5"/>
    <x v="18"/>
  </r>
  <r>
    <n v="276"/>
    <x v="275"/>
    <s v="Front-line foreground project"/>
    <x v="20"/>
    <n v="5324"/>
    <n v="97"/>
    <x v="0"/>
    <n v="133"/>
    <n v="40.03"/>
    <x v="1"/>
    <x v="1"/>
    <x v="267"/>
    <x v="268"/>
    <b v="0"/>
    <b v="1"/>
    <x v="11"/>
    <x v="6"/>
    <x v="11"/>
  </r>
  <r>
    <n v="277"/>
    <x v="276"/>
    <s v="Persevering system-worthy info-mediaries"/>
    <x v="31"/>
    <n v="7465"/>
    <n v="1066"/>
    <x v="1"/>
    <n v="83"/>
    <n v="89.94"/>
    <x v="1"/>
    <x v="1"/>
    <x v="268"/>
    <x v="269"/>
    <b v="0"/>
    <b v="0"/>
    <x v="3"/>
    <x v="3"/>
    <x v="3"/>
  </r>
  <r>
    <n v="278"/>
    <x v="277"/>
    <s v="Distributed multi-tasking strategy"/>
    <x v="50"/>
    <n v="8799"/>
    <n v="326"/>
    <x v="1"/>
    <n v="91"/>
    <n v="96.69"/>
    <x v="1"/>
    <x v="1"/>
    <x v="269"/>
    <x v="270"/>
    <b v="0"/>
    <b v="0"/>
    <x v="2"/>
    <x v="2"/>
    <x v="2"/>
  </r>
  <r>
    <n v="279"/>
    <x v="278"/>
    <s v="Vision-oriented methodical application"/>
    <x v="48"/>
    <n v="13656"/>
    <n v="171"/>
    <x v="1"/>
    <n v="546"/>
    <n v="25.01"/>
    <x v="1"/>
    <x v="1"/>
    <x v="270"/>
    <x v="271"/>
    <b v="0"/>
    <b v="0"/>
    <x v="3"/>
    <x v="3"/>
    <x v="3"/>
  </r>
  <r>
    <n v="280"/>
    <x v="279"/>
    <s v="Function-based high-level infrastructure"/>
    <x v="186"/>
    <n v="14536"/>
    <n v="581"/>
    <x v="1"/>
    <n v="393"/>
    <n v="36.99"/>
    <x v="1"/>
    <x v="1"/>
    <x v="271"/>
    <x v="272"/>
    <b v="0"/>
    <b v="0"/>
    <x v="10"/>
    <x v="4"/>
    <x v="10"/>
  </r>
  <r>
    <n v="281"/>
    <x v="280"/>
    <s v="Profound object-oriented paradigm"/>
    <x v="187"/>
    <n v="150552"/>
    <n v="92"/>
    <x v="0"/>
    <n v="2062"/>
    <n v="73.010000000000005"/>
    <x v="1"/>
    <x v="1"/>
    <x v="272"/>
    <x v="273"/>
    <b v="0"/>
    <b v="1"/>
    <x v="3"/>
    <x v="3"/>
    <x v="3"/>
  </r>
  <r>
    <n v="282"/>
    <x v="281"/>
    <s v="Virtual contextually-based circuit"/>
    <x v="141"/>
    <n v="9076"/>
    <n v="108"/>
    <x v="1"/>
    <n v="133"/>
    <n v="68.239999999999995"/>
    <x v="1"/>
    <x v="1"/>
    <x v="73"/>
    <x v="274"/>
    <b v="0"/>
    <b v="1"/>
    <x v="19"/>
    <x v="4"/>
    <x v="19"/>
  </r>
  <r>
    <n v="283"/>
    <x v="282"/>
    <s v="Business-focused dynamic instruction set"/>
    <x v="32"/>
    <n v="1517"/>
    <n v="19"/>
    <x v="0"/>
    <n v="29"/>
    <n v="52.31"/>
    <x v="3"/>
    <x v="3"/>
    <x v="273"/>
    <x v="148"/>
    <b v="0"/>
    <b v="0"/>
    <x v="1"/>
    <x v="1"/>
    <x v="1"/>
  </r>
  <r>
    <n v="284"/>
    <x v="283"/>
    <s v="Ameliorated fresh-thinking protocol"/>
    <x v="122"/>
    <n v="8153"/>
    <n v="83"/>
    <x v="0"/>
    <n v="132"/>
    <n v="61.77"/>
    <x v="1"/>
    <x v="1"/>
    <x v="274"/>
    <x v="275"/>
    <b v="0"/>
    <b v="0"/>
    <x v="2"/>
    <x v="2"/>
    <x v="2"/>
  </r>
  <r>
    <n v="285"/>
    <x v="284"/>
    <s v="Front-line optimizing emulation"/>
    <x v="79"/>
    <n v="6357"/>
    <n v="706"/>
    <x v="1"/>
    <n v="254"/>
    <n v="25.03"/>
    <x v="1"/>
    <x v="1"/>
    <x v="275"/>
    <x v="276"/>
    <b v="0"/>
    <b v="0"/>
    <x v="3"/>
    <x v="3"/>
    <x v="3"/>
  </r>
  <r>
    <n v="286"/>
    <x v="285"/>
    <s v="Devolved uniform complexity"/>
    <x v="188"/>
    <n v="19557"/>
    <n v="17"/>
    <x v="3"/>
    <n v="184"/>
    <n v="106.29"/>
    <x v="1"/>
    <x v="1"/>
    <x v="276"/>
    <x v="72"/>
    <b v="0"/>
    <b v="0"/>
    <x v="3"/>
    <x v="3"/>
    <x v="3"/>
  </r>
  <r>
    <n v="287"/>
    <x v="286"/>
    <s v="Public-key intangible superstructure"/>
    <x v="9"/>
    <n v="13213"/>
    <n v="210"/>
    <x v="1"/>
    <n v="176"/>
    <n v="75.069999999999993"/>
    <x v="1"/>
    <x v="1"/>
    <x v="277"/>
    <x v="277"/>
    <b v="0"/>
    <b v="0"/>
    <x v="5"/>
    <x v="1"/>
    <x v="5"/>
  </r>
  <r>
    <n v="288"/>
    <x v="287"/>
    <s v="Secured global success"/>
    <x v="36"/>
    <n v="5476"/>
    <n v="98"/>
    <x v="0"/>
    <n v="137"/>
    <n v="39.97"/>
    <x v="3"/>
    <x v="3"/>
    <x v="278"/>
    <x v="278"/>
    <b v="0"/>
    <b v="1"/>
    <x v="16"/>
    <x v="1"/>
    <x v="16"/>
  </r>
  <r>
    <n v="289"/>
    <x v="288"/>
    <s v="Grass-roots mission-critical capability"/>
    <x v="126"/>
    <n v="13474"/>
    <n v="1684"/>
    <x v="1"/>
    <n v="337"/>
    <n v="39.979999999999997"/>
    <x v="0"/>
    <x v="0"/>
    <x v="279"/>
    <x v="71"/>
    <b v="0"/>
    <b v="0"/>
    <x v="3"/>
    <x v="3"/>
    <x v="3"/>
  </r>
  <r>
    <n v="290"/>
    <x v="289"/>
    <s v="Advanced global data-warehouse"/>
    <x v="189"/>
    <n v="91722"/>
    <n v="54"/>
    <x v="0"/>
    <n v="908"/>
    <n v="101.02"/>
    <x v="1"/>
    <x v="1"/>
    <x v="280"/>
    <x v="279"/>
    <b v="0"/>
    <b v="1"/>
    <x v="4"/>
    <x v="4"/>
    <x v="4"/>
  </r>
  <r>
    <n v="291"/>
    <x v="290"/>
    <s v="Self-enabling uniform complexity"/>
    <x v="37"/>
    <n v="8219"/>
    <n v="457"/>
    <x v="1"/>
    <n v="107"/>
    <n v="76.81"/>
    <x v="1"/>
    <x v="1"/>
    <x v="281"/>
    <x v="280"/>
    <b v="1"/>
    <b v="0"/>
    <x v="2"/>
    <x v="2"/>
    <x v="2"/>
  </r>
  <r>
    <n v="292"/>
    <x v="291"/>
    <s v="Versatile cohesive encoding"/>
    <x v="190"/>
    <n v="717"/>
    <n v="10"/>
    <x v="0"/>
    <n v="10"/>
    <n v="71.7"/>
    <x v="1"/>
    <x v="1"/>
    <x v="282"/>
    <x v="281"/>
    <b v="0"/>
    <b v="0"/>
    <x v="0"/>
    <x v="0"/>
    <x v="0"/>
  </r>
  <r>
    <n v="293"/>
    <x v="292"/>
    <s v="Organized executive solution"/>
    <x v="191"/>
    <n v="1065"/>
    <n v="16"/>
    <x v="3"/>
    <n v="32"/>
    <n v="33.28"/>
    <x v="6"/>
    <x v="6"/>
    <x v="283"/>
    <x v="282"/>
    <b v="0"/>
    <b v="0"/>
    <x v="3"/>
    <x v="3"/>
    <x v="3"/>
  </r>
  <r>
    <n v="294"/>
    <x v="293"/>
    <s v="Automated local emulation"/>
    <x v="60"/>
    <n v="8038"/>
    <n v="1340"/>
    <x v="1"/>
    <n v="183"/>
    <n v="43.92"/>
    <x v="1"/>
    <x v="1"/>
    <x v="284"/>
    <x v="283"/>
    <b v="0"/>
    <b v="0"/>
    <x v="3"/>
    <x v="3"/>
    <x v="3"/>
  </r>
  <r>
    <n v="295"/>
    <x v="294"/>
    <s v="Enterprise-wide intermediate middleware"/>
    <x v="192"/>
    <n v="68769"/>
    <n v="36"/>
    <x v="0"/>
    <n v="1910"/>
    <n v="36"/>
    <x v="5"/>
    <x v="5"/>
    <x v="285"/>
    <x v="284"/>
    <b v="0"/>
    <b v="0"/>
    <x v="3"/>
    <x v="3"/>
    <x v="3"/>
  </r>
  <r>
    <n v="296"/>
    <x v="295"/>
    <s v="Grass-roots real-time Local Area Network"/>
    <x v="55"/>
    <n v="3352"/>
    <n v="55"/>
    <x v="0"/>
    <n v="38"/>
    <n v="88.21"/>
    <x v="2"/>
    <x v="2"/>
    <x v="286"/>
    <x v="285"/>
    <b v="0"/>
    <b v="0"/>
    <x v="3"/>
    <x v="3"/>
    <x v="3"/>
  </r>
  <r>
    <n v="297"/>
    <x v="296"/>
    <s v="Organized client-driven capacity"/>
    <x v="44"/>
    <n v="6785"/>
    <n v="94"/>
    <x v="0"/>
    <n v="104"/>
    <n v="65.239999999999995"/>
    <x v="2"/>
    <x v="2"/>
    <x v="287"/>
    <x v="286"/>
    <b v="0"/>
    <b v="1"/>
    <x v="3"/>
    <x v="3"/>
    <x v="3"/>
  </r>
  <r>
    <n v="298"/>
    <x v="297"/>
    <s v="Adaptive intangible database"/>
    <x v="26"/>
    <n v="5037"/>
    <n v="144"/>
    <x v="1"/>
    <n v="72"/>
    <n v="69.959999999999994"/>
    <x v="1"/>
    <x v="1"/>
    <x v="288"/>
    <x v="287"/>
    <b v="0"/>
    <b v="1"/>
    <x v="1"/>
    <x v="1"/>
    <x v="1"/>
  </r>
  <r>
    <n v="299"/>
    <x v="298"/>
    <s v="Grass-roots contextually-based algorithm"/>
    <x v="167"/>
    <n v="1954"/>
    <n v="51"/>
    <x v="0"/>
    <n v="49"/>
    <n v="39.880000000000003"/>
    <x v="1"/>
    <x v="1"/>
    <x v="289"/>
    <x v="288"/>
    <b v="0"/>
    <b v="0"/>
    <x v="0"/>
    <x v="0"/>
    <x v="0"/>
  </r>
  <r>
    <n v="300"/>
    <x v="299"/>
    <s v="Focused executive core"/>
    <x v="0"/>
    <n v="5"/>
    <n v="5"/>
    <x v="0"/>
    <n v="1"/>
    <n v="5"/>
    <x v="3"/>
    <x v="3"/>
    <x v="290"/>
    <x v="289"/>
    <b v="0"/>
    <b v="1"/>
    <x v="9"/>
    <x v="5"/>
    <x v="9"/>
  </r>
  <r>
    <n v="301"/>
    <x v="300"/>
    <s v="Multi-channeled disintermediate policy"/>
    <x v="79"/>
    <n v="12102"/>
    <n v="1345"/>
    <x v="1"/>
    <n v="295"/>
    <n v="41.02"/>
    <x v="1"/>
    <x v="1"/>
    <x v="291"/>
    <x v="290"/>
    <b v="0"/>
    <b v="0"/>
    <x v="4"/>
    <x v="4"/>
    <x v="4"/>
  </r>
  <r>
    <n v="302"/>
    <x v="301"/>
    <s v="Customizable bi-directional hardware"/>
    <x v="193"/>
    <n v="24234"/>
    <n v="32"/>
    <x v="0"/>
    <n v="245"/>
    <n v="98.91"/>
    <x v="1"/>
    <x v="1"/>
    <x v="292"/>
    <x v="18"/>
    <b v="0"/>
    <b v="0"/>
    <x v="3"/>
    <x v="3"/>
    <x v="3"/>
  </r>
  <r>
    <n v="303"/>
    <x v="302"/>
    <s v="Networked optimal architecture"/>
    <x v="74"/>
    <n v="2809"/>
    <n v="83"/>
    <x v="0"/>
    <n v="32"/>
    <n v="87.78"/>
    <x v="1"/>
    <x v="1"/>
    <x v="293"/>
    <x v="291"/>
    <b v="0"/>
    <b v="0"/>
    <x v="7"/>
    <x v="1"/>
    <x v="7"/>
  </r>
  <r>
    <n v="304"/>
    <x v="303"/>
    <s v="User-friendly discrete benchmark"/>
    <x v="118"/>
    <n v="11469"/>
    <n v="546"/>
    <x v="1"/>
    <n v="142"/>
    <n v="80.77"/>
    <x v="1"/>
    <x v="1"/>
    <x v="294"/>
    <x v="292"/>
    <b v="0"/>
    <b v="0"/>
    <x v="4"/>
    <x v="4"/>
    <x v="4"/>
  </r>
  <r>
    <n v="305"/>
    <x v="304"/>
    <s v="Grass-roots actuating policy"/>
    <x v="54"/>
    <n v="8014"/>
    <n v="286"/>
    <x v="1"/>
    <n v="85"/>
    <n v="94.28"/>
    <x v="1"/>
    <x v="1"/>
    <x v="295"/>
    <x v="293"/>
    <b v="0"/>
    <b v="0"/>
    <x v="3"/>
    <x v="3"/>
    <x v="3"/>
  </r>
  <r>
    <n v="306"/>
    <x v="305"/>
    <s v="Enterprise-wide 3rdgeneration knowledge user"/>
    <x v="191"/>
    <n v="514"/>
    <n v="8"/>
    <x v="0"/>
    <n v="7"/>
    <n v="73.430000000000007"/>
    <x v="1"/>
    <x v="1"/>
    <x v="296"/>
    <x v="294"/>
    <b v="0"/>
    <b v="1"/>
    <x v="3"/>
    <x v="3"/>
    <x v="3"/>
  </r>
  <r>
    <n v="307"/>
    <x v="306"/>
    <s v="Face-to-face zero tolerance moderator"/>
    <x v="194"/>
    <n v="43473"/>
    <n v="132"/>
    <x v="1"/>
    <n v="659"/>
    <n v="65.97"/>
    <x v="3"/>
    <x v="3"/>
    <x v="297"/>
    <x v="295"/>
    <b v="0"/>
    <b v="1"/>
    <x v="13"/>
    <x v="5"/>
    <x v="13"/>
  </r>
  <r>
    <n v="308"/>
    <x v="307"/>
    <s v="Grass-roots optimizing projection"/>
    <x v="195"/>
    <n v="87560"/>
    <n v="74"/>
    <x v="0"/>
    <n v="803"/>
    <n v="109.04"/>
    <x v="1"/>
    <x v="1"/>
    <x v="298"/>
    <x v="296"/>
    <b v="0"/>
    <b v="0"/>
    <x v="3"/>
    <x v="3"/>
    <x v="3"/>
  </r>
  <r>
    <n v="309"/>
    <x v="308"/>
    <s v="User-centric 6thgeneration attitude"/>
    <x v="178"/>
    <n v="3087"/>
    <n v="75"/>
    <x v="3"/>
    <n v="75"/>
    <n v="41.16"/>
    <x v="1"/>
    <x v="1"/>
    <x v="299"/>
    <x v="297"/>
    <b v="0"/>
    <b v="1"/>
    <x v="7"/>
    <x v="1"/>
    <x v="7"/>
  </r>
  <r>
    <n v="310"/>
    <x v="309"/>
    <s v="Switchable zero tolerance website"/>
    <x v="75"/>
    <n v="1586"/>
    <n v="20"/>
    <x v="0"/>
    <n v="16"/>
    <n v="99.13"/>
    <x v="1"/>
    <x v="1"/>
    <x v="300"/>
    <x v="298"/>
    <b v="0"/>
    <b v="0"/>
    <x v="11"/>
    <x v="6"/>
    <x v="11"/>
  </r>
  <r>
    <n v="311"/>
    <x v="310"/>
    <s v="Focused real-time help-desk"/>
    <x v="9"/>
    <n v="12812"/>
    <n v="203"/>
    <x v="1"/>
    <n v="121"/>
    <n v="105.88"/>
    <x v="1"/>
    <x v="1"/>
    <x v="247"/>
    <x v="299"/>
    <b v="0"/>
    <b v="0"/>
    <x v="3"/>
    <x v="3"/>
    <x v="3"/>
  </r>
  <r>
    <n v="312"/>
    <x v="311"/>
    <s v="Robust impactful approach"/>
    <x v="18"/>
    <n v="183345"/>
    <n v="310"/>
    <x v="1"/>
    <n v="3742"/>
    <n v="49"/>
    <x v="1"/>
    <x v="1"/>
    <x v="244"/>
    <x v="300"/>
    <b v="0"/>
    <b v="0"/>
    <x v="3"/>
    <x v="3"/>
    <x v="3"/>
  </r>
  <r>
    <n v="313"/>
    <x v="312"/>
    <s v="Secured maximized policy"/>
    <x v="196"/>
    <n v="8697"/>
    <n v="395"/>
    <x v="1"/>
    <n v="223"/>
    <n v="39"/>
    <x v="1"/>
    <x v="1"/>
    <x v="301"/>
    <x v="301"/>
    <b v="0"/>
    <b v="0"/>
    <x v="1"/>
    <x v="1"/>
    <x v="1"/>
  </r>
  <r>
    <n v="314"/>
    <x v="313"/>
    <s v="Realigned upward-trending strategy"/>
    <x v="1"/>
    <n v="4126"/>
    <n v="295"/>
    <x v="1"/>
    <n v="133"/>
    <n v="31.02"/>
    <x v="1"/>
    <x v="1"/>
    <x v="188"/>
    <x v="162"/>
    <b v="0"/>
    <b v="1"/>
    <x v="4"/>
    <x v="4"/>
    <x v="4"/>
  </r>
  <r>
    <n v="315"/>
    <x v="314"/>
    <s v="Open-source interactive knowledge user"/>
    <x v="40"/>
    <n v="3220"/>
    <n v="34"/>
    <x v="0"/>
    <n v="31"/>
    <n v="103.87"/>
    <x v="1"/>
    <x v="1"/>
    <x v="302"/>
    <x v="302"/>
    <b v="0"/>
    <b v="0"/>
    <x v="3"/>
    <x v="3"/>
    <x v="3"/>
  </r>
  <r>
    <n v="316"/>
    <x v="315"/>
    <s v="Configurable demand-driven matrix"/>
    <x v="103"/>
    <n v="6401"/>
    <n v="67"/>
    <x v="0"/>
    <n v="108"/>
    <n v="59.27"/>
    <x v="6"/>
    <x v="6"/>
    <x v="303"/>
    <x v="303"/>
    <b v="0"/>
    <b v="1"/>
    <x v="0"/>
    <x v="0"/>
    <x v="0"/>
  </r>
  <r>
    <n v="317"/>
    <x v="316"/>
    <s v="Cross-group coherent hierarchy"/>
    <x v="47"/>
    <n v="1269"/>
    <n v="19"/>
    <x v="0"/>
    <n v="30"/>
    <n v="42.3"/>
    <x v="1"/>
    <x v="1"/>
    <x v="304"/>
    <x v="304"/>
    <b v="0"/>
    <b v="0"/>
    <x v="3"/>
    <x v="3"/>
    <x v="3"/>
  </r>
  <r>
    <n v="318"/>
    <x v="317"/>
    <s v="Decentralized demand-driven open system"/>
    <x v="57"/>
    <n v="903"/>
    <n v="16"/>
    <x v="0"/>
    <n v="17"/>
    <n v="53.12"/>
    <x v="1"/>
    <x v="1"/>
    <x v="305"/>
    <x v="305"/>
    <b v="0"/>
    <b v="0"/>
    <x v="1"/>
    <x v="1"/>
    <x v="1"/>
  </r>
  <r>
    <n v="319"/>
    <x v="318"/>
    <s v="Advanced empowering matrix"/>
    <x v="141"/>
    <n v="3251"/>
    <n v="39"/>
    <x v="3"/>
    <n v="64"/>
    <n v="50.8"/>
    <x v="1"/>
    <x v="1"/>
    <x v="306"/>
    <x v="306"/>
    <b v="0"/>
    <b v="0"/>
    <x v="2"/>
    <x v="2"/>
    <x v="2"/>
  </r>
  <r>
    <n v="320"/>
    <x v="319"/>
    <s v="Phased holistic implementation"/>
    <x v="197"/>
    <n v="8092"/>
    <n v="10"/>
    <x v="0"/>
    <n v="80"/>
    <n v="101.15"/>
    <x v="1"/>
    <x v="1"/>
    <x v="307"/>
    <x v="307"/>
    <b v="0"/>
    <b v="0"/>
    <x v="13"/>
    <x v="5"/>
    <x v="13"/>
  </r>
  <r>
    <n v="321"/>
    <x v="320"/>
    <s v="Proactive attitude-oriented knowledge user"/>
    <x v="198"/>
    <n v="160422"/>
    <n v="94"/>
    <x v="0"/>
    <n v="2468"/>
    <n v="65"/>
    <x v="1"/>
    <x v="1"/>
    <x v="308"/>
    <x v="308"/>
    <b v="0"/>
    <b v="0"/>
    <x v="12"/>
    <x v="4"/>
    <x v="12"/>
  </r>
  <r>
    <n v="322"/>
    <x v="321"/>
    <s v="Visionary asymmetric Graphical User Interface"/>
    <x v="199"/>
    <n v="196377"/>
    <n v="167"/>
    <x v="1"/>
    <n v="5168"/>
    <n v="38"/>
    <x v="1"/>
    <x v="1"/>
    <x v="309"/>
    <x v="309"/>
    <b v="0"/>
    <b v="0"/>
    <x v="3"/>
    <x v="3"/>
    <x v="3"/>
  </r>
  <r>
    <n v="323"/>
    <x v="322"/>
    <s v="Integrated zero-defect help-desk"/>
    <x v="200"/>
    <n v="2148"/>
    <n v="24"/>
    <x v="0"/>
    <n v="26"/>
    <n v="82.62"/>
    <x v="4"/>
    <x v="4"/>
    <x v="310"/>
    <x v="310"/>
    <b v="0"/>
    <b v="0"/>
    <x v="4"/>
    <x v="4"/>
    <x v="4"/>
  </r>
  <r>
    <n v="324"/>
    <x v="323"/>
    <s v="Inverse analyzing matrices"/>
    <x v="143"/>
    <n v="11648"/>
    <n v="164"/>
    <x v="1"/>
    <n v="307"/>
    <n v="37.94"/>
    <x v="1"/>
    <x v="1"/>
    <x v="311"/>
    <x v="311"/>
    <b v="0"/>
    <b v="1"/>
    <x v="3"/>
    <x v="3"/>
    <x v="3"/>
  </r>
  <r>
    <n v="325"/>
    <x v="324"/>
    <s v="Programmable systemic implementation"/>
    <x v="191"/>
    <n v="5897"/>
    <n v="91"/>
    <x v="0"/>
    <n v="73"/>
    <n v="80.78"/>
    <x v="1"/>
    <x v="1"/>
    <x v="79"/>
    <x v="312"/>
    <b v="0"/>
    <b v="1"/>
    <x v="3"/>
    <x v="3"/>
    <x v="3"/>
  </r>
  <r>
    <n v="326"/>
    <x v="325"/>
    <s v="Multi-channeled next generation architecture"/>
    <x v="44"/>
    <n v="3326"/>
    <n v="46"/>
    <x v="0"/>
    <n v="128"/>
    <n v="25.98"/>
    <x v="1"/>
    <x v="1"/>
    <x v="312"/>
    <x v="313"/>
    <b v="0"/>
    <b v="0"/>
    <x v="10"/>
    <x v="4"/>
    <x v="10"/>
  </r>
  <r>
    <n v="327"/>
    <x v="326"/>
    <s v="Digitized 3rdgeneration encoding"/>
    <x v="97"/>
    <n v="1002"/>
    <n v="39"/>
    <x v="0"/>
    <n v="33"/>
    <n v="30.36"/>
    <x v="1"/>
    <x v="1"/>
    <x v="313"/>
    <x v="314"/>
    <b v="0"/>
    <b v="1"/>
    <x v="3"/>
    <x v="3"/>
    <x v="3"/>
  </r>
  <r>
    <n v="328"/>
    <x v="327"/>
    <s v="Innovative well-modulated functionalities"/>
    <x v="201"/>
    <n v="131826"/>
    <n v="134"/>
    <x v="1"/>
    <n v="2441"/>
    <n v="54"/>
    <x v="1"/>
    <x v="1"/>
    <x v="314"/>
    <x v="315"/>
    <b v="0"/>
    <b v="0"/>
    <x v="1"/>
    <x v="1"/>
    <x v="1"/>
  </r>
  <r>
    <n v="329"/>
    <x v="328"/>
    <s v="Fundamental incremental database"/>
    <x v="202"/>
    <n v="21477"/>
    <n v="23"/>
    <x v="2"/>
    <n v="211"/>
    <n v="101.79"/>
    <x v="1"/>
    <x v="1"/>
    <x v="315"/>
    <x v="316"/>
    <b v="0"/>
    <b v="0"/>
    <x v="11"/>
    <x v="6"/>
    <x v="11"/>
  </r>
  <r>
    <n v="330"/>
    <x v="329"/>
    <s v="Expanded encompassing open architecture"/>
    <x v="203"/>
    <n v="62330"/>
    <n v="185"/>
    <x v="1"/>
    <n v="1385"/>
    <n v="45"/>
    <x v="4"/>
    <x v="4"/>
    <x v="316"/>
    <x v="317"/>
    <b v="0"/>
    <b v="0"/>
    <x v="4"/>
    <x v="4"/>
    <x v="4"/>
  </r>
  <r>
    <n v="331"/>
    <x v="330"/>
    <s v="Intuitive static portal"/>
    <x v="88"/>
    <n v="14643"/>
    <n v="444"/>
    <x v="1"/>
    <n v="190"/>
    <n v="77.069999999999993"/>
    <x v="1"/>
    <x v="1"/>
    <x v="317"/>
    <x v="318"/>
    <b v="0"/>
    <b v="0"/>
    <x v="0"/>
    <x v="0"/>
    <x v="0"/>
  </r>
  <r>
    <n v="332"/>
    <x v="331"/>
    <s v="Optional bandwidth-monitored definition"/>
    <x v="204"/>
    <n v="41396"/>
    <n v="200"/>
    <x v="1"/>
    <n v="470"/>
    <n v="88.08"/>
    <x v="1"/>
    <x v="1"/>
    <x v="318"/>
    <x v="319"/>
    <b v="0"/>
    <b v="0"/>
    <x v="8"/>
    <x v="2"/>
    <x v="8"/>
  </r>
  <r>
    <n v="333"/>
    <x v="332"/>
    <s v="Persistent well-modulated synergy"/>
    <x v="103"/>
    <n v="11900"/>
    <n v="124"/>
    <x v="1"/>
    <n v="253"/>
    <n v="47.04"/>
    <x v="1"/>
    <x v="1"/>
    <x v="319"/>
    <x v="320"/>
    <b v="0"/>
    <b v="0"/>
    <x v="3"/>
    <x v="3"/>
    <x v="3"/>
  </r>
  <r>
    <n v="334"/>
    <x v="333"/>
    <s v="Assimilated discrete algorithm"/>
    <x v="205"/>
    <n v="123538"/>
    <n v="187"/>
    <x v="1"/>
    <n v="1113"/>
    <n v="111"/>
    <x v="1"/>
    <x v="1"/>
    <x v="32"/>
    <x v="321"/>
    <b v="0"/>
    <b v="0"/>
    <x v="1"/>
    <x v="1"/>
    <x v="1"/>
  </r>
  <r>
    <n v="335"/>
    <x v="334"/>
    <s v="Operative uniform hub"/>
    <x v="206"/>
    <n v="198628"/>
    <n v="114"/>
    <x v="1"/>
    <n v="2283"/>
    <n v="87"/>
    <x v="1"/>
    <x v="1"/>
    <x v="320"/>
    <x v="322"/>
    <b v="0"/>
    <b v="0"/>
    <x v="1"/>
    <x v="1"/>
    <x v="1"/>
  </r>
  <r>
    <n v="336"/>
    <x v="335"/>
    <s v="Customizable intangible capability"/>
    <x v="207"/>
    <n v="68602"/>
    <n v="97"/>
    <x v="0"/>
    <n v="1072"/>
    <n v="63.99"/>
    <x v="1"/>
    <x v="1"/>
    <x v="321"/>
    <x v="323"/>
    <b v="0"/>
    <b v="1"/>
    <x v="1"/>
    <x v="1"/>
    <x v="1"/>
  </r>
  <r>
    <n v="337"/>
    <x v="336"/>
    <s v="Innovative didactic analyzer"/>
    <x v="208"/>
    <n v="116064"/>
    <n v="123"/>
    <x v="1"/>
    <n v="1095"/>
    <n v="105.99"/>
    <x v="1"/>
    <x v="1"/>
    <x v="322"/>
    <x v="324"/>
    <b v="0"/>
    <b v="0"/>
    <x v="3"/>
    <x v="3"/>
    <x v="3"/>
  </r>
  <r>
    <n v="338"/>
    <x v="337"/>
    <s v="Decentralized intangible encoding"/>
    <x v="209"/>
    <n v="125042"/>
    <n v="179"/>
    <x v="1"/>
    <n v="1690"/>
    <n v="73.989999999999995"/>
    <x v="1"/>
    <x v="1"/>
    <x v="323"/>
    <x v="325"/>
    <b v="0"/>
    <b v="0"/>
    <x v="3"/>
    <x v="3"/>
    <x v="3"/>
  </r>
  <r>
    <n v="339"/>
    <x v="338"/>
    <s v="Front-line transitional algorithm"/>
    <x v="210"/>
    <n v="108974"/>
    <n v="80"/>
    <x v="3"/>
    <n v="1297"/>
    <n v="84.02"/>
    <x v="0"/>
    <x v="0"/>
    <x v="324"/>
    <x v="326"/>
    <b v="0"/>
    <b v="0"/>
    <x v="3"/>
    <x v="3"/>
    <x v="3"/>
  </r>
  <r>
    <n v="340"/>
    <x v="339"/>
    <s v="Switchable didactic matrices"/>
    <x v="211"/>
    <n v="34964"/>
    <n v="94"/>
    <x v="0"/>
    <n v="393"/>
    <n v="88.97"/>
    <x v="1"/>
    <x v="1"/>
    <x v="325"/>
    <x v="327"/>
    <b v="0"/>
    <b v="0"/>
    <x v="14"/>
    <x v="7"/>
    <x v="14"/>
  </r>
  <r>
    <n v="341"/>
    <x v="340"/>
    <s v="Ameliorated disintermediate utilization"/>
    <x v="212"/>
    <n v="96777"/>
    <n v="85"/>
    <x v="0"/>
    <n v="1257"/>
    <n v="76.989999999999995"/>
    <x v="1"/>
    <x v="1"/>
    <x v="326"/>
    <x v="328"/>
    <b v="0"/>
    <b v="0"/>
    <x v="7"/>
    <x v="1"/>
    <x v="7"/>
  </r>
  <r>
    <n v="342"/>
    <x v="341"/>
    <s v="Visionary foreground middleware"/>
    <x v="213"/>
    <n v="31864"/>
    <n v="67"/>
    <x v="0"/>
    <n v="328"/>
    <n v="97.15"/>
    <x v="1"/>
    <x v="1"/>
    <x v="327"/>
    <x v="329"/>
    <b v="0"/>
    <b v="0"/>
    <x v="3"/>
    <x v="3"/>
    <x v="3"/>
  </r>
  <r>
    <n v="343"/>
    <x v="342"/>
    <s v="Optional zero-defect task-force"/>
    <x v="25"/>
    <n v="4853"/>
    <n v="54"/>
    <x v="0"/>
    <n v="147"/>
    <n v="33.01"/>
    <x v="1"/>
    <x v="1"/>
    <x v="328"/>
    <x v="151"/>
    <b v="0"/>
    <b v="0"/>
    <x v="3"/>
    <x v="3"/>
    <x v="3"/>
  </r>
  <r>
    <n v="344"/>
    <x v="343"/>
    <s v="Devolved exuding emulation"/>
    <x v="214"/>
    <n v="82959"/>
    <n v="42"/>
    <x v="0"/>
    <n v="830"/>
    <n v="99.95"/>
    <x v="1"/>
    <x v="1"/>
    <x v="329"/>
    <x v="330"/>
    <b v="0"/>
    <b v="0"/>
    <x v="11"/>
    <x v="6"/>
    <x v="11"/>
  </r>
  <r>
    <n v="345"/>
    <x v="344"/>
    <s v="Open-source neutral task-force"/>
    <x v="215"/>
    <n v="23159"/>
    <n v="15"/>
    <x v="0"/>
    <n v="331"/>
    <n v="69.97"/>
    <x v="4"/>
    <x v="4"/>
    <x v="330"/>
    <x v="331"/>
    <b v="0"/>
    <b v="0"/>
    <x v="6"/>
    <x v="4"/>
    <x v="6"/>
  </r>
  <r>
    <n v="346"/>
    <x v="345"/>
    <s v="Virtual attitude-oriented migration"/>
    <x v="48"/>
    <n v="2758"/>
    <n v="34"/>
    <x v="0"/>
    <n v="25"/>
    <n v="110.32"/>
    <x v="1"/>
    <x v="1"/>
    <x v="331"/>
    <x v="332"/>
    <b v="0"/>
    <b v="1"/>
    <x v="7"/>
    <x v="1"/>
    <x v="7"/>
  </r>
  <r>
    <n v="347"/>
    <x v="346"/>
    <s v="Open-source full-range portal"/>
    <x v="79"/>
    <n v="12607"/>
    <n v="1401"/>
    <x v="1"/>
    <n v="191"/>
    <n v="66.010000000000005"/>
    <x v="1"/>
    <x v="1"/>
    <x v="332"/>
    <x v="333"/>
    <b v="0"/>
    <b v="0"/>
    <x v="2"/>
    <x v="2"/>
    <x v="2"/>
  </r>
  <r>
    <n v="348"/>
    <x v="347"/>
    <s v="Versatile cohesive open system"/>
    <x v="216"/>
    <n v="142823"/>
    <n v="72"/>
    <x v="0"/>
    <n v="3483"/>
    <n v="41.01"/>
    <x v="1"/>
    <x v="1"/>
    <x v="333"/>
    <x v="334"/>
    <b v="0"/>
    <b v="0"/>
    <x v="0"/>
    <x v="0"/>
    <x v="0"/>
  </r>
  <r>
    <n v="349"/>
    <x v="348"/>
    <s v="Multi-layered bottom-line frame"/>
    <x v="217"/>
    <n v="95958"/>
    <n v="53"/>
    <x v="0"/>
    <n v="923"/>
    <n v="103.96"/>
    <x v="1"/>
    <x v="1"/>
    <x v="296"/>
    <x v="335"/>
    <b v="0"/>
    <b v="0"/>
    <x v="3"/>
    <x v="3"/>
    <x v="3"/>
  </r>
  <r>
    <n v="350"/>
    <x v="349"/>
    <s v="Pre-emptive neutral capacity"/>
    <x v="0"/>
    <n v="5"/>
    <n v="5"/>
    <x v="0"/>
    <n v="1"/>
    <n v="5"/>
    <x v="1"/>
    <x v="1"/>
    <x v="334"/>
    <x v="336"/>
    <b v="0"/>
    <b v="1"/>
    <x v="17"/>
    <x v="1"/>
    <x v="17"/>
  </r>
  <r>
    <n v="351"/>
    <x v="350"/>
    <s v="Universal maximized methodology"/>
    <x v="218"/>
    <n v="94631"/>
    <n v="128"/>
    <x v="1"/>
    <n v="2013"/>
    <n v="47.01"/>
    <x v="1"/>
    <x v="1"/>
    <x v="335"/>
    <x v="337"/>
    <b v="0"/>
    <b v="0"/>
    <x v="1"/>
    <x v="1"/>
    <x v="1"/>
  </r>
  <r>
    <n v="352"/>
    <x v="351"/>
    <s v="Expanded hybrid hardware"/>
    <x v="54"/>
    <n v="977"/>
    <n v="35"/>
    <x v="0"/>
    <n v="33"/>
    <n v="29.61"/>
    <x v="0"/>
    <x v="0"/>
    <x v="336"/>
    <x v="338"/>
    <b v="0"/>
    <b v="0"/>
    <x v="3"/>
    <x v="3"/>
    <x v="3"/>
  </r>
  <r>
    <n v="353"/>
    <x v="352"/>
    <s v="Profit-focused multi-tasking access"/>
    <x v="219"/>
    <n v="137961"/>
    <n v="411"/>
    <x v="1"/>
    <n v="1703"/>
    <n v="81.010000000000005"/>
    <x v="1"/>
    <x v="1"/>
    <x v="337"/>
    <x v="339"/>
    <b v="0"/>
    <b v="0"/>
    <x v="3"/>
    <x v="3"/>
    <x v="3"/>
  </r>
  <r>
    <n v="354"/>
    <x v="353"/>
    <s v="Profit-focused transitional capability"/>
    <x v="55"/>
    <n v="7548"/>
    <n v="124"/>
    <x v="1"/>
    <n v="80"/>
    <n v="94.35"/>
    <x v="3"/>
    <x v="3"/>
    <x v="338"/>
    <x v="340"/>
    <b v="0"/>
    <b v="0"/>
    <x v="4"/>
    <x v="4"/>
    <x v="4"/>
  </r>
  <r>
    <n v="355"/>
    <x v="354"/>
    <s v="Front-line scalable definition"/>
    <x v="167"/>
    <n v="2241"/>
    <n v="59"/>
    <x v="2"/>
    <n v="86"/>
    <n v="26.06"/>
    <x v="1"/>
    <x v="1"/>
    <x v="339"/>
    <x v="341"/>
    <b v="0"/>
    <b v="0"/>
    <x v="8"/>
    <x v="2"/>
    <x v="8"/>
  </r>
  <r>
    <n v="356"/>
    <x v="355"/>
    <s v="Open-source systematic protocol"/>
    <x v="29"/>
    <n v="3431"/>
    <n v="37"/>
    <x v="0"/>
    <n v="40"/>
    <n v="85.78"/>
    <x v="6"/>
    <x v="6"/>
    <x v="340"/>
    <x v="342"/>
    <b v="0"/>
    <b v="0"/>
    <x v="3"/>
    <x v="3"/>
    <x v="3"/>
  </r>
  <r>
    <n v="357"/>
    <x v="356"/>
    <s v="Implemented tangible algorithm"/>
    <x v="173"/>
    <n v="4253"/>
    <n v="185"/>
    <x v="1"/>
    <n v="41"/>
    <n v="103.73"/>
    <x v="1"/>
    <x v="1"/>
    <x v="341"/>
    <x v="343"/>
    <b v="0"/>
    <b v="0"/>
    <x v="11"/>
    <x v="6"/>
    <x v="11"/>
  </r>
  <r>
    <n v="358"/>
    <x v="357"/>
    <s v="Profit-focused 3rdgeneration circuit"/>
    <x v="62"/>
    <n v="1146"/>
    <n v="12"/>
    <x v="0"/>
    <n v="23"/>
    <n v="49.83"/>
    <x v="0"/>
    <x v="0"/>
    <x v="342"/>
    <x v="344"/>
    <b v="1"/>
    <b v="0"/>
    <x v="14"/>
    <x v="7"/>
    <x v="14"/>
  </r>
  <r>
    <n v="359"/>
    <x v="358"/>
    <s v="Compatible needs-based architecture"/>
    <x v="220"/>
    <n v="11948"/>
    <n v="299"/>
    <x v="1"/>
    <n v="187"/>
    <n v="63.89"/>
    <x v="1"/>
    <x v="1"/>
    <x v="343"/>
    <x v="127"/>
    <b v="0"/>
    <b v="0"/>
    <x v="10"/>
    <x v="4"/>
    <x v="10"/>
  </r>
  <r>
    <n v="360"/>
    <x v="359"/>
    <s v="Right-sized zero tolerance migration"/>
    <x v="221"/>
    <n v="135132"/>
    <n v="226"/>
    <x v="1"/>
    <n v="2875"/>
    <n v="47"/>
    <x v="4"/>
    <x v="4"/>
    <x v="344"/>
    <x v="345"/>
    <b v="0"/>
    <b v="1"/>
    <x v="3"/>
    <x v="3"/>
    <x v="3"/>
  </r>
  <r>
    <n v="361"/>
    <x v="360"/>
    <s v="Quality-focused reciprocal structure"/>
    <x v="20"/>
    <n v="9546"/>
    <n v="174"/>
    <x v="1"/>
    <n v="88"/>
    <n v="108.48"/>
    <x v="1"/>
    <x v="1"/>
    <x v="345"/>
    <x v="346"/>
    <b v="0"/>
    <b v="0"/>
    <x v="3"/>
    <x v="3"/>
    <x v="3"/>
  </r>
  <r>
    <n v="362"/>
    <x v="361"/>
    <s v="Automated actuating conglomeration"/>
    <x v="41"/>
    <n v="13755"/>
    <n v="372"/>
    <x v="1"/>
    <n v="191"/>
    <n v="72.02"/>
    <x v="1"/>
    <x v="1"/>
    <x v="65"/>
    <x v="347"/>
    <b v="0"/>
    <b v="0"/>
    <x v="1"/>
    <x v="1"/>
    <x v="1"/>
  </r>
  <r>
    <n v="363"/>
    <x v="362"/>
    <s v="Re-contextualized local initiative"/>
    <x v="5"/>
    <n v="8330"/>
    <n v="160"/>
    <x v="1"/>
    <n v="139"/>
    <n v="59.93"/>
    <x v="1"/>
    <x v="1"/>
    <x v="346"/>
    <x v="348"/>
    <b v="0"/>
    <b v="0"/>
    <x v="1"/>
    <x v="1"/>
    <x v="1"/>
  </r>
  <r>
    <n v="364"/>
    <x v="363"/>
    <s v="Switchable intangible definition"/>
    <x v="79"/>
    <n v="14547"/>
    <n v="1616"/>
    <x v="1"/>
    <n v="186"/>
    <n v="78.209999999999994"/>
    <x v="1"/>
    <x v="1"/>
    <x v="347"/>
    <x v="349"/>
    <b v="0"/>
    <b v="0"/>
    <x v="7"/>
    <x v="1"/>
    <x v="7"/>
  </r>
  <r>
    <n v="365"/>
    <x v="364"/>
    <s v="Networked bottom-line initiative"/>
    <x v="39"/>
    <n v="11735"/>
    <n v="733"/>
    <x v="1"/>
    <n v="112"/>
    <n v="104.78"/>
    <x v="2"/>
    <x v="2"/>
    <x v="348"/>
    <x v="350"/>
    <b v="0"/>
    <b v="0"/>
    <x v="3"/>
    <x v="3"/>
    <x v="3"/>
  </r>
  <r>
    <n v="366"/>
    <x v="365"/>
    <s v="Robust directional system engine"/>
    <x v="37"/>
    <n v="10658"/>
    <n v="592"/>
    <x v="1"/>
    <n v="101"/>
    <n v="105.52"/>
    <x v="1"/>
    <x v="1"/>
    <x v="349"/>
    <x v="351"/>
    <b v="0"/>
    <b v="1"/>
    <x v="3"/>
    <x v="3"/>
    <x v="3"/>
  </r>
  <r>
    <n v="367"/>
    <x v="366"/>
    <s v="Triple-buffered explicit methodology"/>
    <x v="34"/>
    <n v="1870"/>
    <n v="19"/>
    <x v="0"/>
    <n v="75"/>
    <n v="24.93"/>
    <x v="1"/>
    <x v="1"/>
    <x v="350"/>
    <x v="33"/>
    <b v="0"/>
    <b v="1"/>
    <x v="3"/>
    <x v="3"/>
    <x v="3"/>
  </r>
  <r>
    <n v="368"/>
    <x v="367"/>
    <s v="Reactive directional capacity"/>
    <x v="5"/>
    <n v="14394"/>
    <n v="277"/>
    <x v="1"/>
    <n v="206"/>
    <n v="69.87"/>
    <x v="4"/>
    <x v="4"/>
    <x v="351"/>
    <x v="352"/>
    <b v="0"/>
    <b v="1"/>
    <x v="4"/>
    <x v="4"/>
    <x v="4"/>
  </r>
  <r>
    <n v="369"/>
    <x v="368"/>
    <s v="Polarized needs-based approach"/>
    <x v="91"/>
    <n v="14743"/>
    <n v="273"/>
    <x v="1"/>
    <n v="154"/>
    <n v="95.73"/>
    <x v="1"/>
    <x v="1"/>
    <x v="352"/>
    <x v="353"/>
    <b v="0"/>
    <b v="1"/>
    <x v="19"/>
    <x v="4"/>
    <x v="19"/>
  </r>
  <r>
    <n v="370"/>
    <x v="369"/>
    <s v="Intuitive well-modulated middleware"/>
    <x v="222"/>
    <n v="178965"/>
    <n v="159"/>
    <x v="1"/>
    <n v="5966"/>
    <n v="30"/>
    <x v="1"/>
    <x v="1"/>
    <x v="353"/>
    <x v="354"/>
    <b v="0"/>
    <b v="0"/>
    <x v="3"/>
    <x v="3"/>
    <x v="3"/>
  </r>
  <r>
    <n v="371"/>
    <x v="370"/>
    <s v="Multi-channeled logistical matrices"/>
    <x v="223"/>
    <n v="128410"/>
    <n v="68"/>
    <x v="0"/>
    <n v="2176"/>
    <n v="59.01"/>
    <x v="1"/>
    <x v="1"/>
    <x v="354"/>
    <x v="355"/>
    <b v="0"/>
    <b v="0"/>
    <x v="3"/>
    <x v="3"/>
    <x v="3"/>
  </r>
  <r>
    <n v="372"/>
    <x v="371"/>
    <s v="Pre-emptive bifurcated artificial intelligence"/>
    <x v="79"/>
    <n v="14324"/>
    <n v="1592"/>
    <x v="1"/>
    <n v="169"/>
    <n v="84.76"/>
    <x v="1"/>
    <x v="1"/>
    <x v="355"/>
    <x v="356"/>
    <b v="0"/>
    <b v="1"/>
    <x v="4"/>
    <x v="4"/>
    <x v="4"/>
  </r>
  <r>
    <n v="373"/>
    <x v="372"/>
    <s v="Down-sized coherent toolset"/>
    <x v="224"/>
    <n v="164291"/>
    <n v="730"/>
    <x v="1"/>
    <n v="2106"/>
    <n v="78.010000000000005"/>
    <x v="1"/>
    <x v="1"/>
    <x v="356"/>
    <x v="357"/>
    <b v="0"/>
    <b v="0"/>
    <x v="3"/>
    <x v="3"/>
    <x v="3"/>
  </r>
  <r>
    <n v="374"/>
    <x v="373"/>
    <s v="Open-source multi-tasking data-warehouse"/>
    <x v="225"/>
    <n v="22073"/>
    <n v="13"/>
    <x v="0"/>
    <n v="441"/>
    <n v="50.05"/>
    <x v="1"/>
    <x v="1"/>
    <x v="357"/>
    <x v="358"/>
    <b v="0"/>
    <b v="1"/>
    <x v="4"/>
    <x v="4"/>
    <x v="4"/>
  </r>
  <r>
    <n v="375"/>
    <x v="374"/>
    <s v="Future-proofed upward-trending contingency"/>
    <x v="50"/>
    <n v="1479"/>
    <n v="55"/>
    <x v="0"/>
    <n v="25"/>
    <n v="59.16"/>
    <x v="1"/>
    <x v="1"/>
    <x v="358"/>
    <x v="359"/>
    <b v="0"/>
    <b v="0"/>
    <x v="7"/>
    <x v="1"/>
    <x v="7"/>
  </r>
  <r>
    <n v="376"/>
    <x v="375"/>
    <s v="Mandatory uniform matrix"/>
    <x v="74"/>
    <n v="12275"/>
    <n v="361"/>
    <x v="1"/>
    <n v="131"/>
    <n v="93.7"/>
    <x v="1"/>
    <x v="1"/>
    <x v="359"/>
    <x v="360"/>
    <b v="0"/>
    <b v="0"/>
    <x v="1"/>
    <x v="1"/>
    <x v="1"/>
  </r>
  <r>
    <n v="377"/>
    <x v="376"/>
    <s v="Phased methodical initiative"/>
    <x v="226"/>
    <n v="5098"/>
    <n v="10"/>
    <x v="0"/>
    <n v="127"/>
    <n v="40.14"/>
    <x v="1"/>
    <x v="1"/>
    <x v="12"/>
    <x v="361"/>
    <b v="0"/>
    <b v="0"/>
    <x v="3"/>
    <x v="3"/>
    <x v="3"/>
  </r>
  <r>
    <n v="378"/>
    <x v="377"/>
    <s v="Managed stable function"/>
    <x v="227"/>
    <n v="24882"/>
    <n v="14"/>
    <x v="0"/>
    <n v="355"/>
    <n v="70.09"/>
    <x v="1"/>
    <x v="1"/>
    <x v="360"/>
    <x v="362"/>
    <b v="0"/>
    <b v="0"/>
    <x v="4"/>
    <x v="4"/>
    <x v="4"/>
  </r>
  <r>
    <n v="379"/>
    <x v="378"/>
    <s v="Realigned clear-thinking migration"/>
    <x v="44"/>
    <n v="2912"/>
    <n v="40"/>
    <x v="0"/>
    <n v="44"/>
    <n v="66.180000000000007"/>
    <x v="4"/>
    <x v="4"/>
    <x v="361"/>
    <x v="363"/>
    <b v="0"/>
    <b v="0"/>
    <x v="3"/>
    <x v="3"/>
    <x v="3"/>
  </r>
  <r>
    <n v="380"/>
    <x v="379"/>
    <s v="Optional clear-thinking process improvement"/>
    <x v="186"/>
    <n v="4008"/>
    <n v="160"/>
    <x v="1"/>
    <n v="84"/>
    <n v="47.71"/>
    <x v="1"/>
    <x v="1"/>
    <x v="362"/>
    <x v="364"/>
    <b v="0"/>
    <b v="0"/>
    <x v="3"/>
    <x v="3"/>
    <x v="3"/>
  </r>
  <r>
    <n v="381"/>
    <x v="380"/>
    <s v="Cross-group global moratorium"/>
    <x v="98"/>
    <n v="9749"/>
    <n v="184"/>
    <x v="1"/>
    <n v="155"/>
    <n v="62.9"/>
    <x v="1"/>
    <x v="1"/>
    <x v="363"/>
    <x v="365"/>
    <b v="0"/>
    <b v="0"/>
    <x v="3"/>
    <x v="3"/>
    <x v="3"/>
  </r>
  <r>
    <n v="382"/>
    <x v="381"/>
    <s v="Visionary systemic process improvement"/>
    <x v="14"/>
    <n v="5803"/>
    <n v="64"/>
    <x v="0"/>
    <n v="67"/>
    <n v="86.61"/>
    <x v="1"/>
    <x v="1"/>
    <x v="364"/>
    <x v="366"/>
    <b v="0"/>
    <b v="0"/>
    <x v="14"/>
    <x v="7"/>
    <x v="14"/>
  </r>
  <r>
    <n v="383"/>
    <x v="382"/>
    <s v="Progressive intangible flexibility"/>
    <x v="9"/>
    <n v="14199"/>
    <n v="225"/>
    <x v="1"/>
    <n v="189"/>
    <n v="75.13"/>
    <x v="1"/>
    <x v="1"/>
    <x v="210"/>
    <x v="285"/>
    <b v="0"/>
    <b v="1"/>
    <x v="0"/>
    <x v="0"/>
    <x v="0"/>
  </r>
  <r>
    <n v="384"/>
    <x v="383"/>
    <s v="Reactive real-time software"/>
    <x v="228"/>
    <n v="196779"/>
    <n v="172"/>
    <x v="1"/>
    <n v="4799"/>
    <n v="41"/>
    <x v="1"/>
    <x v="1"/>
    <x v="365"/>
    <x v="367"/>
    <b v="1"/>
    <b v="1"/>
    <x v="4"/>
    <x v="4"/>
    <x v="4"/>
  </r>
  <r>
    <n v="385"/>
    <x v="384"/>
    <s v="Programmable incremental knowledge user"/>
    <x v="229"/>
    <n v="56859"/>
    <n v="146"/>
    <x v="1"/>
    <n v="1137"/>
    <n v="50.01"/>
    <x v="1"/>
    <x v="1"/>
    <x v="366"/>
    <x v="368"/>
    <b v="0"/>
    <b v="0"/>
    <x v="9"/>
    <x v="5"/>
    <x v="9"/>
  </r>
  <r>
    <n v="386"/>
    <x v="385"/>
    <s v="Progressive 5thgeneration customer loyalty"/>
    <x v="230"/>
    <n v="103554"/>
    <n v="76"/>
    <x v="0"/>
    <n v="1068"/>
    <n v="96.96"/>
    <x v="1"/>
    <x v="1"/>
    <x v="367"/>
    <x v="369"/>
    <b v="0"/>
    <b v="0"/>
    <x v="3"/>
    <x v="3"/>
    <x v="3"/>
  </r>
  <r>
    <n v="387"/>
    <x v="386"/>
    <s v="Triple-buffered logistical frame"/>
    <x v="231"/>
    <n v="42795"/>
    <n v="39"/>
    <x v="0"/>
    <n v="424"/>
    <n v="100.93"/>
    <x v="1"/>
    <x v="1"/>
    <x v="368"/>
    <x v="370"/>
    <b v="0"/>
    <b v="0"/>
    <x v="8"/>
    <x v="2"/>
    <x v="8"/>
  </r>
  <r>
    <n v="388"/>
    <x v="387"/>
    <s v="Exclusive dynamic adapter"/>
    <x v="232"/>
    <n v="12938"/>
    <n v="11"/>
    <x v="3"/>
    <n v="145"/>
    <n v="89.23"/>
    <x v="5"/>
    <x v="5"/>
    <x v="369"/>
    <x v="371"/>
    <b v="0"/>
    <b v="0"/>
    <x v="7"/>
    <x v="1"/>
    <x v="7"/>
  </r>
  <r>
    <n v="389"/>
    <x v="388"/>
    <s v="Automated systemic hierarchy"/>
    <x v="233"/>
    <n v="101352"/>
    <n v="122"/>
    <x v="1"/>
    <n v="1152"/>
    <n v="87.98"/>
    <x v="1"/>
    <x v="1"/>
    <x v="370"/>
    <x v="372"/>
    <b v="0"/>
    <b v="0"/>
    <x v="3"/>
    <x v="3"/>
    <x v="3"/>
  </r>
  <r>
    <n v="390"/>
    <x v="389"/>
    <s v="Digitized eco-centric core"/>
    <x v="166"/>
    <n v="4477"/>
    <n v="187"/>
    <x v="1"/>
    <n v="50"/>
    <n v="89.54"/>
    <x v="1"/>
    <x v="1"/>
    <x v="371"/>
    <x v="373"/>
    <b v="0"/>
    <b v="0"/>
    <x v="14"/>
    <x v="7"/>
    <x v="14"/>
  </r>
  <r>
    <n v="391"/>
    <x v="390"/>
    <s v="Mandatory uniform strategy"/>
    <x v="234"/>
    <n v="4393"/>
    <n v="7"/>
    <x v="0"/>
    <n v="151"/>
    <n v="29.09"/>
    <x v="1"/>
    <x v="1"/>
    <x v="287"/>
    <x v="374"/>
    <b v="0"/>
    <b v="0"/>
    <x v="9"/>
    <x v="5"/>
    <x v="9"/>
  </r>
  <r>
    <n v="392"/>
    <x v="391"/>
    <s v="Profit-focused zero administration forecast"/>
    <x v="235"/>
    <n v="67546"/>
    <n v="66"/>
    <x v="0"/>
    <n v="1608"/>
    <n v="42.01"/>
    <x v="1"/>
    <x v="1"/>
    <x v="372"/>
    <x v="375"/>
    <b v="0"/>
    <b v="0"/>
    <x v="8"/>
    <x v="2"/>
    <x v="8"/>
  </r>
  <r>
    <n v="393"/>
    <x v="392"/>
    <s v="De-engineered static orchestration"/>
    <x v="236"/>
    <n v="143788"/>
    <n v="229"/>
    <x v="1"/>
    <n v="3059"/>
    <n v="47"/>
    <x v="0"/>
    <x v="0"/>
    <x v="373"/>
    <x v="376"/>
    <b v="0"/>
    <b v="0"/>
    <x v="17"/>
    <x v="1"/>
    <x v="17"/>
  </r>
  <r>
    <n v="394"/>
    <x v="393"/>
    <s v="Customizable dynamic info-mediaries"/>
    <x v="126"/>
    <n v="3755"/>
    <n v="469"/>
    <x v="1"/>
    <n v="34"/>
    <n v="110.44"/>
    <x v="1"/>
    <x v="1"/>
    <x v="374"/>
    <x v="377"/>
    <b v="0"/>
    <b v="1"/>
    <x v="4"/>
    <x v="4"/>
    <x v="4"/>
  </r>
  <r>
    <n v="395"/>
    <x v="122"/>
    <s v="Enhanced incremental budgetary management"/>
    <x v="143"/>
    <n v="9238"/>
    <n v="130"/>
    <x v="1"/>
    <n v="220"/>
    <n v="41.99"/>
    <x v="1"/>
    <x v="1"/>
    <x v="375"/>
    <x v="378"/>
    <b v="1"/>
    <b v="0"/>
    <x v="3"/>
    <x v="3"/>
    <x v="3"/>
  </r>
  <r>
    <n v="396"/>
    <x v="394"/>
    <s v="Digitized local info-mediaries"/>
    <x v="237"/>
    <n v="77012"/>
    <n v="167"/>
    <x v="1"/>
    <n v="1604"/>
    <n v="48.01"/>
    <x v="2"/>
    <x v="2"/>
    <x v="376"/>
    <x v="379"/>
    <b v="0"/>
    <b v="0"/>
    <x v="6"/>
    <x v="4"/>
    <x v="6"/>
  </r>
  <r>
    <n v="397"/>
    <x v="395"/>
    <s v="Virtual systematic monitoring"/>
    <x v="32"/>
    <n v="14083"/>
    <n v="174"/>
    <x v="1"/>
    <n v="454"/>
    <n v="31.02"/>
    <x v="1"/>
    <x v="1"/>
    <x v="377"/>
    <x v="380"/>
    <b v="0"/>
    <b v="0"/>
    <x v="1"/>
    <x v="1"/>
    <x v="1"/>
  </r>
  <r>
    <n v="398"/>
    <x v="396"/>
    <s v="Reactive bottom-line open architecture"/>
    <x v="12"/>
    <n v="12202"/>
    <n v="718"/>
    <x v="1"/>
    <n v="123"/>
    <n v="99.2"/>
    <x v="6"/>
    <x v="6"/>
    <x v="378"/>
    <x v="103"/>
    <b v="0"/>
    <b v="1"/>
    <x v="10"/>
    <x v="4"/>
    <x v="10"/>
  </r>
  <r>
    <n v="399"/>
    <x v="397"/>
    <s v="Pre-emptive interactive model"/>
    <x v="238"/>
    <n v="62127"/>
    <n v="64"/>
    <x v="0"/>
    <n v="941"/>
    <n v="66.02"/>
    <x v="1"/>
    <x v="1"/>
    <x v="379"/>
    <x v="381"/>
    <b v="0"/>
    <b v="0"/>
    <x v="7"/>
    <x v="1"/>
    <x v="7"/>
  </r>
  <r>
    <n v="400"/>
    <x v="398"/>
    <s v="Ergonomic eco-centric open architecture"/>
    <x v="0"/>
    <n v="2"/>
    <n v="2"/>
    <x v="0"/>
    <n v="1"/>
    <n v="2"/>
    <x v="1"/>
    <x v="1"/>
    <x v="380"/>
    <x v="382"/>
    <b v="0"/>
    <b v="1"/>
    <x v="14"/>
    <x v="7"/>
    <x v="14"/>
  </r>
  <r>
    <n v="401"/>
    <x v="399"/>
    <s v="Inverse radical hierarchy"/>
    <x v="79"/>
    <n v="13772"/>
    <n v="1530"/>
    <x v="1"/>
    <n v="299"/>
    <n v="46.06"/>
    <x v="1"/>
    <x v="1"/>
    <x v="381"/>
    <x v="383"/>
    <b v="0"/>
    <b v="0"/>
    <x v="3"/>
    <x v="3"/>
    <x v="3"/>
  </r>
  <r>
    <n v="402"/>
    <x v="400"/>
    <s v="Team-oriented static interface"/>
    <x v="190"/>
    <n v="2946"/>
    <n v="40"/>
    <x v="0"/>
    <n v="40"/>
    <n v="73.650000000000006"/>
    <x v="1"/>
    <x v="1"/>
    <x v="382"/>
    <x v="384"/>
    <b v="0"/>
    <b v="1"/>
    <x v="12"/>
    <x v="4"/>
    <x v="12"/>
  </r>
  <r>
    <n v="403"/>
    <x v="401"/>
    <s v="Virtual foreground throughput"/>
    <x v="239"/>
    <n v="168820"/>
    <n v="86"/>
    <x v="0"/>
    <n v="3015"/>
    <n v="55.99"/>
    <x v="0"/>
    <x v="0"/>
    <x v="125"/>
    <x v="385"/>
    <b v="0"/>
    <b v="1"/>
    <x v="3"/>
    <x v="3"/>
    <x v="3"/>
  </r>
  <r>
    <n v="404"/>
    <x v="402"/>
    <s v="Visionary exuding Internet solution"/>
    <x v="240"/>
    <n v="154321"/>
    <n v="316"/>
    <x v="1"/>
    <n v="2237"/>
    <n v="68.989999999999995"/>
    <x v="1"/>
    <x v="1"/>
    <x v="383"/>
    <x v="386"/>
    <b v="0"/>
    <b v="0"/>
    <x v="3"/>
    <x v="3"/>
    <x v="3"/>
  </r>
  <r>
    <n v="405"/>
    <x v="403"/>
    <s v="Synchronized secondary analyzer"/>
    <x v="241"/>
    <n v="26527"/>
    <n v="90"/>
    <x v="0"/>
    <n v="435"/>
    <n v="60.98"/>
    <x v="1"/>
    <x v="1"/>
    <x v="384"/>
    <x v="387"/>
    <b v="0"/>
    <b v="0"/>
    <x v="3"/>
    <x v="3"/>
    <x v="3"/>
  </r>
  <r>
    <n v="406"/>
    <x v="404"/>
    <s v="Balanced attitude-oriented parallelism"/>
    <x v="242"/>
    <n v="71583"/>
    <n v="182"/>
    <x v="1"/>
    <n v="645"/>
    <n v="110.98"/>
    <x v="1"/>
    <x v="1"/>
    <x v="385"/>
    <x v="388"/>
    <b v="1"/>
    <b v="0"/>
    <x v="4"/>
    <x v="4"/>
    <x v="4"/>
  </r>
  <r>
    <n v="407"/>
    <x v="405"/>
    <s v="Organized bandwidth-monitored core"/>
    <x v="74"/>
    <n v="12100"/>
    <n v="356"/>
    <x v="1"/>
    <n v="484"/>
    <n v="25"/>
    <x v="3"/>
    <x v="3"/>
    <x v="386"/>
    <x v="389"/>
    <b v="0"/>
    <b v="0"/>
    <x v="3"/>
    <x v="3"/>
    <x v="3"/>
  </r>
  <r>
    <n v="408"/>
    <x v="406"/>
    <s v="Cloned leadingedge utilization"/>
    <x v="243"/>
    <n v="12129"/>
    <n v="132"/>
    <x v="1"/>
    <n v="154"/>
    <n v="78.760000000000005"/>
    <x v="0"/>
    <x v="0"/>
    <x v="387"/>
    <x v="390"/>
    <b v="0"/>
    <b v="0"/>
    <x v="4"/>
    <x v="4"/>
    <x v="4"/>
  </r>
  <r>
    <n v="409"/>
    <x v="97"/>
    <s v="Secured asymmetric projection"/>
    <x v="244"/>
    <n v="62804"/>
    <n v="46"/>
    <x v="0"/>
    <n v="714"/>
    <n v="87.96"/>
    <x v="1"/>
    <x v="1"/>
    <x v="388"/>
    <x v="391"/>
    <b v="0"/>
    <b v="0"/>
    <x v="1"/>
    <x v="1"/>
    <x v="1"/>
  </r>
  <r>
    <n v="410"/>
    <x v="407"/>
    <s v="Advanced cohesive Graphic Interface"/>
    <x v="184"/>
    <n v="55536"/>
    <n v="36"/>
    <x v="2"/>
    <n v="1111"/>
    <n v="49.99"/>
    <x v="1"/>
    <x v="1"/>
    <x v="277"/>
    <x v="277"/>
    <b v="0"/>
    <b v="0"/>
    <x v="20"/>
    <x v="6"/>
    <x v="20"/>
  </r>
  <r>
    <n v="411"/>
    <x v="408"/>
    <s v="Down-sized maximized function"/>
    <x v="75"/>
    <n v="8161"/>
    <n v="105"/>
    <x v="1"/>
    <n v="82"/>
    <n v="99.52"/>
    <x v="1"/>
    <x v="1"/>
    <x v="389"/>
    <x v="392"/>
    <b v="0"/>
    <b v="0"/>
    <x v="3"/>
    <x v="3"/>
    <x v="3"/>
  </r>
  <r>
    <n v="412"/>
    <x v="409"/>
    <s v="Realigned zero tolerance software"/>
    <x v="118"/>
    <n v="14046"/>
    <n v="669"/>
    <x v="1"/>
    <n v="134"/>
    <n v="104.82"/>
    <x v="1"/>
    <x v="1"/>
    <x v="390"/>
    <x v="393"/>
    <b v="0"/>
    <b v="0"/>
    <x v="13"/>
    <x v="5"/>
    <x v="13"/>
  </r>
  <r>
    <n v="413"/>
    <x v="410"/>
    <s v="Persevering analyzing extranet"/>
    <x v="245"/>
    <n v="117628"/>
    <n v="62"/>
    <x v="2"/>
    <n v="1089"/>
    <n v="108.01"/>
    <x v="1"/>
    <x v="1"/>
    <x v="391"/>
    <x v="394"/>
    <b v="0"/>
    <b v="0"/>
    <x v="10"/>
    <x v="4"/>
    <x v="10"/>
  </r>
  <r>
    <n v="414"/>
    <x v="411"/>
    <s v="Innovative human-resource migration"/>
    <x v="246"/>
    <n v="159405"/>
    <n v="85"/>
    <x v="0"/>
    <n v="5497"/>
    <n v="29"/>
    <x v="1"/>
    <x v="1"/>
    <x v="392"/>
    <x v="395"/>
    <b v="0"/>
    <b v="1"/>
    <x v="0"/>
    <x v="0"/>
    <x v="0"/>
  </r>
  <r>
    <n v="415"/>
    <x v="412"/>
    <s v="Intuitive needs-based monitoring"/>
    <x v="247"/>
    <n v="12552"/>
    <n v="11"/>
    <x v="0"/>
    <n v="418"/>
    <n v="30.03"/>
    <x v="1"/>
    <x v="1"/>
    <x v="393"/>
    <x v="396"/>
    <b v="0"/>
    <b v="0"/>
    <x v="3"/>
    <x v="3"/>
    <x v="3"/>
  </r>
  <r>
    <n v="416"/>
    <x v="413"/>
    <s v="Customer-focused disintermediate toolset"/>
    <x v="248"/>
    <n v="59007"/>
    <n v="44"/>
    <x v="0"/>
    <n v="1439"/>
    <n v="41.01"/>
    <x v="1"/>
    <x v="1"/>
    <x v="394"/>
    <x v="397"/>
    <b v="0"/>
    <b v="1"/>
    <x v="4"/>
    <x v="4"/>
    <x v="4"/>
  </r>
  <r>
    <n v="417"/>
    <x v="414"/>
    <s v="Upgradable 24/7 emulation"/>
    <x v="12"/>
    <n v="943"/>
    <n v="55"/>
    <x v="0"/>
    <n v="15"/>
    <n v="62.87"/>
    <x v="1"/>
    <x v="1"/>
    <x v="395"/>
    <x v="398"/>
    <b v="0"/>
    <b v="0"/>
    <x v="3"/>
    <x v="3"/>
    <x v="3"/>
  </r>
  <r>
    <n v="418"/>
    <x v="32"/>
    <s v="Quality-focused client-server core"/>
    <x v="249"/>
    <n v="93963"/>
    <n v="57"/>
    <x v="0"/>
    <n v="1999"/>
    <n v="47.01"/>
    <x v="0"/>
    <x v="0"/>
    <x v="396"/>
    <x v="399"/>
    <b v="0"/>
    <b v="0"/>
    <x v="4"/>
    <x v="4"/>
    <x v="4"/>
  </r>
  <r>
    <n v="419"/>
    <x v="415"/>
    <s v="Upgradable maximized protocol"/>
    <x v="250"/>
    <n v="140469"/>
    <n v="123"/>
    <x v="1"/>
    <n v="5203"/>
    <n v="27"/>
    <x v="1"/>
    <x v="1"/>
    <x v="397"/>
    <x v="348"/>
    <b v="0"/>
    <b v="0"/>
    <x v="2"/>
    <x v="2"/>
    <x v="2"/>
  </r>
  <r>
    <n v="420"/>
    <x v="416"/>
    <s v="Cross-platform interactive synergy"/>
    <x v="92"/>
    <n v="6423"/>
    <n v="128"/>
    <x v="1"/>
    <n v="94"/>
    <n v="68.33"/>
    <x v="1"/>
    <x v="1"/>
    <x v="398"/>
    <x v="400"/>
    <b v="0"/>
    <b v="0"/>
    <x v="3"/>
    <x v="3"/>
    <x v="3"/>
  </r>
  <r>
    <n v="421"/>
    <x v="417"/>
    <s v="User-centric fault-tolerant archive"/>
    <x v="151"/>
    <n v="6015"/>
    <n v="64"/>
    <x v="0"/>
    <n v="118"/>
    <n v="50.97"/>
    <x v="1"/>
    <x v="1"/>
    <x v="399"/>
    <x v="401"/>
    <b v="0"/>
    <b v="1"/>
    <x v="8"/>
    <x v="2"/>
    <x v="8"/>
  </r>
  <r>
    <n v="422"/>
    <x v="418"/>
    <s v="Reverse-engineered regional knowledge user"/>
    <x v="251"/>
    <n v="11075"/>
    <n v="127"/>
    <x v="1"/>
    <n v="205"/>
    <n v="54.02"/>
    <x v="1"/>
    <x v="1"/>
    <x v="400"/>
    <x v="402"/>
    <b v="0"/>
    <b v="1"/>
    <x v="3"/>
    <x v="3"/>
    <x v="3"/>
  </r>
  <r>
    <n v="423"/>
    <x v="419"/>
    <s v="Self-enabling real-time definition"/>
    <x v="252"/>
    <n v="15723"/>
    <n v="11"/>
    <x v="0"/>
    <n v="162"/>
    <n v="97.06"/>
    <x v="1"/>
    <x v="1"/>
    <x v="116"/>
    <x v="403"/>
    <b v="0"/>
    <b v="1"/>
    <x v="0"/>
    <x v="0"/>
    <x v="0"/>
  </r>
  <r>
    <n v="424"/>
    <x v="420"/>
    <s v="User-centric impactful projection"/>
    <x v="135"/>
    <n v="2064"/>
    <n v="40"/>
    <x v="0"/>
    <n v="83"/>
    <n v="24.87"/>
    <x v="1"/>
    <x v="1"/>
    <x v="401"/>
    <x v="404"/>
    <b v="0"/>
    <b v="0"/>
    <x v="7"/>
    <x v="1"/>
    <x v="7"/>
  </r>
  <r>
    <n v="425"/>
    <x v="421"/>
    <s v="Vision-oriented actuating hardware"/>
    <x v="50"/>
    <n v="7767"/>
    <n v="288"/>
    <x v="1"/>
    <n v="92"/>
    <n v="84.42"/>
    <x v="1"/>
    <x v="1"/>
    <x v="402"/>
    <x v="405"/>
    <b v="0"/>
    <b v="0"/>
    <x v="14"/>
    <x v="7"/>
    <x v="14"/>
  </r>
  <r>
    <n v="426"/>
    <x v="422"/>
    <s v="Virtual leadingedge framework"/>
    <x v="37"/>
    <n v="10313"/>
    <n v="573"/>
    <x v="1"/>
    <n v="219"/>
    <n v="47.09"/>
    <x v="1"/>
    <x v="1"/>
    <x v="403"/>
    <x v="406"/>
    <b v="0"/>
    <b v="0"/>
    <x v="3"/>
    <x v="3"/>
    <x v="3"/>
  </r>
  <r>
    <n v="427"/>
    <x v="423"/>
    <s v="Managed discrete framework"/>
    <x v="253"/>
    <n v="197018"/>
    <n v="113"/>
    <x v="1"/>
    <n v="2526"/>
    <n v="78"/>
    <x v="1"/>
    <x v="1"/>
    <x v="404"/>
    <x v="407"/>
    <b v="0"/>
    <b v="1"/>
    <x v="3"/>
    <x v="3"/>
    <x v="3"/>
  </r>
  <r>
    <n v="428"/>
    <x v="424"/>
    <s v="Progressive zero-defect capability"/>
    <x v="254"/>
    <n v="47037"/>
    <n v="46"/>
    <x v="0"/>
    <n v="747"/>
    <n v="62.97"/>
    <x v="1"/>
    <x v="1"/>
    <x v="405"/>
    <x v="408"/>
    <b v="0"/>
    <b v="0"/>
    <x v="10"/>
    <x v="4"/>
    <x v="10"/>
  </r>
  <r>
    <n v="429"/>
    <x v="425"/>
    <s v="Right-sized demand-driven adapter"/>
    <x v="255"/>
    <n v="173191"/>
    <n v="91"/>
    <x v="3"/>
    <n v="2138"/>
    <n v="81.010000000000005"/>
    <x v="1"/>
    <x v="1"/>
    <x v="406"/>
    <x v="409"/>
    <b v="0"/>
    <b v="1"/>
    <x v="14"/>
    <x v="7"/>
    <x v="14"/>
  </r>
  <r>
    <n v="430"/>
    <x v="426"/>
    <s v="Re-engineered attitude-oriented frame"/>
    <x v="32"/>
    <n v="5487"/>
    <n v="68"/>
    <x v="0"/>
    <n v="84"/>
    <n v="65.319999999999993"/>
    <x v="1"/>
    <x v="1"/>
    <x v="407"/>
    <x v="410"/>
    <b v="0"/>
    <b v="0"/>
    <x v="3"/>
    <x v="3"/>
    <x v="3"/>
  </r>
  <r>
    <n v="431"/>
    <x v="427"/>
    <s v="Compatible multimedia utilization"/>
    <x v="135"/>
    <n v="9817"/>
    <n v="192"/>
    <x v="1"/>
    <n v="94"/>
    <n v="104.44"/>
    <x v="1"/>
    <x v="1"/>
    <x v="408"/>
    <x v="312"/>
    <b v="1"/>
    <b v="0"/>
    <x v="3"/>
    <x v="3"/>
    <x v="3"/>
  </r>
  <r>
    <n v="432"/>
    <x v="428"/>
    <s v="Re-contextualized dedicated hardware"/>
    <x v="106"/>
    <n v="6369"/>
    <n v="83"/>
    <x v="0"/>
    <n v="91"/>
    <n v="69.989999999999995"/>
    <x v="1"/>
    <x v="1"/>
    <x v="409"/>
    <x v="411"/>
    <b v="0"/>
    <b v="0"/>
    <x v="3"/>
    <x v="3"/>
    <x v="3"/>
  </r>
  <r>
    <n v="433"/>
    <x v="429"/>
    <s v="Decentralized composite paradigm"/>
    <x v="256"/>
    <n v="65755"/>
    <n v="54"/>
    <x v="0"/>
    <n v="792"/>
    <n v="83.02"/>
    <x v="1"/>
    <x v="1"/>
    <x v="410"/>
    <x v="412"/>
    <b v="0"/>
    <b v="1"/>
    <x v="4"/>
    <x v="4"/>
    <x v="4"/>
  </r>
  <r>
    <n v="434"/>
    <x v="430"/>
    <s v="Cloned transitional hierarchy"/>
    <x v="91"/>
    <n v="903"/>
    <n v="17"/>
    <x v="3"/>
    <n v="10"/>
    <n v="90.3"/>
    <x v="0"/>
    <x v="0"/>
    <x v="411"/>
    <x v="413"/>
    <b v="1"/>
    <b v="0"/>
    <x v="3"/>
    <x v="3"/>
    <x v="3"/>
  </r>
  <r>
    <n v="435"/>
    <x v="431"/>
    <s v="Advanced discrete leverage"/>
    <x v="257"/>
    <n v="178120"/>
    <n v="117"/>
    <x v="1"/>
    <n v="1713"/>
    <n v="103.98"/>
    <x v="6"/>
    <x v="6"/>
    <x v="412"/>
    <x v="414"/>
    <b v="0"/>
    <b v="1"/>
    <x v="3"/>
    <x v="3"/>
    <x v="3"/>
  </r>
  <r>
    <n v="436"/>
    <x v="432"/>
    <s v="Open-source incremental throughput"/>
    <x v="81"/>
    <n v="13678"/>
    <n v="1052"/>
    <x v="1"/>
    <n v="249"/>
    <n v="54.93"/>
    <x v="1"/>
    <x v="1"/>
    <x v="413"/>
    <x v="354"/>
    <b v="0"/>
    <b v="0"/>
    <x v="17"/>
    <x v="1"/>
    <x v="17"/>
  </r>
  <r>
    <n v="437"/>
    <x v="433"/>
    <s v="Centralized regional interface"/>
    <x v="32"/>
    <n v="9969"/>
    <n v="123"/>
    <x v="1"/>
    <n v="192"/>
    <n v="51.92"/>
    <x v="1"/>
    <x v="1"/>
    <x v="414"/>
    <x v="415"/>
    <b v="0"/>
    <b v="1"/>
    <x v="10"/>
    <x v="4"/>
    <x v="10"/>
  </r>
  <r>
    <n v="438"/>
    <x v="434"/>
    <s v="Streamlined web-enabled knowledgebase"/>
    <x v="111"/>
    <n v="14827"/>
    <n v="179"/>
    <x v="1"/>
    <n v="247"/>
    <n v="60.03"/>
    <x v="1"/>
    <x v="1"/>
    <x v="415"/>
    <x v="416"/>
    <b v="0"/>
    <b v="0"/>
    <x v="3"/>
    <x v="3"/>
    <x v="3"/>
  </r>
  <r>
    <n v="439"/>
    <x v="435"/>
    <s v="Digitized transitional monitoring"/>
    <x v="258"/>
    <n v="100900"/>
    <n v="355"/>
    <x v="1"/>
    <n v="2293"/>
    <n v="44"/>
    <x v="1"/>
    <x v="1"/>
    <x v="416"/>
    <x v="417"/>
    <b v="0"/>
    <b v="0"/>
    <x v="22"/>
    <x v="4"/>
    <x v="22"/>
  </r>
  <r>
    <n v="440"/>
    <x v="436"/>
    <s v="Networked optimal adapter"/>
    <x v="259"/>
    <n v="165954"/>
    <n v="162"/>
    <x v="1"/>
    <n v="3131"/>
    <n v="53"/>
    <x v="1"/>
    <x v="1"/>
    <x v="417"/>
    <x v="418"/>
    <b v="0"/>
    <b v="0"/>
    <x v="19"/>
    <x v="4"/>
    <x v="19"/>
  </r>
  <r>
    <n v="441"/>
    <x v="437"/>
    <s v="Automated optimal function"/>
    <x v="260"/>
    <n v="1744"/>
    <n v="25"/>
    <x v="0"/>
    <n v="32"/>
    <n v="54.5"/>
    <x v="1"/>
    <x v="1"/>
    <x v="418"/>
    <x v="419"/>
    <b v="0"/>
    <b v="0"/>
    <x v="8"/>
    <x v="2"/>
    <x v="8"/>
  </r>
  <r>
    <n v="442"/>
    <x v="438"/>
    <s v="Devolved system-worthy framework"/>
    <x v="91"/>
    <n v="10731"/>
    <n v="199"/>
    <x v="1"/>
    <n v="143"/>
    <n v="75.040000000000006"/>
    <x v="6"/>
    <x v="6"/>
    <x v="419"/>
    <x v="420"/>
    <b v="0"/>
    <b v="0"/>
    <x v="3"/>
    <x v="3"/>
    <x v="3"/>
  </r>
  <r>
    <n v="443"/>
    <x v="439"/>
    <s v="Stand-alone user-facing service-desk"/>
    <x v="29"/>
    <n v="3232"/>
    <n v="35"/>
    <x v="3"/>
    <n v="90"/>
    <n v="35.909999999999997"/>
    <x v="1"/>
    <x v="1"/>
    <x v="420"/>
    <x v="421"/>
    <b v="0"/>
    <b v="0"/>
    <x v="3"/>
    <x v="3"/>
    <x v="3"/>
  </r>
  <r>
    <n v="444"/>
    <x v="347"/>
    <s v="Versatile global attitude"/>
    <x v="8"/>
    <n v="10938"/>
    <n v="176"/>
    <x v="1"/>
    <n v="296"/>
    <n v="36.950000000000003"/>
    <x v="1"/>
    <x v="1"/>
    <x v="421"/>
    <x v="422"/>
    <b v="0"/>
    <b v="1"/>
    <x v="7"/>
    <x v="1"/>
    <x v="7"/>
  </r>
  <r>
    <n v="445"/>
    <x v="440"/>
    <s v="Intuitive demand-driven Local Area Network"/>
    <x v="118"/>
    <n v="10739"/>
    <n v="511"/>
    <x v="1"/>
    <n v="170"/>
    <n v="63.17"/>
    <x v="1"/>
    <x v="1"/>
    <x v="422"/>
    <x v="423"/>
    <b v="0"/>
    <b v="1"/>
    <x v="3"/>
    <x v="3"/>
    <x v="3"/>
  </r>
  <r>
    <n v="446"/>
    <x v="441"/>
    <s v="Assimilated uniform methodology"/>
    <x v="85"/>
    <n v="5579"/>
    <n v="82"/>
    <x v="0"/>
    <n v="186"/>
    <n v="29.99"/>
    <x v="1"/>
    <x v="1"/>
    <x v="423"/>
    <x v="424"/>
    <b v="0"/>
    <b v="0"/>
    <x v="8"/>
    <x v="2"/>
    <x v="8"/>
  </r>
  <r>
    <n v="447"/>
    <x v="442"/>
    <s v="Self-enabling next generation algorithm"/>
    <x v="261"/>
    <n v="37754"/>
    <n v="24"/>
    <x v="3"/>
    <n v="439"/>
    <n v="86"/>
    <x v="4"/>
    <x v="4"/>
    <x v="424"/>
    <x v="425"/>
    <b v="0"/>
    <b v="0"/>
    <x v="19"/>
    <x v="4"/>
    <x v="19"/>
  </r>
  <r>
    <n v="448"/>
    <x v="443"/>
    <s v="Object-based demand-driven strategy"/>
    <x v="262"/>
    <n v="45384"/>
    <n v="50"/>
    <x v="0"/>
    <n v="605"/>
    <n v="75.010000000000005"/>
    <x v="1"/>
    <x v="1"/>
    <x v="425"/>
    <x v="426"/>
    <b v="0"/>
    <b v="1"/>
    <x v="11"/>
    <x v="6"/>
    <x v="11"/>
  </r>
  <r>
    <n v="449"/>
    <x v="444"/>
    <s v="Public-key coherent ability"/>
    <x v="79"/>
    <n v="8703"/>
    <n v="967"/>
    <x v="1"/>
    <n v="86"/>
    <n v="101.2"/>
    <x v="3"/>
    <x v="3"/>
    <x v="426"/>
    <x v="427"/>
    <b v="0"/>
    <b v="0"/>
    <x v="11"/>
    <x v="6"/>
    <x v="11"/>
  </r>
  <r>
    <n v="450"/>
    <x v="445"/>
    <s v="Up-sized composite success"/>
    <x v="0"/>
    <n v="4"/>
    <n v="4"/>
    <x v="0"/>
    <n v="1"/>
    <n v="4"/>
    <x v="0"/>
    <x v="0"/>
    <x v="427"/>
    <x v="428"/>
    <b v="0"/>
    <b v="0"/>
    <x v="10"/>
    <x v="4"/>
    <x v="10"/>
  </r>
  <r>
    <n v="451"/>
    <x v="446"/>
    <s v="Innovative exuding matrix"/>
    <x v="263"/>
    <n v="182302"/>
    <n v="123"/>
    <x v="1"/>
    <n v="6286"/>
    <n v="29"/>
    <x v="1"/>
    <x v="1"/>
    <x v="428"/>
    <x v="429"/>
    <b v="0"/>
    <b v="0"/>
    <x v="1"/>
    <x v="1"/>
    <x v="1"/>
  </r>
  <r>
    <n v="452"/>
    <x v="447"/>
    <s v="Realigned impactful artificial intelligence"/>
    <x v="73"/>
    <n v="3045"/>
    <n v="63"/>
    <x v="0"/>
    <n v="31"/>
    <n v="98.23"/>
    <x v="1"/>
    <x v="1"/>
    <x v="429"/>
    <x v="430"/>
    <b v="0"/>
    <b v="0"/>
    <x v="6"/>
    <x v="4"/>
    <x v="6"/>
  </r>
  <r>
    <n v="453"/>
    <x v="448"/>
    <s v="Multi-layered multi-tasking secured line"/>
    <x v="264"/>
    <n v="102749"/>
    <n v="56"/>
    <x v="0"/>
    <n v="1181"/>
    <n v="87"/>
    <x v="1"/>
    <x v="1"/>
    <x v="411"/>
    <x v="431"/>
    <b v="0"/>
    <b v="0"/>
    <x v="22"/>
    <x v="4"/>
    <x v="22"/>
  </r>
  <r>
    <n v="454"/>
    <x v="449"/>
    <s v="Upgradable upward-trending portal"/>
    <x v="220"/>
    <n v="1763"/>
    <n v="44"/>
    <x v="0"/>
    <n v="39"/>
    <n v="45.21"/>
    <x v="1"/>
    <x v="1"/>
    <x v="430"/>
    <x v="432"/>
    <b v="0"/>
    <b v="1"/>
    <x v="6"/>
    <x v="4"/>
    <x v="6"/>
  </r>
  <r>
    <n v="455"/>
    <x v="450"/>
    <s v="Profit-focused global product"/>
    <x v="265"/>
    <n v="137904"/>
    <n v="118"/>
    <x v="1"/>
    <n v="3727"/>
    <n v="37"/>
    <x v="1"/>
    <x v="1"/>
    <x v="431"/>
    <x v="433"/>
    <b v="0"/>
    <b v="0"/>
    <x v="3"/>
    <x v="3"/>
    <x v="3"/>
  </r>
  <r>
    <n v="456"/>
    <x v="451"/>
    <s v="Operative well-modulated data-warehouse"/>
    <x v="266"/>
    <n v="152438"/>
    <n v="104"/>
    <x v="1"/>
    <n v="1605"/>
    <n v="94.98"/>
    <x v="1"/>
    <x v="1"/>
    <x v="432"/>
    <x v="434"/>
    <b v="0"/>
    <b v="1"/>
    <x v="7"/>
    <x v="1"/>
    <x v="7"/>
  </r>
  <r>
    <n v="457"/>
    <x v="452"/>
    <s v="Cloned asymmetric functionalities"/>
    <x v="92"/>
    <n v="1332"/>
    <n v="27"/>
    <x v="0"/>
    <n v="46"/>
    <n v="28.96"/>
    <x v="1"/>
    <x v="1"/>
    <x v="433"/>
    <x v="435"/>
    <b v="0"/>
    <b v="0"/>
    <x v="3"/>
    <x v="3"/>
    <x v="3"/>
  </r>
  <r>
    <n v="458"/>
    <x v="453"/>
    <s v="Pre-emptive neutral portal"/>
    <x v="267"/>
    <n v="118706"/>
    <n v="351"/>
    <x v="1"/>
    <n v="2120"/>
    <n v="55.99"/>
    <x v="1"/>
    <x v="1"/>
    <x v="434"/>
    <x v="436"/>
    <b v="0"/>
    <b v="0"/>
    <x v="3"/>
    <x v="3"/>
    <x v="3"/>
  </r>
  <r>
    <n v="459"/>
    <x v="454"/>
    <s v="Switchable demand-driven help-desk"/>
    <x v="9"/>
    <n v="5674"/>
    <n v="90"/>
    <x v="0"/>
    <n v="105"/>
    <n v="54.04"/>
    <x v="1"/>
    <x v="1"/>
    <x v="435"/>
    <x v="437"/>
    <b v="0"/>
    <b v="0"/>
    <x v="4"/>
    <x v="4"/>
    <x v="4"/>
  </r>
  <r>
    <n v="460"/>
    <x v="455"/>
    <s v="Business-focused static ability"/>
    <x v="166"/>
    <n v="4119"/>
    <n v="172"/>
    <x v="1"/>
    <n v="50"/>
    <n v="82.38"/>
    <x v="1"/>
    <x v="1"/>
    <x v="8"/>
    <x v="438"/>
    <b v="0"/>
    <b v="0"/>
    <x v="3"/>
    <x v="3"/>
    <x v="3"/>
  </r>
  <r>
    <n v="461"/>
    <x v="456"/>
    <s v="Networked secondary structure"/>
    <x v="268"/>
    <n v="139354"/>
    <n v="141"/>
    <x v="1"/>
    <n v="2080"/>
    <n v="67"/>
    <x v="1"/>
    <x v="1"/>
    <x v="436"/>
    <x v="439"/>
    <b v="0"/>
    <b v="0"/>
    <x v="6"/>
    <x v="4"/>
    <x v="6"/>
  </r>
  <r>
    <n v="462"/>
    <x v="457"/>
    <s v="Total multimedia website"/>
    <x v="269"/>
    <n v="57734"/>
    <n v="31"/>
    <x v="0"/>
    <n v="535"/>
    <n v="107.91"/>
    <x v="1"/>
    <x v="1"/>
    <x v="385"/>
    <x v="440"/>
    <b v="0"/>
    <b v="0"/>
    <x v="20"/>
    <x v="6"/>
    <x v="20"/>
  </r>
  <r>
    <n v="463"/>
    <x v="458"/>
    <s v="Cross-platform upward-trending parallelism"/>
    <x v="270"/>
    <n v="145265"/>
    <n v="108"/>
    <x v="1"/>
    <n v="2105"/>
    <n v="69.010000000000005"/>
    <x v="1"/>
    <x v="1"/>
    <x v="437"/>
    <x v="441"/>
    <b v="0"/>
    <b v="0"/>
    <x v="10"/>
    <x v="4"/>
    <x v="10"/>
  </r>
  <r>
    <n v="464"/>
    <x v="459"/>
    <s v="Pre-emptive mission-critical hardware"/>
    <x v="271"/>
    <n v="95020"/>
    <n v="133"/>
    <x v="1"/>
    <n v="2436"/>
    <n v="39.01"/>
    <x v="1"/>
    <x v="1"/>
    <x v="438"/>
    <x v="442"/>
    <b v="0"/>
    <b v="0"/>
    <x v="3"/>
    <x v="3"/>
    <x v="3"/>
  </r>
  <r>
    <n v="465"/>
    <x v="460"/>
    <s v="Up-sized responsive protocol"/>
    <x v="53"/>
    <n v="8829"/>
    <n v="188"/>
    <x v="1"/>
    <n v="80"/>
    <n v="110.36"/>
    <x v="1"/>
    <x v="1"/>
    <x v="439"/>
    <x v="443"/>
    <b v="0"/>
    <b v="0"/>
    <x v="18"/>
    <x v="5"/>
    <x v="18"/>
  </r>
  <r>
    <n v="466"/>
    <x v="461"/>
    <s v="Pre-emptive transitional frame"/>
    <x v="272"/>
    <n v="3984"/>
    <n v="332"/>
    <x v="1"/>
    <n v="42"/>
    <n v="94.86"/>
    <x v="1"/>
    <x v="1"/>
    <x v="440"/>
    <x v="444"/>
    <b v="0"/>
    <b v="1"/>
    <x v="8"/>
    <x v="2"/>
    <x v="8"/>
  </r>
  <r>
    <n v="467"/>
    <x v="462"/>
    <s v="Profit-focused content-based application"/>
    <x v="1"/>
    <n v="8053"/>
    <n v="575"/>
    <x v="1"/>
    <n v="139"/>
    <n v="57.94"/>
    <x v="0"/>
    <x v="0"/>
    <x v="441"/>
    <x v="445"/>
    <b v="0"/>
    <b v="1"/>
    <x v="2"/>
    <x v="2"/>
    <x v="2"/>
  </r>
  <r>
    <n v="468"/>
    <x v="463"/>
    <s v="Streamlined neutral analyzer"/>
    <x v="220"/>
    <n v="1620"/>
    <n v="41"/>
    <x v="0"/>
    <n v="16"/>
    <n v="101.25"/>
    <x v="1"/>
    <x v="1"/>
    <x v="442"/>
    <x v="368"/>
    <b v="0"/>
    <b v="0"/>
    <x v="3"/>
    <x v="3"/>
    <x v="3"/>
  </r>
  <r>
    <n v="469"/>
    <x v="464"/>
    <s v="Assimilated neutral utilization"/>
    <x v="36"/>
    <n v="10328"/>
    <n v="184"/>
    <x v="1"/>
    <n v="159"/>
    <n v="64.959999999999994"/>
    <x v="1"/>
    <x v="1"/>
    <x v="443"/>
    <x v="446"/>
    <b v="0"/>
    <b v="0"/>
    <x v="6"/>
    <x v="4"/>
    <x v="6"/>
  </r>
  <r>
    <n v="470"/>
    <x v="465"/>
    <s v="Extended dedicated archive"/>
    <x v="136"/>
    <n v="10289"/>
    <n v="286"/>
    <x v="1"/>
    <n v="381"/>
    <n v="27.01"/>
    <x v="1"/>
    <x v="1"/>
    <x v="315"/>
    <x v="447"/>
    <b v="0"/>
    <b v="0"/>
    <x v="8"/>
    <x v="2"/>
    <x v="8"/>
  </r>
  <r>
    <n v="471"/>
    <x v="197"/>
    <s v="Configurable static help-desk"/>
    <x v="33"/>
    <n v="9889"/>
    <n v="319"/>
    <x v="1"/>
    <n v="194"/>
    <n v="50.97"/>
    <x v="4"/>
    <x v="4"/>
    <x v="444"/>
    <x v="448"/>
    <b v="0"/>
    <b v="1"/>
    <x v="0"/>
    <x v="0"/>
    <x v="0"/>
  </r>
  <r>
    <n v="472"/>
    <x v="466"/>
    <s v="Self-enabling clear-thinking framework"/>
    <x v="273"/>
    <n v="60342"/>
    <n v="39"/>
    <x v="0"/>
    <n v="575"/>
    <n v="104.94"/>
    <x v="1"/>
    <x v="1"/>
    <x v="445"/>
    <x v="178"/>
    <b v="0"/>
    <b v="0"/>
    <x v="1"/>
    <x v="1"/>
    <x v="1"/>
  </r>
  <r>
    <n v="473"/>
    <x v="467"/>
    <s v="Assimilated fault-tolerant capacity"/>
    <x v="92"/>
    <n v="8907"/>
    <n v="178"/>
    <x v="1"/>
    <n v="106"/>
    <n v="84.03"/>
    <x v="1"/>
    <x v="1"/>
    <x v="446"/>
    <x v="449"/>
    <b v="0"/>
    <b v="0"/>
    <x v="5"/>
    <x v="1"/>
    <x v="5"/>
  </r>
  <r>
    <n v="474"/>
    <x v="468"/>
    <s v="Enhanced neutral ability"/>
    <x v="220"/>
    <n v="14606"/>
    <n v="365"/>
    <x v="1"/>
    <n v="142"/>
    <n v="102.86"/>
    <x v="1"/>
    <x v="1"/>
    <x v="447"/>
    <x v="450"/>
    <b v="0"/>
    <b v="0"/>
    <x v="19"/>
    <x v="4"/>
    <x v="19"/>
  </r>
  <r>
    <n v="475"/>
    <x v="469"/>
    <s v="Function-based attitude-oriented groupware"/>
    <x v="71"/>
    <n v="8432"/>
    <n v="114"/>
    <x v="1"/>
    <n v="211"/>
    <n v="39.96"/>
    <x v="1"/>
    <x v="1"/>
    <x v="448"/>
    <x v="451"/>
    <b v="0"/>
    <b v="1"/>
    <x v="18"/>
    <x v="5"/>
    <x v="18"/>
  </r>
  <r>
    <n v="476"/>
    <x v="470"/>
    <s v="Optional solution-oriented instruction set"/>
    <x v="274"/>
    <n v="57122"/>
    <n v="30"/>
    <x v="0"/>
    <n v="1120"/>
    <n v="51"/>
    <x v="1"/>
    <x v="1"/>
    <x v="342"/>
    <x v="452"/>
    <b v="0"/>
    <b v="0"/>
    <x v="13"/>
    <x v="5"/>
    <x v="13"/>
  </r>
  <r>
    <n v="477"/>
    <x v="471"/>
    <s v="Organic object-oriented core"/>
    <x v="275"/>
    <n v="4613"/>
    <n v="54"/>
    <x v="0"/>
    <n v="113"/>
    <n v="40.82"/>
    <x v="1"/>
    <x v="1"/>
    <x v="449"/>
    <x v="453"/>
    <b v="0"/>
    <b v="0"/>
    <x v="22"/>
    <x v="4"/>
    <x v="22"/>
  </r>
  <r>
    <n v="478"/>
    <x v="472"/>
    <s v="Balanced impactful circuit"/>
    <x v="276"/>
    <n v="162603"/>
    <n v="236"/>
    <x v="1"/>
    <n v="2756"/>
    <n v="59"/>
    <x v="1"/>
    <x v="1"/>
    <x v="450"/>
    <x v="454"/>
    <b v="0"/>
    <b v="0"/>
    <x v="8"/>
    <x v="2"/>
    <x v="8"/>
  </r>
  <r>
    <n v="479"/>
    <x v="473"/>
    <s v="Future-proofed heuristic encryption"/>
    <x v="166"/>
    <n v="12310"/>
    <n v="513"/>
    <x v="1"/>
    <n v="173"/>
    <n v="71.16"/>
    <x v="4"/>
    <x v="4"/>
    <x v="451"/>
    <x v="455"/>
    <b v="0"/>
    <b v="0"/>
    <x v="0"/>
    <x v="0"/>
    <x v="0"/>
  </r>
  <r>
    <n v="480"/>
    <x v="474"/>
    <s v="Balanced bifurcated leverage"/>
    <x v="133"/>
    <n v="8656"/>
    <n v="101"/>
    <x v="1"/>
    <n v="87"/>
    <n v="99.49"/>
    <x v="1"/>
    <x v="1"/>
    <x v="452"/>
    <x v="456"/>
    <b v="0"/>
    <b v="1"/>
    <x v="14"/>
    <x v="7"/>
    <x v="14"/>
  </r>
  <r>
    <n v="481"/>
    <x v="475"/>
    <s v="Sharable discrete budgetary management"/>
    <x v="277"/>
    <n v="159931"/>
    <n v="81"/>
    <x v="0"/>
    <n v="1538"/>
    <n v="103.99"/>
    <x v="1"/>
    <x v="1"/>
    <x v="453"/>
    <x v="457"/>
    <b v="0"/>
    <b v="1"/>
    <x v="3"/>
    <x v="3"/>
    <x v="3"/>
  </r>
  <r>
    <n v="482"/>
    <x v="476"/>
    <s v="Focused solution-oriented instruction set"/>
    <x v="3"/>
    <n v="689"/>
    <n v="16"/>
    <x v="0"/>
    <n v="9"/>
    <n v="76.56"/>
    <x v="1"/>
    <x v="1"/>
    <x v="454"/>
    <x v="458"/>
    <b v="0"/>
    <b v="1"/>
    <x v="13"/>
    <x v="5"/>
    <x v="13"/>
  </r>
  <r>
    <n v="483"/>
    <x v="477"/>
    <s v="Down-sized actuating infrastructure"/>
    <x v="278"/>
    <n v="48236"/>
    <n v="53"/>
    <x v="0"/>
    <n v="554"/>
    <n v="87.07"/>
    <x v="1"/>
    <x v="1"/>
    <x v="455"/>
    <x v="459"/>
    <b v="0"/>
    <b v="0"/>
    <x v="3"/>
    <x v="3"/>
    <x v="3"/>
  </r>
  <r>
    <n v="484"/>
    <x v="478"/>
    <s v="Synergistic cohesive adapter"/>
    <x v="241"/>
    <n v="77021"/>
    <n v="260"/>
    <x v="1"/>
    <n v="1572"/>
    <n v="49"/>
    <x v="4"/>
    <x v="4"/>
    <x v="456"/>
    <x v="460"/>
    <b v="0"/>
    <b v="1"/>
    <x v="0"/>
    <x v="0"/>
    <x v="0"/>
  </r>
  <r>
    <n v="485"/>
    <x v="479"/>
    <s v="Quality-focused mission-critical structure"/>
    <x v="279"/>
    <n v="27844"/>
    <n v="31"/>
    <x v="0"/>
    <n v="648"/>
    <n v="42.97"/>
    <x v="4"/>
    <x v="4"/>
    <x v="457"/>
    <x v="461"/>
    <b v="0"/>
    <b v="0"/>
    <x v="3"/>
    <x v="3"/>
    <x v="3"/>
  </r>
  <r>
    <n v="486"/>
    <x v="480"/>
    <s v="Compatible exuding Graphical User Interface"/>
    <x v="5"/>
    <n v="702"/>
    <n v="14"/>
    <x v="0"/>
    <n v="21"/>
    <n v="33.43"/>
    <x v="4"/>
    <x v="4"/>
    <x v="458"/>
    <x v="462"/>
    <b v="0"/>
    <b v="1"/>
    <x v="18"/>
    <x v="5"/>
    <x v="18"/>
  </r>
  <r>
    <n v="487"/>
    <x v="481"/>
    <s v="Monitored 24/7 time-frame"/>
    <x v="280"/>
    <n v="197024"/>
    <n v="179"/>
    <x v="1"/>
    <n v="2346"/>
    <n v="83.98"/>
    <x v="1"/>
    <x v="1"/>
    <x v="459"/>
    <x v="463"/>
    <b v="0"/>
    <b v="0"/>
    <x v="3"/>
    <x v="3"/>
    <x v="3"/>
  </r>
  <r>
    <n v="488"/>
    <x v="482"/>
    <s v="Virtual secondary open architecture"/>
    <x v="98"/>
    <n v="11663"/>
    <n v="220"/>
    <x v="1"/>
    <n v="115"/>
    <n v="101.42"/>
    <x v="1"/>
    <x v="1"/>
    <x v="460"/>
    <x v="464"/>
    <b v="0"/>
    <b v="0"/>
    <x v="3"/>
    <x v="3"/>
    <x v="3"/>
  </r>
  <r>
    <n v="489"/>
    <x v="483"/>
    <s v="Down-sized mobile time-frame"/>
    <x v="243"/>
    <n v="9339"/>
    <n v="102"/>
    <x v="1"/>
    <n v="85"/>
    <n v="109.87"/>
    <x v="6"/>
    <x v="6"/>
    <x v="461"/>
    <x v="465"/>
    <b v="0"/>
    <b v="0"/>
    <x v="8"/>
    <x v="2"/>
    <x v="8"/>
  </r>
  <r>
    <n v="490"/>
    <x v="484"/>
    <s v="Innovative disintermediate encryption"/>
    <x v="166"/>
    <n v="4596"/>
    <n v="192"/>
    <x v="1"/>
    <n v="144"/>
    <n v="31.92"/>
    <x v="1"/>
    <x v="1"/>
    <x v="462"/>
    <x v="466"/>
    <b v="0"/>
    <b v="0"/>
    <x v="23"/>
    <x v="8"/>
    <x v="23"/>
  </r>
  <r>
    <n v="491"/>
    <x v="485"/>
    <s v="Universal contextually-based knowledgebase"/>
    <x v="281"/>
    <n v="173437"/>
    <n v="305"/>
    <x v="1"/>
    <n v="2443"/>
    <n v="70.989999999999995"/>
    <x v="1"/>
    <x v="1"/>
    <x v="463"/>
    <x v="467"/>
    <b v="0"/>
    <b v="1"/>
    <x v="0"/>
    <x v="0"/>
    <x v="0"/>
  </r>
  <r>
    <n v="492"/>
    <x v="486"/>
    <s v="Persevering interactive matrix"/>
    <x v="255"/>
    <n v="45831"/>
    <n v="24"/>
    <x v="3"/>
    <n v="595"/>
    <n v="77.03"/>
    <x v="1"/>
    <x v="1"/>
    <x v="464"/>
    <x v="468"/>
    <b v="1"/>
    <b v="1"/>
    <x v="12"/>
    <x v="4"/>
    <x v="12"/>
  </r>
  <r>
    <n v="493"/>
    <x v="487"/>
    <s v="Seamless background framework"/>
    <x v="79"/>
    <n v="6514"/>
    <n v="724"/>
    <x v="1"/>
    <n v="64"/>
    <n v="101.78"/>
    <x v="1"/>
    <x v="1"/>
    <x v="465"/>
    <x v="469"/>
    <b v="0"/>
    <b v="0"/>
    <x v="14"/>
    <x v="7"/>
    <x v="14"/>
  </r>
  <r>
    <n v="494"/>
    <x v="488"/>
    <s v="Balanced upward-trending productivity"/>
    <x v="186"/>
    <n v="13684"/>
    <n v="547"/>
    <x v="1"/>
    <n v="268"/>
    <n v="51.06"/>
    <x v="1"/>
    <x v="1"/>
    <x v="466"/>
    <x v="470"/>
    <b v="0"/>
    <b v="0"/>
    <x v="8"/>
    <x v="2"/>
    <x v="8"/>
  </r>
  <r>
    <n v="495"/>
    <x v="489"/>
    <s v="Centralized clear-thinking solution"/>
    <x v="170"/>
    <n v="13264"/>
    <n v="415"/>
    <x v="1"/>
    <n v="195"/>
    <n v="68.02"/>
    <x v="3"/>
    <x v="3"/>
    <x v="467"/>
    <x v="471"/>
    <b v="0"/>
    <b v="0"/>
    <x v="3"/>
    <x v="3"/>
    <x v="3"/>
  </r>
  <r>
    <n v="496"/>
    <x v="490"/>
    <s v="Optimized bi-directional extranet"/>
    <x v="282"/>
    <n v="1667"/>
    <n v="1"/>
    <x v="0"/>
    <n v="54"/>
    <n v="30.87"/>
    <x v="1"/>
    <x v="1"/>
    <x v="468"/>
    <x v="472"/>
    <b v="0"/>
    <b v="0"/>
    <x v="10"/>
    <x v="4"/>
    <x v="10"/>
  </r>
  <r>
    <n v="497"/>
    <x v="491"/>
    <s v="Intuitive actuating benchmark"/>
    <x v="122"/>
    <n v="3349"/>
    <n v="34"/>
    <x v="0"/>
    <n v="120"/>
    <n v="27.91"/>
    <x v="1"/>
    <x v="1"/>
    <x v="469"/>
    <x v="473"/>
    <b v="0"/>
    <b v="1"/>
    <x v="8"/>
    <x v="2"/>
    <x v="8"/>
  </r>
  <r>
    <n v="498"/>
    <x v="492"/>
    <s v="Devolved background project"/>
    <x v="283"/>
    <n v="46317"/>
    <n v="24"/>
    <x v="0"/>
    <n v="579"/>
    <n v="79.989999999999995"/>
    <x v="3"/>
    <x v="3"/>
    <x v="470"/>
    <x v="474"/>
    <b v="0"/>
    <b v="0"/>
    <x v="2"/>
    <x v="2"/>
    <x v="2"/>
  </r>
  <r>
    <n v="499"/>
    <x v="493"/>
    <s v="Reverse-engineered executive emulation"/>
    <x v="284"/>
    <n v="78743"/>
    <n v="48"/>
    <x v="0"/>
    <n v="2072"/>
    <n v="38"/>
    <x v="1"/>
    <x v="1"/>
    <x v="471"/>
    <x v="475"/>
    <b v="0"/>
    <b v="1"/>
    <x v="4"/>
    <x v="4"/>
    <x v="4"/>
  </r>
  <r>
    <n v="500"/>
    <x v="494"/>
    <s v="Team-oriented clear-thinking matrix"/>
    <x v="0"/>
    <n v="0"/>
    <n v="0"/>
    <x v="0"/>
    <n v="0"/>
    <e v="#DIV/0!"/>
    <x v="1"/>
    <x v="1"/>
    <x v="472"/>
    <x v="380"/>
    <b v="0"/>
    <b v="1"/>
    <x v="3"/>
    <x v="3"/>
    <x v="3"/>
  </r>
  <r>
    <n v="501"/>
    <x v="495"/>
    <s v="Focused coherent methodology"/>
    <x v="285"/>
    <n v="107743"/>
    <n v="70"/>
    <x v="0"/>
    <n v="1796"/>
    <n v="59.99"/>
    <x v="1"/>
    <x v="1"/>
    <x v="473"/>
    <x v="353"/>
    <b v="0"/>
    <b v="0"/>
    <x v="4"/>
    <x v="4"/>
    <x v="4"/>
  </r>
  <r>
    <n v="502"/>
    <x v="212"/>
    <s v="Reduced context-sensitive complexity"/>
    <x v="81"/>
    <n v="6889"/>
    <n v="530"/>
    <x v="1"/>
    <n v="186"/>
    <n v="37.04"/>
    <x v="2"/>
    <x v="2"/>
    <x v="474"/>
    <x v="476"/>
    <b v="0"/>
    <b v="1"/>
    <x v="11"/>
    <x v="6"/>
    <x v="11"/>
  </r>
  <r>
    <n v="503"/>
    <x v="496"/>
    <s v="Decentralized 4thgeneration time-frame"/>
    <x v="286"/>
    <n v="45983"/>
    <n v="180"/>
    <x v="1"/>
    <n v="460"/>
    <n v="99.96"/>
    <x v="1"/>
    <x v="1"/>
    <x v="72"/>
    <x v="477"/>
    <b v="0"/>
    <b v="0"/>
    <x v="6"/>
    <x v="4"/>
    <x v="6"/>
  </r>
  <r>
    <n v="504"/>
    <x v="497"/>
    <s v="De-engineered cohesive moderator"/>
    <x v="168"/>
    <n v="6924"/>
    <n v="92"/>
    <x v="0"/>
    <n v="62"/>
    <n v="111.68"/>
    <x v="6"/>
    <x v="6"/>
    <x v="443"/>
    <x v="478"/>
    <b v="0"/>
    <b v="0"/>
    <x v="1"/>
    <x v="1"/>
    <x v="1"/>
  </r>
  <r>
    <n v="505"/>
    <x v="498"/>
    <s v="Ameliorated explicit parallelism"/>
    <x v="262"/>
    <n v="12497"/>
    <n v="14"/>
    <x v="0"/>
    <n v="347"/>
    <n v="36.01"/>
    <x v="1"/>
    <x v="1"/>
    <x v="475"/>
    <x v="479"/>
    <b v="0"/>
    <b v="1"/>
    <x v="15"/>
    <x v="5"/>
    <x v="15"/>
  </r>
  <r>
    <n v="506"/>
    <x v="499"/>
    <s v="Customizable background monitoring"/>
    <x v="287"/>
    <n v="166874"/>
    <n v="927"/>
    <x v="1"/>
    <n v="2528"/>
    <n v="66.010000000000005"/>
    <x v="1"/>
    <x v="1"/>
    <x v="81"/>
    <x v="480"/>
    <b v="0"/>
    <b v="1"/>
    <x v="3"/>
    <x v="3"/>
    <x v="3"/>
  </r>
  <r>
    <n v="507"/>
    <x v="500"/>
    <s v="Compatible well-modulated budgetary management"/>
    <x v="118"/>
    <n v="837"/>
    <n v="40"/>
    <x v="0"/>
    <n v="19"/>
    <n v="44.05"/>
    <x v="1"/>
    <x v="1"/>
    <x v="476"/>
    <x v="481"/>
    <b v="0"/>
    <b v="1"/>
    <x v="2"/>
    <x v="2"/>
    <x v="2"/>
  </r>
  <r>
    <n v="508"/>
    <x v="501"/>
    <s v="Up-sized radical pricing structure"/>
    <x v="288"/>
    <n v="193820"/>
    <n v="112"/>
    <x v="1"/>
    <n v="3657"/>
    <n v="53"/>
    <x v="1"/>
    <x v="1"/>
    <x v="192"/>
    <x v="482"/>
    <b v="0"/>
    <b v="0"/>
    <x v="3"/>
    <x v="3"/>
    <x v="3"/>
  </r>
  <r>
    <n v="509"/>
    <x v="173"/>
    <s v="Robust zero-defect project"/>
    <x v="172"/>
    <n v="119510"/>
    <n v="71"/>
    <x v="0"/>
    <n v="1258"/>
    <n v="95"/>
    <x v="1"/>
    <x v="1"/>
    <x v="477"/>
    <x v="483"/>
    <b v="0"/>
    <b v="0"/>
    <x v="3"/>
    <x v="3"/>
    <x v="3"/>
  </r>
  <r>
    <n v="510"/>
    <x v="502"/>
    <s v="Re-engineered mobile task-force"/>
    <x v="75"/>
    <n v="9289"/>
    <n v="119"/>
    <x v="1"/>
    <n v="131"/>
    <n v="70.91"/>
    <x v="2"/>
    <x v="2"/>
    <x v="478"/>
    <x v="484"/>
    <b v="0"/>
    <b v="0"/>
    <x v="6"/>
    <x v="4"/>
    <x v="6"/>
  </r>
  <r>
    <n v="511"/>
    <x v="503"/>
    <s v="User-centric intangible neural-net"/>
    <x v="252"/>
    <n v="35498"/>
    <n v="24"/>
    <x v="0"/>
    <n v="362"/>
    <n v="98.06"/>
    <x v="1"/>
    <x v="1"/>
    <x v="479"/>
    <x v="265"/>
    <b v="0"/>
    <b v="0"/>
    <x v="3"/>
    <x v="3"/>
    <x v="3"/>
  </r>
  <r>
    <n v="512"/>
    <x v="504"/>
    <s v="Organized explicit core"/>
    <x v="14"/>
    <n v="12678"/>
    <n v="139"/>
    <x v="1"/>
    <n v="239"/>
    <n v="53.05"/>
    <x v="1"/>
    <x v="1"/>
    <x v="480"/>
    <x v="485"/>
    <b v="0"/>
    <b v="1"/>
    <x v="11"/>
    <x v="6"/>
    <x v="11"/>
  </r>
  <r>
    <n v="513"/>
    <x v="505"/>
    <s v="Synchronized 6thgeneration adapter"/>
    <x v="111"/>
    <n v="3260"/>
    <n v="39"/>
    <x v="3"/>
    <n v="35"/>
    <n v="93.14"/>
    <x v="1"/>
    <x v="1"/>
    <x v="180"/>
    <x v="486"/>
    <b v="0"/>
    <b v="0"/>
    <x v="19"/>
    <x v="4"/>
    <x v="19"/>
  </r>
  <r>
    <n v="514"/>
    <x v="506"/>
    <s v="Centralized motivating capacity"/>
    <x v="289"/>
    <n v="31123"/>
    <n v="22"/>
    <x v="3"/>
    <n v="528"/>
    <n v="58.95"/>
    <x v="5"/>
    <x v="5"/>
    <x v="481"/>
    <x v="412"/>
    <b v="0"/>
    <b v="1"/>
    <x v="1"/>
    <x v="1"/>
    <x v="1"/>
  </r>
  <r>
    <n v="515"/>
    <x v="507"/>
    <s v="Phased 24hour flexibility"/>
    <x v="133"/>
    <n v="4797"/>
    <n v="56"/>
    <x v="0"/>
    <n v="133"/>
    <n v="36.07"/>
    <x v="0"/>
    <x v="0"/>
    <x v="482"/>
    <x v="487"/>
    <b v="0"/>
    <b v="1"/>
    <x v="3"/>
    <x v="3"/>
    <x v="3"/>
  </r>
  <r>
    <n v="516"/>
    <x v="508"/>
    <s v="Exclusive 5thgeneration structure"/>
    <x v="290"/>
    <n v="53324"/>
    <n v="43"/>
    <x v="0"/>
    <n v="846"/>
    <n v="63.03"/>
    <x v="1"/>
    <x v="1"/>
    <x v="194"/>
    <x v="488"/>
    <b v="0"/>
    <b v="0"/>
    <x v="9"/>
    <x v="5"/>
    <x v="9"/>
  </r>
  <r>
    <n v="517"/>
    <x v="509"/>
    <s v="Multi-tiered maximized orchestration"/>
    <x v="291"/>
    <n v="6608"/>
    <n v="112"/>
    <x v="1"/>
    <n v="78"/>
    <n v="84.72"/>
    <x v="1"/>
    <x v="1"/>
    <x v="483"/>
    <x v="489"/>
    <b v="0"/>
    <b v="0"/>
    <x v="0"/>
    <x v="0"/>
    <x v="0"/>
  </r>
  <r>
    <n v="518"/>
    <x v="510"/>
    <s v="Open-architected uniform instruction set"/>
    <x v="35"/>
    <n v="622"/>
    <n v="7"/>
    <x v="0"/>
    <n v="10"/>
    <n v="62.2"/>
    <x v="1"/>
    <x v="1"/>
    <x v="484"/>
    <x v="442"/>
    <b v="0"/>
    <b v="1"/>
    <x v="10"/>
    <x v="4"/>
    <x v="10"/>
  </r>
  <r>
    <n v="519"/>
    <x v="511"/>
    <s v="Exclusive asymmetric analyzer"/>
    <x v="96"/>
    <n v="180802"/>
    <n v="102"/>
    <x v="1"/>
    <n v="1773"/>
    <n v="101.98"/>
    <x v="1"/>
    <x v="1"/>
    <x v="355"/>
    <x v="437"/>
    <b v="0"/>
    <b v="1"/>
    <x v="1"/>
    <x v="1"/>
    <x v="1"/>
  </r>
  <r>
    <n v="520"/>
    <x v="512"/>
    <s v="Organic radical collaboration"/>
    <x v="126"/>
    <n v="3406"/>
    <n v="426"/>
    <x v="1"/>
    <n v="32"/>
    <n v="106.44"/>
    <x v="1"/>
    <x v="1"/>
    <x v="485"/>
    <x v="490"/>
    <b v="0"/>
    <b v="0"/>
    <x v="3"/>
    <x v="3"/>
    <x v="3"/>
  </r>
  <r>
    <n v="521"/>
    <x v="513"/>
    <s v="Function-based multi-state software"/>
    <x v="4"/>
    <n v="11061"/>
    <n v="146"/>
    <x v="1"/>
    <n v="369"/>
    <n v="29.98"/>
    <x v="1"/>
    <x v="1"/>
    <x v="486"/>
    <x v="491"/>
    <b v="0"/>
    <b v="1"/>
    <x v="6"/>
    <x v="4"/>
    <x v="6"/>
  </r>
  <r>
    <n v="522"/>
    <x v="514"/>
    <s v="Innovative static budgetary management"/>
    <x v="292"/>
    <n v="16389"/>
    <n v="32"/>
    <x v="0"/>
    <n v="191"/>
    <n v="85.81"/>
    <x v="1"/>
    <x v="1"/>
    <x v="487"/>
    <x v="163"/>
    <b v="0"/>
    <b v="0"/>
    <x v="12"/>
    <x v="4"/>
    <x v="12"/>
  </r>
  <r>
    <n v="523"/>
    <x v="515"/>
    <s v="Triple-buffered holistic ability"/>
    <x v="79"/>
    <n v="6303"/>
    <n v="700"/>
    <x v="1"/>
    <n v="89"/>
    <n v="70.819999999999993"/>
    <x v="1"/>
    <x v="1"/>
    <x v="488"/>
    <x v="492"/>
    <b v="0"/>
    <b v="0"/>
    <x v="12"/>
    <x v="4"/>
    <x v="12"/>
  </r>
  <r>
    <n v="524"/>
    <x v="516"/>
    <s v="Diverse scalable superstructure"/>
    <x v="127"/>
    <n v="81136"/>
    <n v="84"/>
    <x v="0"/>
    <n v="1979"/>
    <n v="41"/>
    <x v="1"/>
    <x v="1"/>
    <x v="489"/>
    <x v="493"/>
    <b v="0"/>
    <b v="0"/>
    <x v="3"/>
    <x v="3"/>
    <x v="3"/>
  </r>
  <r>
    <n v="525"/>
    <x v="517"/>
    <s v="Balanced leadingedge data-warehouse"/>
    <x v="118"/>
    <n v="1768"/>
    <n v="84"/>
    <x v="0"/>
    <n v="63"/>
    <n v="28.06"/>
    <x v="1"/>
    <x v="1"/>
    <x v="490"/>
    <x v="494"/>
    <b v="0"/>
    <b v="0"/>
    <x v="8"/>
    <x v="2"/>
    <x v="8"/>
  </r>
  <r>
    <n v="526"/>
    <x v="518"/>
    <s v="Digitized bandwidth-monitored open architecture"/>
    <x v="111"/>
    <n v="12944"/>
    <n v="156"/>
    <x v="1"/>
    <n v="147"/>
    <n v="88.05"/>
    <x v="1"/>
    <x v="1"/>
    <x v="312"/>
    <x v="495"/>
    <b v="0"/>
    <b v="1"/>
    <x v="3"/>
    <x v="3"/>
    <x v="3"/>
  </r>
  <r>
    <n v="527"/>
    <x v="519"/>
    <s v="Enterprise-wide intermediate portal"/>
    <x v="223"/>
    <n v="188480"/>
    <n v="100"/>
    <x v="0"/>
    <n v="6080"/>
    <n v="31"/>
    <x v="0"/>
    <x v="0"/>
    <x v="491"/>
    <x v="496"/>
    <b v="0"/>
    <b v="0"/>
    <x v="10"/>
    <x v="4"/>
    <x v="10"/>
  </r>
  <r>
    <n v="528"/>
    <x v="520"/>
    <s v="Focused leadingedge matrix"/>
    <x v="25"/>
    <n v="7227"/>
    <n v="80"/>
    <x v="0"/>
    <n v="80"/>
    <n v="90.34"/>
    <x v="4"/>
    <x v="4"/>
    <x v="492"/>
    <x v="497"/>
    <b v="0"/>
    <b v="0"/>
    <x v="7"/>
    <x v="1"/>
    <x v="7"/>
  </r>
  <r>
    <n v="529"/>
    <x v="521"/>
    <s v="Seamless logistical encryption"/>
    <x v="135"/>
    <n v="574"/>
    <n v="11"/>
    <x v="0"/>
    <n v="9"/>
    <n v="63.78"/>
    <x v="1"/>
    <x v="1"/>
    <x v="493"/>
    <x v="180"/>
    <b v="0"/>
    <b v="0"/>
    <x v="11"/>
    <x v="6"/>
    <x v="11"/>
  </r>
  <r>
    <n v="530"/>
    <x v="522"/>
    <s v="Stand-alone human-resource workforce"/>
    <x v="293"/>
    <n v="96328"/>
    <n v="92"/>
    <x v="0"/>
    <n v="1784"/>
    <n v="54"/>
    <x v="1"/>
    <x v="1"/>
    <x v="494"/>
    <x v="498"/>
    <b v="0"/>
    <b v="1"/>
    <x v="13"/>
    <x v="5"/>
    <x v="13"/>
  </r>
  <r>
    <n v="531"/>
    <x v="523"/>
    <s v="Automated zero tolerance implementation"/>
    <x v="294"/>
    <n v="178338"/>
    <n v="96"/>
    <x v="2"/>
    <n v="3640"/>
    <n v="48.99"/>
    <x v="5"/>
    <x v="5"/>
    <x v="495"/>
    <x v="499"/>
    <b v="0"/>
    <b v="0"/>
    <x v="11"/>
    <x v="6"/>
    <x v="11"/>
  </r>
  <r>
    <n v="532"/>
    <x v="524"/>
    <s v="Pre-emptive grid-enabled contingency"/>
    <x v="39"/>
    <n v="8046"/>
    <n v="503"/>
    <x v="1"/>
    <n v="126"/>
    <n v="63.86"/>
    <x v="0"/>
    <x v="0"/>
    <x v="496"/>
    <x v="500"/>
    <b v="0"/>
    <b v="0"/>
    <x v="3"/>
    <x v="3"/>
    <x v="3"/>
  </r>
  <r>
    <n v="533"/>
    <x v="525"/>
    <s v="Multi-lateral didactic encoding"/>
    <x v="295"/>
    <n v="184086"/>
    <n v="159"/>
    <x v="1"/>
    <n v="2218"/>
    <n v="83"/>
    <x v="4"/>
    <x v="4"/>
    <x v="497"/>
    <x v="50"/>
    <b v="0"/>
    <b v="0"/>
    <x v="7"/>
    <x v="1"/>
    <x v="7"/>
  </r>
  <r>
    <n v="534"/>
    <x v="526"/>
    <s v="Self-enabling didactic orchestration"/>
    <x v="296"/>
    <n v="13385"/>
    <n v="15"/>
    <x v="0"/>
    <n v="243"/>
    <n v="55.08"/>
    <x v="1"/>
    <x v="1"/>
    <x v="498"/>
    <x v="501"/>
    <b v="0"/>
    <b v="1"/>
    <x v="6"/>
    <x v="4"/>
    <x v="6"/>
  </r>
  <r>
    <n v="535"/>
    <x v="527"/>
    <s v="Profit-focused 24/7 data-warehouse"/>
    <x v="97"/>
    <n v="12533"/>
    <n v="482"/>
    <x v="1"/>
    <n v="202"/>
    <n v="62.04"/>
    <x v="6"/>
    <x v="6"/>
    <x v="499"/>
    <x v="502"/>
    <b v="0"/>
    <b v="1"/>
    <x v="3"/>
    <x v="3"/>
    <x v="3"/>
  </r>
  <r>
    <n v="536"/>
    <x v="528"/>
    <s v="Enhanced methodical middleware"/>
    <x v="122"/>
    <n v="14697"/>
    <n v="150"/>
    <x v="1"/>
    <n v="140"/>
    <n v="104.98"/>
    <x v="6"/>
    <x v="6"/>
    <x v="500"/>
    <x v="52"/>
    <b v="0"/>
    <b v="0"/>
    <x v="13"/>
    <x v="5"/>
    <x v="13"/>
  </r>
  <r>
    <n v="537"/>
    <x v="529"/>
    <s v="Synchronized client-driven projection"/>
    <x v="197"/>
    <n v="98935"/>
    <n v="117"/>
    <x v="1"/>
    <n v="1052"/>
    <n v="94.04"/>
    <x v="3"/>
    <x v="3"/>
    <x v="501"/>
    <x v="503"/>
    <b v="1"/>
    <b v="1"/>
    <x v="4"/>
    <x v="4"/>
    <x v="4"/>
  </r>
  <r>
    <n v="538"/>
    <x v="530"/>
    <s v="Networked didactic time-frame"/>
    <x v="297"/>
    <n v="57034"/>
    <n v="38"/>
    <x v="0"/>
    <n v="1296"/>
    <n v="44.01"/>
    <x v="1"/>
    <x v="1"/>
    <x v="502"/>
    <x v="504"/>
    <b v="0"/>
    <b v="0"/>
    <x v="20"/>
    <x v="6"/>
    <x v="20"/>
  </r>
  <r>
    <n v="539"/>
    <x v="531"/>
    <s v="Assimilated exuding toolset"/>
    <x v="122"/>
    <n v="7120"/>
    <n v="73"/>
    <x v="0"/>
    <n v="77"/>
    <n v="92.47"/>
    <x v="1"/>
    <x v="1"/>
    <x v="503"/>
    <x v="505"/>
    <b v="0"/>
    <b v="1"/>
    <x v="0"/>
    <x v="0"/>
    <x v="0"/>
  </r>
  <r>
    <n v="540"/>
    <x v="532"/>
    <s v="Front-line client-server secured line"/>
    <x v="98"/>
    <n v="14097"/>
    <n v="266"/>
    <x v="1"/>
    <n v="247"/>
    <n v="57.07"/>
    <x v="1"/>
    <x v="1"/>
    <x v="504"/>
    <x v="506"/>
    <b v="0"/>
    <b v="0"/>
    <x v="14"/>
    <x v="7"/>
    <x v="14"/>
  </r>
  <r>
    <n v="541"/>
    <x v="533"/>
    <s v="Polarized systemic Internet solution"/>
    <x v="298"/>
    <n v="43086"/>
    <n v="24"/>
    <x v="0"/>
    <n v="395"/>
    <n v="109.08"/>
    <x v="6"/>
    <x v="6"/>
    <x v="505"/>
    <x v="507"/>
    <b v="0"/>
    <b v="0"/>
    <x v="20"/>
    <x v="6"/>
    <x v="20"/>
  </r>
  <r>
    <n v="542"/>
    <x v="534"/>
    <s v="Profit-focused exuding moderator"/>
    <x v="299"/>
    <n v="1930"/>
    <n v="3"/>
    <x v="0"/>
    <n v="49"/>
    <n v="39.39"/>
    <x v="4"/>
    <x v="4"/>
    <x v="506"/>
    <x v="508"/>
    <b v="0"/>
    <b v="0"/>
    <x v="7"/>
    <x v="1"/>
    <x v="7"/>
  </r>
  <r>
    <n v="543"/>
    <x v="535"/>
    <s v="Cross-group high-level moderator"/>
    <x v="300"/>
    <n v="13864"/>
    <n v="16"/>
    <x v="0"/>
    <n v="180"/>
    <n v="77.02"/>
    <x v="1"/>
    <x v="1"/>
    <x v="507"/>
    <x v="509"/>
    <b v="0"/>
    <b v="0"/>
    <x v="11"/>
    <x v="6"/>
    <x v="11"/>
  </r>
  <r>
    <n v="544"/>
    <x v="536"/>
    <s v="Public-key 3rdgeneration system engine"/>
    <x v="54"/>
    <n v="7742"/>
    <n v="277"/>
    <x v="1"/>
    <n v="84"/>
    <n v="92.17"/>
    <x v="1"/>
    <x v="1"/>
    <x v="508"/>
    <x v="510"/>
    <b v="0"/>
    <b v="0"/>
    <x v="1"/>
    <x v="1"/>
    <x v="1"/>
  </r>
  <r>
    <n v="545"/>
    <x v="537"/>
    <s v="Organized value-added access"/>
    <x v="301"/>
    <n v="164109"/>
    <n v="89"/>
    <x v="0"/>
    <n v="2690"/>
    <n v="61.01"/>
    <x v="1"/>
    <x v="1"/>
    <x v="509"/>
    <x v="511"/>
    <b v="0"/>
    <b v="0"/>
    <x v="3"/>
    <x v="3"/>
    <x v="3"/>
  </r>
  <r>
    <n v="546"/>
    <x v="538"/>
    <s v="Cloned global Graphical User Interface"/>
    <x v="3"/>
    <n v="6870"/>
    <n v="164"/>
    <x v="1"/>
    <n v="88"/>
    <n v="78.069999999999993"/>
    <x v="1"/>
    <x v="1"/>
    <x v="510"/>
    <x v="512"/>
    <b v="0"/>
    <b v="1"/>
    <x v="3"/>
    <x v="3"/>
    <x v="3"/>
  </r>
  <r>
    <n v="547"/>
    <x v="539"/>
    <s v="Focused solution-oriented matrix"/>
    <x v="81"/>
    <n v="12597"/>
    <n v="969"/>
    <x v="1"/>
    <n v="156"/>
    <n v="80.75"/>
    <x v="1"/>
    <x v="1"/>
    <x v="511"/>
    <x v="513"/>
    <b v="0"/>
    <b v="0"/>
    <x v="6"/>
    <x v="4"/>
    <x v="6"/>
  </r>
  <r>
    <n v="548"/>
    <x v="540"/>
    <s v="Monitored discrete toolset"/>
    <x v="302"/>
    <n v="179074"/>
    <n v="271"/>
    <x v="1"/>
    <n v="2985"/>
    <n v="59.99"/>
    <x v="1"/>
    <x v="1"/>
    <x v="512"/>
    <x v="514"/>
    <b v="0"/>
    <b v="0"/>
    <x v="3"/>
    <x v="3"/>
    <x v="3"/>
  </r>
  <r>
    <n v="549"/>
    <x v="541"/>
    <s v="Business-focused intermediate system engine"/>
    <x v="303"/>
    <n v="83843"/>
    <n v="284"/>
    <x v="1"/>
    <n v="762"/>
    <n v="110.03"/>
    <x v="1"/>
    <x v="1"/>
    <x v="513"/>
    <x v="515"/>
    <b v="0"/>
    <b v="0"/>
    <x v="8"/>
    <x v="2"/>
    <x v="8"/>
  </r>
  <r>
    <n v="550"/>
    <x v="542"/>
    <s v="De-engineered disintermediate encoding"/>
    <x v="0"/>
    <n v="4"/>
    <n v="4"/>
    <x v="3"/>
    <n v="1"/>
    <n v="4"/>
    <x v="5"/>
    <x v="5"/>
    <x v="514"/>
    <x v="516"/>
    <b v="0"/>
    <b v="0"/>
    <x v="7"/>
    <x v="1"/>
    <x v="7"/>
  </r>
  <r>
    <n v="551"/>
    <x v="543"/>
    <s v="Streamlined upward-trending analyzer"/>
    <x v="304"/>
    <n v="105598"/>
    <n v="59"/>
    <x v="0"/>
    <n v="2779"/>
    <n v="38"/>
    <x v="2"/>
    <x v="2"/>
    <x v="515"/>
    <x v="517"/>
    <b v="0"/>
    <b v="1"/>
    <x v="2"/>
    <x v="2"/>
    <x v="2"/>
  </r>
  <r>
    <n v="552"/>
    <x v="544"/>
    <s v="Distributed human-resource policy"/>
    <x v="25"/>
    <n v="8866"/>
    <n v="99"/>
    <x v="0"/>
    <n v="92"/>
    <n v="96.37"/>
    <x v="1"/>
    <x v="1"/>
    <x v="516"/>
    <x v="518"/>
    <b v="0"/>
    <b v="0"/>
    <x v="3"/>
    <x v="3"/>
    <x v="3"/>
  </r>
  <r>
    <n v="553"/>
    <x v="545"/>
    <s v="De-engineered 5thgeneration contingency"/>
    <x v="305"/>
    <n v="75022"/>
    <n v="44"/>
    <x v="0"/>
    <n v="1028"/>
    <n v="72.98"/>
    <x v="1"/>
    <x v="1"/>
    <x v="517"/>
    <x v="519"/>
    <b v="0"/>
    <b v="0"/>
    <x v="1"/>
    <x v="1"/>
    <x v="1"/>
  </r>
  <r>
    <n v="554"/>
    <x v="546"/>
    <s v="Multi-channeled upward-trending application"/>
    <x v="40"/>
    <n v="14408"/>
    <n v="152"/>
    <x v="1"/>
    <n v="554"/>
    <n v="26.01"/>
    <x v="0"/>
    <x v="0"/>
    <x v="518"/>
    <x v="520"/>
    <b v="0"/>
    <b v="0"/>
    <x v="7"/>
    <x v="1"/>
    <x v="7"/>
  </r>
  <r>
    <n v="555"/>
    <x v="547"/>
    <s v="Organic maximized database"/>
    <x v="9"/>
    <n v="14089"/>
    <n v="224"/>
    <x v="1"/>
    <n v="135"/>
    <n v="104.36"/>
    <x v="3"/>
    <x v="3"/>
    <x v="519"/>
    <x v="219"/>
    <b v="0"/>
    <b v="0"/>
    <x v="1"/>
    <x v="1"/>
    <x v="1"/>
  </r>
  <r>
    <n v="556"/>
    <x v="195"/>
    <s v="Grass-roots 24/7 attitude"/>
    <x v="5"/>
    <n v="12467"/>
    <n v="240"/>
    <x v="1"/>
    <n v="122"/>
    <n v="102.19"/>
    <x v="1"/>
    <x v="1"/>
    <x v="520"/>
    <x v="521"/>
    <b v="0"/>
    <b v="1"/>
    <x v="18"/>
    <x v="5"/>
    <x v="18"/>
  </r>
  <r>
    <n v="557"/>
    <x v="548"/>
    <s v="Team-oriented global strategy"/>
    <x v="46"/>
    <n v="11960"/>
    <n v="199"/>
    <x v="1"/>
    <n v="221"/>
    <n v="54.12"/>
    <x v="1"/>
    <x v="1"/>
    <x v="521"/>
    <x v="522"/>
    <b v="0"/>
    <b v="1"/>
    <x v="22"/>
    <x v="4"/>
    <x v="22"/>
  </r>
  <r>
    <n v="558"/>
    <x v="549"/>
    <s v="Enhanced client-driven capacity"/>
    <x v="306"/>
    <n v="7966"/>
    <n v="137"/>
    <x v="1"/>
    <n v="126"/>
    <n v="63.22"/>
    <x v="1"/>
    <x v="1"/>
    <x v="522"/>
    <x v="523"/>
    <b v="0"/>
    <b v="0"/>
    <x v="3"/>
    <x v="3"/>
    <x v="3"/>
  </r>
  <r>
    <n v="559"/>
    <x v="550"/>
    <s v="Exclusive systematic productivity"/>
    <x v="307"/>
    <n v="106321"/>
    <n v="101"/>
    <x v="1"/>
    <n v="1022"/>
    <n v="104.03"/>
    <x v="1"/>
    <x v="1"/>
    <x v="523"/>
    <x v="524"/>
    <b v="0"/>
    <b v="0"/>
    <x v="3"/>
    <x v="3"/>
    <x v="3"/>
  </r>
  <r>
    <n v="560"/>
    <x v="551"/>
    <s v="Re-engineered radical policy"/>
    <x v="77"/>
    <n v="158832"/>
    <n v="794"/>
    <x v="1"/>
    <n v="3177"/>
    <n v="49.99"/>
    <x v="1"/>
    <x v="1"/>
    <x v="524"/>
    <x v="348"/>
    <b v="0"/>
    <b v="0"/>
    <x v="10"/>
    <x v="4"/>
    <x v="10"/>
  </r>
  <r>
    <n v="561"/>
    <x v="552"/>
    <s v="Down-sized logistical adapter"/>
    <x v="162"/>
    <n v="11091"/>
    <n v="370"/>
    <x v="1"/>
    <n v="198"/>
    <n v="56.02"/>
    <x v="5"/>
    <x v="5"/>
    <x v="525"/>
    <x v="280"/>
    <b v="0"/>
    <b v="0"/>
    <x v="3"/>
    <x v="3"/>
    <x v="3"/>
  </r>
  <r>
    <n v="562"/>
    <x v="553"/>
    <s v="Configurable bandwidth-monitored throughput"/>
    <x v="34"/>
    <n v="1269"/>
    <n v="13"/>
    <x v="0"/>
    <n v="26"/>
    <n v="48.81"/>
    <x v="5"/>
    <x v="5"/>
    <x v="188"/>
    <x v="525"/>
    <b v="0"/>
    <b v="0"/>
    <x v="1"/>
    <x v="1"/>
    <x v="1"/>
  </r>
  <r>
    <n v="563"/>
    <x v="554"/>
    <s v="Optional tangible pricing structure"/>
    <x v="41"/>
    <n v="5107"/>
    <n v="138"/>
    <x v="1"/>
    <n v="85"/>
    <n v="60.08"/>
    <x v="2"/>
    <x v="2"/>
    <x v="526"/>
    <x v="526"/>
    <b v="0"/>
    <b v="0"/>
    <x v="4"/>
    <x v="4"/>
    <x v="4"/>
  </r>
  <r>
    <n v="564"/>
    <x v="555"/>
    <s v="Organic high-level implementation"/>
    <x v="308"/>
    <n v="141393"/>
    <n v="84"/>
    <x v="0"/>
    <n v="1790"/>
    <n v="78.989999999999995"/>
    <x v="1"/>
    <x v="1"/>
    <x v="527"/>
    <x v="527"/>
    <b v="0"/>
    <b v="0"/>
    <x v="3"/>
    <x v="3"/>
    <x v="3"/>
  </r>
  <r>
    <n v="565"/>
    <x v="556"/>
    <s v="Decentralized logistical collaboration"/>
    <x v="309"/>
    <n v="194166"/>
    <n v="205"/>
    <x v="1"/>
    <n v="3596"/>
    <n v="53.99"/>
    <x v="1"/>
    <x v="1"/>
    <x v="528"/>
    <x v="528"/>
    <b v="0"/>
    <b v="0"/>
    <x v="3"/>
    <x v="3"/>
    <x v="3"/>
  </r>
  <r>
    <n v="566"/>
    <x v="557"/>
    <s v="Advanced content-based installation"/>
    <x v="29"/>
    <n v="4124"/>
    <n v="44"/>
    <x v="0"/>
    <n v="37"/>
    <n v="111.46"/>
    <x v="1"/>
    <x v="1"/>
    <x v="522"/>
    <x v="529"/>
    <b v="0"/>
    <b v="1"/>
    <x v="5"/>
    <x v="1"/>
    <x v="5"/>
  </r>
  <r>
    <n v="567"/>
    <x v="558"/>
    <s v="Distributed high-level open architecture"/>
    <x v="85"/>
    <n v="14865"/>
    <n v="219"/>
    <x v="1"/>
    <n v="244"/>
    <n v="60.92"/>
    <x v="1"/>
    <x v="1"/>
    <x v="529"/>
    <x v="360"/>
    <b v="0"/>
    <b v="0"/>
    <x v="1"/>
    <x v="1"/>
    <x v="1"/>
  </r>
  <r>
    <n v="568"/>
    <x v="559"/>
    <s v="Synergized zero tolerance help-desk"/>
    <x v="310"/>
    <n v="134688"/>
    <n v="186"/>
    <x v="1"/>
    <n v="5180"/>
    <n v="26"/>
    <x v="1"/>
    <x v="1"/>
    <x v="530"/>
    <x v="254"/>
    <b v="0"/>
    <b v="0"/>
    <x v="3"/>
    <x v="3"/>
    <x v="3"/>
  </r>
  <r>
    <n v="569"/>
    <x v="560"/>
    <s v="Extended multi-tasking definition"/>
    <x v="311"/>
    <n v="47705"/>
    <n v="237"/>
    <x v="1"/>
    <n v="589"/>
    <n v="80.989999999999995"/>
    <x v="6"/>
    <x v="6"/>
    <x v="531"/>
    <x v="530"/>
    <b v="0"/>
    <b v="0"/>
    <x v="10"/>
    <x v="4"/>
    <x v="10"/>
  </r>
  <r>
    <n v="570"/>
    <x v="561"/>
    <s v="Realigned uniform knowledge user"/>
    <x v="312"/>
    <n v="95364"/>
    <n v="306"/>
    <x v="1"/>
    <n v="2725"/>
    <n v="35"/>
    <x v="1"/>
    <x v="1"/>
    <x v="515"/>
    <x v="531"/>
    <b v="0"/>
    <b v="1"/>
    <x v="1"/>
    <x v="1"/>
    <x v="1"/>
  </r>
  <r>
    <n v="571"/>
    <x v="562"/>
    <s v="Monitored grid-enabled model"/>
    <x v="26"/>
    <n v="3295"/>
    <n v="94"/>
    <x v="0"/>
    <n v="35"/>
    <n v="94.14"/>
    <x v="6"/>
    <x v="6"/>
    <x v="532"/>
    <x v="532"/>
    <b v="0"/>
    <b v="0"/>
    <x v="12"/>
    <x v="4"/>
    <x v="12"/>
  </r>
  <r>
    <n v="572"/>
    <x v="563"/>
    <s v="Assimilated actuating policy"/>
    <x v="25"/>
    <n v="4896"/>
    <n v="54"/>
    <x v="3"/>
    <n v="94"/>
    <n v="52.09"/>
    <x v="1"/>
    <x v="1"/>
    <x v="533"/>
    <x v="533"/>
    <b v="0"/>
    <b v="1"/>
    <x v="1"/>
    <x v="1"/>
    <x v="1"/>
  </r>
  <r>
    <n v="573"/>
    <x v="564"/>
    <s v="Total incremental productivity"/>
    <x v="313"/>
    <n v="7496"/>
    <n v="112"/>
    <x v="1"/>
    <n v="300"/>
    <n v="24.99"/>
    <x v="1"/>
    <x v="1"/>
    <x v="409"/>
    <x v="534"/>
    <b v="0"/>
    <b v="0"/>
    <x v="23"/>
    <x v="8"/>
    <x v="23"/>
  </r>
  <r>
    <n v="574"/>
    <x v="565"/>
    <s v="Adaptive local task-force"/>
    <x v="50"/>
    <n v="9967"/>
    <n v="369"/>
    <x v="1"/>
    <n v="144"/>
    <n v="69.22"/>
    <x v="1"/>
    <x v="1"/>
    <x v="534"/>
    <x v="535"/>
    <b v="0"/>
    <b v="1"/>
    <x v="0"/>
    <x v="0"/>
    <x v="0"/>
  </r>
  <r>
    <n v="575"/>
    <x v="566"/>
    <s v="Universal zero-defect concept"/>
    <x v="314"/>
    <n v="52421"/>
    <n v="63"/>
    <x v="0"/>
    <n v="558"/>
    <n v="93.94"/>
    <x v="1"/>
    <x v="1"/>
    <x v="53"/>
    <x v="536"/>
    <b v="0"/>
    <b v="1"/>
    <x v="3"/>
    <x v="3"/>
    <x v="3"/>
  </r>
  <r>
    <n v="576"/>
    <x v="567"/>
    <s v="Object-based bottom-line superstructure"/>
    <x v="62"/>
    <n v="6298"/>
    <n v="65"/>
    <x v="0"/>
    <n v="64"/>
    <n v="98.41"/>
    <x v="1"/>
    <x v="1"/>
    <x v="535"/>
    <x v="537"/>
    <b v="0"/>
    <b v="0"/>
    <x v="3"/>
    <x v="3"/>
    <x v="3"/>
  </r>
  <r>
    <n v="577"/>
    <x v="568"/>
    <s v="Adaptive 24hour projection"/>
    <x v="139"/>
    <n v="1546"/>
    <n v="19"/>
    <x v="3"/>
    <n v="37"/>
    <n v="41.78"/>
    <x v="1"/>
    <x v="1"/>
    <x v="536"/>
    <x v="538"/>
    <b v="0"/>
    <b v="0"/>
    <x v="17"/>
    <x v="1"/>
    <x v="17"/>
  </r>
  <r>
    <n v="578"/>
    <x v="569"/>
    <s v="Sharable radical toolset"/>
    <x v="315"/>
    <n v="16168"/>
    <n v="17"/>
    <x v="0"/>
    <n v="245"/>
    <n v="65.989999999999995"/>
    <x v="1"/>
    <x v="1"/>
    <x v="537"/>
    <x v="539"/>
    <b v="0"/>
    <b v="0"/>
    <x v="22"/>
    <x v="4"/>
    <x v="22"/>
  </r>
  <r>
    <n v="579"/>
    <x v="570"/>
    <s v="Focused multimedia knowledgebase"/>
    <x v="8"/>
    <n v="6269"/>
    <n v="101"/>
    <x v="1"/>
    <n v="87"/>
    <n v="72.06"/>
    <x v="1"/>
    <x v="1"/>
    <x v="538"/>
    <x v="540"/>
    <b v="0"/>
    <b v="0"/>
    <x v="17"/>
    <x v="1"/>
    <x v="17"/>
  </r>
  <r>
    <n v="580"/>
    <x v="251"/>
    <s v="Seamless 6thgeneration extranet"/>
    <x v="316"/>
    <n v="149578"/>
    <n v="342"/>
    <x v="1"/>
    <n v="3116"/>
    <n v="48"/>
    <x v="1"/>
    <x v="1"/>
    <x v="539"/>
    <x v="541"/>
    <b v="0"/>
    <b v="0"/>
    <x v="3"/>
    <x v="3"/>
    <x v="3"/>
  </r>
  <r>
    <n v="581"/>
    <x v="571"/>
    <s v="Sharable mobile knowledgebase"/>
    <x v="46"/>
    <n v="3841"/>
    <n v="64"/>
    <x v="0"/>
    <n v="71"/>
    <n v="54.1"/>
    <x v="1"/>
    <x v="1"/>
    <x v="540"/>
    <x v="542"/>
    <b v="0"/>
    <b v="0"/>
    <x v="2"/>
    <x v="2"/>
    <x v="2"/>
  </r>
  <r>
    <n v="582"/>
    <x v="572"/>
    <s v="Cross-group global system engine"/>
    <x v="251"/>
    <n v="4531"/>
    <n v="52"/>
    <x v="0"/>
    <n v="42"/>
    <n v="107.88"/>
    <x v="1"/>
    <x v="1"/>
    <x v="505"/>
    <x v="543"/>
    <b v="0"/>
    <b v="1"/>
    <x v="11"/>
    <x v="6"/>
    <x v="11"/>
  </r>
  <r>
    <n v="583"/>
    <x v="573"/>
    <s v="Centralized clear-thinking conglomeration"/>
    <x v="317"/>
    <n v="60934"/>
    <n v="322"/>
    <x v="1"/>
    <n v="909"/>
    <n v="67.03"/>
    <x v="1"/>
    <x v="1"/>
    <x v="541"/>
    <x v="544"/>
    <b v="0"/>
    <b v="0"/>
    <x v="4"/>
    <x v="4"/>
    <x v="4"/>
  </r>
  <r>
    <n v="584"/>
    <x v="8"/>
    <s v="De-engineered cohesive system engine"/>
    <x v="318"/>
    <n v="103255"/>
    <n v="120"/>
    <x v="1"/>
    <n v="1613"/>
    <n v="64.010000000000005"/>
    <x v="1"/>
    <x v="1"/>
    <x v="542"/>
    <x v="545"/>
    <b v="0"/>
    <b v="0"/>
    <x v="2"/>
    <x v="2"/>
    <x v="2"/>
  </r>
  <r>
    <n v="585"/>
    <x v="574"/>
    <s v="Reactive analyzing function"/>
    <x v="200"/>
    <n v="13065"/>
    <n v="147"/>
    <x v="1"/>
    <n v="136"/>
    <n v="96.07"/>
    <x v="1"/>
    <x v="1"/>
    <x v="543"/>
    <x v="546"/>
    <b v="0"/>
    <b v="0"/>
    <x v="18"/>
    <x v="5"/>
    <x v="18"/>
  </r>
  <r>
    <n v="586"/>
    <x v="575"/>
    <s v="Robust hybrid budgetary management"/>
    <x v="31"/>
    <n v="6654"/>
    <n v="951"/>
    <x v="1"/>
    <n v="130"/>
    <n v="51.18"/>
    <x v="1"/>
    <x v="1"/>
    <x v="544"/>
    <x v="547"/>
    <b v="0"/>
    <b v="0"/>
    <x v="1"/>
    <x v="1"/>
    <x v="1"/>
  </r>
  <r>
    <n v="587"/>
    <x v="576"/>
    <s v="Open-source analyzing monitoring"/>
    <x v="151"/>
    <n v="6852"/>
    <n v="73"/>
    <x v="0"/>
    <n v="156"/>
    <n v="43.92"/>
    <x v="0"/>
    <x v="0"/>
    <x v="35"/>
    <x v="548"/>
    <b v="0"/>
    <b v="1"/>
    <x v="0"/>
    <x v="0"/>
    <x v="0"/>
  </r>
  <r>
    <n v="588"/>
    <x v="577"/>
    <s v="Up-sized discrete firmware"/>
    <x v="215"/>
    <n v="124517"/>
    <n v="79"/>
    <x v="0"/>
    <n v="1368"/>
    <n v="91.02"/>
    <x v="4"/>
    <x v="4"/>
    <x v="152"/>
    <x v="298"/>
    <b v="0"/>
    <b v="0"/>
    <x v="3"/>
    <x v="3"/>
    <x v="3"/>
  </r>
  <r>
    <n v="589"/>
    <x v="578"/>
    <s v="Exclusive intangible extranet"/>
    <x v="58"/>
    <n v="5113"/>
    <n v="65"/>
    <x v="0"/>
    <n v="102"/>
    <n v="50.13"/>
    <x v="1"/>
    <x v="1"/>
    <x v="545"/>
    <x v="549"/>
    <b v="0"/>
    <b v="0"/>
    <x v="4"/>
    <x v="4"/>
    <x v="4"/>
  </r>
  <r>
    <n v="590"/>
    <x v="579"/>
    <s v="Synergized analyzing process improvement"/>
    <x v="143"/>
    <n v="5824"/>
    <n v="82"/>
    <x v="0"/>
    <n v="86"/>
    <n v="67.72"/>
    <x v="2"/>
    <x v="2"/>
    <x v="546"/>
    <x v="550"/>
    <b v="0"/>
    <b v="0"/>
    <x v="15"/>
    <x v="5"/>
    <x v="15"/>
  </r>
  <r>
    <n v="591"/>
    <x v="580"/>
    <s v="Realigned dedicated system engine"/>
    <x v="60"/>
    <n v="6226"/>
    <n v="1038"/>
    <x v="1"/>
    <n v="102"/>
    <n v="61.04"/>
    <x v="1"/>
    <x v="1"/>
    <x v="547"/>
    <x v="551"/>
    <b v="0"/>
    <b v="0"/>
    <x v="11"/>
    <x v="6"/>
    <x v="11"/>
  </r>
  <r>
    <n v="592"/>
    <x v="581"/>
    <s v="Object-based bandwidth-monitored concept"/>
    <x v="154"/>
    <n v="20243"/>
    <n v="13"/>
    <x v="0"/>
    <n v="253"/>
    <n v="80.010000000000005"/>
    <x v="1"/>
    <x v="1"/>
    <x v="548"/>
    <x v="552"/>
    <b v="0"/>
    <b v="0"/>
    <x v="3"/>
    <x v="3"/>
    <x v="3"/>
  </r>
  <r>
    <n v="593"/>
    <x v="582"/>
    <s v="Ameliorated client-driven open system"/>
    <x v="319"/>
    <n v="188288"/>
    <n v="155"/>
    <x v="1"/>
    <n v="4006"/>
    <n v="47"/>
    <x v="1"/>
    <x v="1"/>
    <x v="549"/>
    <x v="238"/>
    <b v="0"/>
    <b v="0"/>
    <x v="10"/>
    <x v="4"/>
    <x v="10"/>
  </r>
  <r>
    <n v="594"/>
    <x v="583"/>
    <s v="Upgradable leadingedge Local Area Network"/>
    <x v="320"/>
    <n v="11167"/>
    <n v="7"/>
    <x v="0"/>
    <n v="157"/>
    <n v="71.13"/>
    <x v="1"/>
    <x v="1"/>
    <x v="550"/>
    <x v="553"/>
    <b v="0"/>
    <b v="1"/>
    <x v="3"/>
    <x v="3"/>
    <x v="3"/>
  </r>
  <r>
    <n v="595"/>
    <x v="584"/>
    <s v="Customizable intermediate data-warehouse"/>
    <x v="321"/>
    <n v="146595"/>
    <n v="209"/>
    <x v="1"/>
    <n v="1629"/>
    <n v="89.99"/>
    <x v="1"/>
    <x v="1"/>
    <x v="551"/>
    <x v="554"/>
    <b v="0"/>
    <b v="1"/>
    <x v="3"/>
    <x v="3"/>
    <x v="3"/>
  </r>
  <r>
    <n v="596"/>
    <x v="585"/>
    <s v="Managed optimizing archive"/>
    <x v="58"/>
    <n v="7875"/>
    <n v="100"/>
    <x v="0"/>
    <n v="183"/>
    <n v="43.03"/>
    <x v="1"/>
    <x v="1"/>
    <x v="552"/>
    <x v="496"/>
    <b v="0"/>
    <b v="1"/>
    <x v="6"/>
    <x v="4"/>
    <x v="6"/>
  </r>
  <r>
    <n v="597"/>
    <x v="586"/>
    <s v="Diverse systematic projection"/>
    <x v="322"/>
    <n v="148779"/>
    <n v="202"/>
    <x v="1"/>
    <n v="2188"/>
    <n v="68"/>
    <x v="1"/>
    <x v="1"/>
    <x v="462"/>
    <x v="555"/>
    <b v="0"/>
    <b v="0"/>
    <x v="3"/>
    <x v="3"/>
    <x v="3"/>
  </r>
  <r>
    <n v="598"/>
    <x v="587"/>
    <s v="Up-sized web-enabled info-mediaries"/>
    <x v="323"/>
    <n v="175868"/>
    <n v="162"/>
    <x v="1"/>
    <n v="2409"/>
    <n v="73"/>
    <x v="6"/>
    <x v="6"/>
    <x v="553"/>
    <x v="556"/>
    <b v="0"/>
    <b v="0"/>
    <x v="1"/>
    <x v="1"/>
    <x v="1"/>
  </r>
  <r>
    <n v="599"/>
    <x v="588"/>
    <s v="Persevering optimizing Graphical User Interface"/>
    <x v="324"/>
    <n v="5112"/>
    <n v="4"/>
    <x v="0"/>
    <n v="82"/>
    <n v="62.34"/>
    <x v="3"/>
    <x v="3"/>
    <x v="554"/>
    <x v="557"/>
    <b v="0"/>
    <b v="0"/>
    <x v="4"/>
    <x v="4"/>
    <x v="4"/>
  </r>
  <r>
    <n v="600"/>
    <x v="589"/>
    <s v="Cross-platform tertiary array"/>
    <x v="0"/>
    <n v="5"/>
    <n v="5"/>
    <x v="0"/>
    <n v="1"/>
    <n v="5"/>
    <x v="4"/>
    <x v="4"/>
    <x v="555"/>
    <x v="558"/>
    <b v="0"/>
    <b v="0"/>
    <x v="0"/>
    <x v="0"/>
    <x v="0"/>
  </r>
  <r>
    <n v="601"/>
    <x v="590"/>
    <s v="Inverse neutral structure"/>
    <x v="9"/>
    <n v="13018"/>
    <n v="207"/>
    <x v="1"/>
    <n v="194"/>
    <n v="67.099999999999994"/>
    <x v="1"/>
    <x v="1"/>
    <x v="548"/>
    <x v="559"/>
    <b v="1"/>
    <b v="0"/>
    <x v="8"/>
    <x v="2"/>
    <x v="8"/>
  </r>
  <r>
    <n v="602"/>
    <x v="591"/>
    <s v="Quality-focused system-worthy support"/>
    <x v="325"/>
    <n v="91176"/>
    <n v="128"/>
    <x v="1"/>
    <n v="1140"/>
    <n v="79.98"/>
    <x v="1"/>
    <x v="1"/>
    <x v="62"/>
    <x v="560"/>
    <b v="0"/>
    <b v="0"/>
    <x v="3"/>
    <x v="3"/>
    <x v="3"/>
  </r>
  <r>
    <n v="603"/>
    <x v="592"/>
    <s v="Vision-oriented 5thgeneration array"/>
    <x v="98"/>
    <n v="6342"/>
    <n v="120"/>
    <x v="1"/>
    <n v="102"/>
    <n v="62.18"/>
    <x v="1"/>
    <x v="1"/>
    <x v="556"/>
    <x v="561"/>
    <b v="0"/>
    <b v="0"/>
    <x v="3"/>
    <x v="3"/>
    <x v="3"/>
  </r>
  <r>
    <n v="604"/>
    <x v="593"/>
    <s v="Cross-platform logistical circuit"/>
    <x v="326"/>
    <n v="151438"/>
    <n v="171"/>
    <x v="1"/>
    <n v="2857"/>
    <n v="53.01"/>
    <x v="1"/>
    <x v="1"/>
    <x v="557"/>
    <x v="562"/>
    <b v="0"/>
    <b v="0"/>
    <x v="3"/>
    <x v="3"/>
    <x v="3"/>
  </r>
  <r>
    <n v="605"/>
    <x v="594"/>
    <s v="Profound solution-oriented matrix"/>
    <x v="88"/>
    <n v="6178"/>
    <n v="187"/>
    <x v="1"/>
    <n v="107"/>
    <n v="57.74"/>
    <x v="1"/>
    <x v="1"/>
    <x v="27"/>
    <x v="563"/>
    <b v="0"/>
    <b v="0"/>
    <x v="9"/>
    <x v="5"/>
    <x v="9"/>
  </r>
  <r>
    <n v="606"/>
    <x v="595"/>
    <s v="Extended asynchronous initiative"/>
    <x v="74"/>
    <n v="6405"/>
    <n v="188"/>
    <x v="1"/>
    <n v="160"/>
    <n v="40.03"/>
    <x v="4"/>
    <x v="4"/>
    <x v="558"/>
    <x v="529"/>
    <b v="0"/>
    <b v="0"/>
    <x v="1"/>
    <x v="1"/>
    <x v="1"/>
  </r>
  <r>
    <n v="607"/>
    <x v="596"/>
    <s v="Fundamental needs-based frame"/>
    <x v="327"/>
    <n v="180667"/>
    <n v="131"/>
    <x v="1"/>
    <n v="2230"/>
    <n v="81.02"/>
    <x v="1"/>
    <x v="1"/>
    <x v="559"/>
    <x v="564"/>
    <b v="0"/>
    <b v="0"/>
    <x v="0"/>
    <x v="0"/>
    <x v="0"/>
  </r>
  <r>
    <n v="608"/>
    <x v="597"/>
    <s v="Compatible full-range leverage"/>
    <x v="61"/>
    <n v="11075"/>
    <n v="284"/>
    <x v="1"/>
    <n v="316"/>
    <n v="35.049999999999997"/>
    <x v="1"/>
    <x v="1"/>
    <x v="426"/>
    <x v="565"/>
    <b v="0"/>
    <b v="1"/>
    <x v="17"/>
    <x v="1"/>
    <x v="17"/>
  </r>
  <r>
    <n v="609"/>
    <x v="598"/>
    <s v="Upgradable holistic system engine"/>
    <x v="83"/>
    <n v="12042"/>
    <n v="120"/>
    <x v="1"/>
    <n v="117"/>
    <n v="102.92"/>
    <x v="1"/>
    <x v="1"/>
    <x v="560"/>
    <x v="566"/>
    <b v="0"/>
    <b v="0"/>
    <x v="22"/>
    <x v="4"/>
    <x v="22"/>
  </r>
  <r>
    <n v="610"/>
    <x v="599"/>
    <s v="Stand-alone multi-state data-warehouse"/>
    <x v="328"/>
    <n v="179356"/>
    <n v="419"/>
    <x v="1"/>
    <n v="6406"/>
    <n v="28"/>
    <x v="1"/>
    <x v="1"/>
    <x v="561"/>
    <x v="567"/>
    <b v="0"/>
    <b v="0"/>
    <x v="3"/>
    <x v="3"/>
    <x v="3"/>
  </r>
  <r>
    <n v="611"/>
    <x v="600"/>
    <s v="Multi-lateral maximized core"/>
    <x v="139"/>
    <n v="1136"/>
    <n v="14"/>
    <x v="3"/>
    <n v="15"/>
    <n v="75.73"/>
    <x v="1"/>
    <x v="1"/>
    <x v="562"/>
    <x v="568"/>
    <b v="0"/>
    <b v="0"/>
    <x v="3"/>
    <x v="3"/>
    <x v="3"/>
  </r>
  <r>
    <n v="612"/>
    <x v="601"/>
    <s v="Innovative holistic hub"/>
    <x v="8"/>
    <n v="8645"/>
    <n v="139"/>
    <x v="1"/>
    <n v="192"/>
    <n v="45.03"/>
    <x v="1"/>
    <x v="1"/>
    <x v="563"/>
    <x v="569"/>
    <b v="0"/>
    <b v="0"/>
    <x v="5"/>
    <x v="1"/>
    <x v="5"/>
  </r>
  <r>
    <n v="613"/>
    <x v="602"/>
    <s v="Reverse-engineered 24/7 methodology"/>
    <x v="65"/>
    <n v="1914"/>
    <n v="174"/>
    <x v="1"/>
    <n v="26"/>
    <n v="73.62"/>
    <x v="0"/>
    <x v="0"/>
    <x v="564"/>
    <x v="570"/>
    <b v="0"/>
    <b v="0"/>
    <x v="3"/>
    <x v="3"/>
    <x v="3"/>
  </r>
  <r>
    <n v="614"/>
    <x v="603"/>
    <s v="Business-focused dynamic info-mediaries"/>
    <x v="329"/>
    <n v="41205"/>
    <n v="155"/>
    <x v="1"/>
    <n v="723"/>
    <n v="56.99"/>
    <x v="1"/>
    <x v="1"/>
    <x v="565"/>
    <x v="571"/>
    <b v="0"/>
    <b v="0"/>
    <x v="3"/>
    <x v="3"/>
    <x v="3"/>
  </r>
  <r>
    <n v="615"/>
    <x v="604"/>
    <s v="Digitized clear-thinking installation"/>
    <x v="275"/>
    <n v="14488"/>
    <n v="170"/>
    <x v="1"/>
    <n v="170"/>
    <n v="85.22"/>
    <x v="6"/>
    <x v="6"/>
    <x v="566"/>
    <x v="572"/>
    <b v="0"/>
    <b v="0"/>
    <x v="3"/>
    <x v="3"/>
    <x v="3"/>
  </r>
  <r>
    <n v="616"/>
    <x v="605"/>
    <s v="Quality-focused 24/7 superstructure"/>
    <x v="330"/>
    <n v="12129"/>
    <n v="190"/>
    <x v="1"/>
    <n v="238"/>
    <n v="50.96"/>
    <x v="4"/>
    <x v="4"/>
    <x v="567"/>
    <x v="573"/>
    <b v="0"/>
    <b v="1"/>
    <x v="7"/>
    <x v="1"/>
    <x v="7"/>
  </r>
  <r>
    <n v="617"/>
    <x v="606"/>
    <s v="Multi-channeled local intranet"/>
    <x v="1"/>
    <n v="3496"/>
    <n v="250"/>
    <x v="1"/>
    <n v="55"/>
    <n v="63.56"/>
    <x v="1"/>
    <x v="1"/>
    <x v="568"/>
    <x v="471"/>
    <b v="0"/>
    <b v="0"/>
    <x v="3"/>
    <x v="3"/>
    <x v="3"/>
  </r>
  <r>
    <n v="618"/>
    <x v="607"/>
    <s v="Open-architected mobile emulation"/>
    <x v="331"/>
    <n v="97037"/>
    <n v="49"/>
    <x v="0"/>
    <n v="1198"/>
    <n v="81"/>
    <x v="1"/>
    <x v="1"/>
    <x v="569"/>
    <x v="574"/>
    <b v="0"/>
    <b v="0"/>
    <x v="9"/>
    <x v="5"/>
    <x v="9"/>
  </r>
  <r>
    <n v="619"/>
    <x v="608"/>
    <s v="Ameliorated foreground methodology"/>
    <x v="332"/>
    <n v="55757"/>
    <n v="28"/>
    <x v="0"/>
    <n v="648"/>
    <n v="86.04"/>
    <x v="1"/>
    <x v="1"/>
    <x v="570"/>
    <x v="575"/>
    <b v="1"/>
    <b v="1"/>
    <x v="3"/>
    <x v="3"/>
    <x v="3"/>
  </r>
  <r>
    <n v="620"/>
    <x v="609"/>
    <s v="Synergized well-modulated project"/>
    <x v="333"/>
    <n v="11525"/>
    <n v="268"/>
    <x v="1"/>
    <n v="128"/>
    <n v="90.04"/>
    <x v="2"/>
    <x v="2"/>
    <x v="571"/>
    <x v="576"/>
    <b v="0"/>
    <b v="0"/>
    <x v="14"/>
    <x v="7"/>
    <x v="14"/>
  </r>
  <r>
    <n v="621"/>
    <x v="610"/>
    <s v="Extended context-sensitive forecast"/>
    <x v="334"/>
    <n v="158669"/>
    <n v="620"/>
    <x v="1"/>
    <n v="2144"/>
    <n v="74.010000000000005"/>
    <x v="1"/>
    <x v="1"/>
    <x v="572"/>
    <x v="577"/>
    <b v="0"/>
    <b v="0"/>
    <x v="3"/>
    <x v="3"/>
    <x v="3"/>
  </r>
  <r>
    <n v="622"/>
    <x v="611"/>
    <s v="Total leadingedge neural-net"/>
    <x v="335"/>
    <n v="5916"/>
    <n v="3"/>
    <x v="0"/>
    <n v="64"/>
    <n v="92.44"/>
    <x v="1"/>
    <x v="1"/>
    <x v="573"/>
    <x v="578"/>
    <b v="0"/>
    <b v="0"/>
    <x v="7"/>
    <x v="1"/>
    <x v="7"/>
  </r>
  <r>
    <n v="623"/>
    <x v="612"/>
    <s v="Organic actuating protocol"/>
    <x v="336"/>
    <n v="150806"/>
    <n v="160"/>
    <x v="1"/>
    <n v="2693"/>
    <n v="56"/>
    <x v="4"/>
    <x v="4"/>
    <x v="574"/>
    <x v="477"/>
    <b v="0"/>
    <b v="0"/>
    <x v="3"/>
    <x v="3"/>
    <x v="3"/>
  </r>
  <r>
    <n v="624"/>
    <x v="613"/>
    <s v="Down-sized national software"/>
    <x v="135"/>
    <n v="14249"/>
    <n v="279"/>
    <x v="1"/>
    <n v="432"/>
    <n v="32.979999999999997"/>
    <x v="1"/>
    <x v="1"/>
    <x v="511"/>
    <x v="579"/>
    <b v="0"/>
    <b v="0"/>
    <x v="14"/>
    <x v="7"/>
    <x v="14"/>
  </r>
  <r>
    <n v="625"/>
    <x v="614"/>
    <s v="Organic upward-trending Graphical User Interface"/>
    <x v="168"/>
    <n v="5803"/>
    <n v="77"/>
    <x v="0"/>
    <n v="62"/>
    <n v="93.6"/>
    <x v="1"/>
    <x v="1"/>
    <x v="575"/>
    <x v="580"/>
    <b v="0"/>
    <b v="0"/>
    <x v="3"/>
    <x v="3"/>
    <x v="3"/>
  </r>
  <r>
    <n v="626"/>
    <x v="615"/>
    <s v="Synergistic tertiary budgetary management"/>
    <x v="330"/>
    <n v="13205"/>
    <n v="206"/>
    <x v="1"/>
    <n v="189"/>
    <n v="69.87"/>
    <x v="1"/>
    <x v="1"/>
    <x v="576"/>
    <x v="581"/>
    <b v="0"/>
    <b v="1"/>
    <x v="3"/>
    <x v="3"/>
    <x v="3"/>
  </r>
  <r>
    <n v="627"/>
    <x v="616"/>
    <s v="Open-architected incremental ability"/>
    <x v="39"/>
    <n v="11108"/>
    <n v="694"/>
    <x v="1"/>
    <n v="154"/>
    <n v="72.13"/>
    <x v="4"/>
    <x v="4"/>
    <x v="577"/>
    <x v="582"/>
    <b v="1"/>
    <b v="0"/>
    <x v="0"/>
    <x v="0"/>
    <x v="0"/>
  </r>
  <r>
    <n v="628"/>
    <x v="617"/>
    <s v="Intuitive object-oriented task-force"/>
    <x v="89"/>
    <n v="2884"/>
    <n v="152"/>
    <x v="1"/>
    <n v="96"/>
    <n v="30.04"/>
    <x v="1"/>
    <x v="1"/>
    <x v="578"/>
    <x v="581"/>
    <b v="0"/>
    <b v="0"/>
    <x v="7"/>
    <x v="1"/>
    <x v="7"/>
  </r>
  <r>
    <n v="629"/>
    <x v="618"/>
    <s v="Multi-tiered executive toolset"/>
    <x v="337"/>
    <n v="55476"/>
    <n v="65"/>
    <x v="0"/>
    <n v="750"/>
    <n v="73.97"/>
    <x v="1"/>
    <x v="1"/>
    <x v="579"/>
    <x v="583"/>
    <b v="0"/>
    <b v="1"/>
    <x v="3"/>
    <x v="3"/>
    <x v="3"/>
  </r>
  <r>
    <n v="630"/>
    <x v="619"/>
    <s v="Grass-roots directional workforce"/>
    <x v="40"/>
    <n v="5973"/>
    <n v="63"/>
    <x v="3"/>
    <n v="87"/>
    <n v="68.66"/>
    <x v="1"/>
    <x v="1"/>
    <x v="580"/>
    <x v="584"/>
    <b v="0"/>
    <b v="1"/>
    <x v="3"/>
    <x v="3"/>
    <x v="3"/>
  </r>
  <r>
    <n v="631"/>
    <x v="620"/>
    <s v="Quality-focused real-time solution"/>
    <x v="338"/>
    <n v="183756"/>
    <n v="310"/>
    <x v="1"/>
    <n v="3063"/>
    <n v="59.99"/>
    <x v="1"/>
    <x v="1"/>
    <x v="581"/>
    <x v="585"/>
    <b v="0"/>
    <b v="0"/>
    <x v="3"/>
    <x v="3"/>
    <x v="3"/>
  </r>
  <r>
    <n v="632"/>
    <x v="621"/>
    <s v="Reduced interactive matrix"/>
    <x v="339"/>
    <n v="30902"/>
    <n v="43"/>
    <x v="2"/>
    <n v="278"/>
    <n v="111.16"/>
    <x v="1"/>
    <x v="1"/>
    <x v="582"/>
    <x v="586"/>
    <b v="0"/>
    <b v="0"/>
    <x v="3"/>
    <x v="3"/>
    <x v="3"/>
  </r>
  <r>
    <n v="633"/>
    <x v="622"/>
    <s v="Adaptive context-sensitive architecture"/>
    <x v="313"/>
    <n v="5569"/>
    <n v="83"/>
    <x v="0"/>
    <n v="105"/>
    <n v="53.04"/>
    <x v="1"/>
    <x v="1"/>
    <x v="336"/>
    <x v="587"/>
    <b v="0"/>
    <b v="0"/>
    <x v="10"/>
    <x v="4"/>
    <x v="10"/>
  </r>
  <r>
    <n v="634"/>
    <x v="623"/>
    <s v="Polarized incremental portal"/>
    <x v="195"/>
    <n v="92824"/>
    <n v="79"/>
    <x v="3"/>
    <n v="1658"/>
    <n v="55.99"/>
    <x v="1"/>
    <x v="1"/>
    <x v="583"/>
    <x v="588"/>
    <b v="0"/>
    <b v="0"/>
    <x v="19"/>
    <x v="4"/>
    <x v="19"/>
  </r>
  <r>
    <n v="635"/>
    <x v="624"/>
    <s v="Reactive regional access"/>
    <x v="340"/>
    <n v="158590"/>
    <n v="114"/>
    <x v="1"/>
    <n v="2266"/>
    <n v="69.989999999999995"/>
    <x v="1"/>
    <x v="1"/>
    <x v="584"/>
    <x v="589"/>
    <b v="0"/>
    <b v="0"/>
    <x v="19"/>
    <x v="4"/>
    <x v="19"/>
  </r>
  <r>
    <n v="636"/>
    <x v="625"/>
    <s v="Stand-alone reciprocal frame"/>
    <x v="341"/>
    <n v="127591"/>
    <n v="65"/>
    <x v="0"/>
    <n v="2604"/>
    <n v="49"/>
    <x v="3"/>
    <x v="3"/>
    <x v="585"/>
    <x v="590"/>
    <b v="0"/>
    <b v="1"/>
    <x v="10"/>
    <x v="4"/>
    <x v="10"/>
  </r>
  <r>
    <n v="637"/>
    <x v="626"/>
    <s v="Open-architected 24/7 throughput"/>
    <x v="275"/>
    <n v="6750"/>
    <n v="79"/>
    <x v="0"/>
    <n v="65"/>
    <n v="103.85"/>
    <x v="1"/>
    <x v="1"/>
    <x v="586"/>
    <x v="591"/>
    <b v="0"/>
    <b v="0"/>
    <x v="3"/>
    <x v="3"/>
    <x v="3"/>
  </r>
  <r>
    <n v="638"/>
    <x v="627"/>
    <s v="Monitored 24/7 approach"/>
    <x v="342"/>
    <n v="9318"/>
    <n v="11"/>
    <x v="0"/>
    <n v="94"/>
    <n v="99.13"/>
    <x v="1"/>
    <x v="1"/>
    <x v="587"/>
    <x v="592"/>
    <b v="0"/>
    <b v="1"/>
    <x v="3"/>
    <x v="3"/>
    <x v="3"/>
  </r>
  <r>
    <n v="639"/>
    <x v="628"/>
    <s v="Upgradable explicit forecast"/>
    <x v="133"/>
    <n v="4832"/>
    <n v="56"/>
    <x v="2"/>
    <n v="45"/>
    <n v="107.38"/>
    <x v="1"/>
    <x v="1"/>
    <x v="588"/>
    <x v="593"/>
    <b v="0"/>
    <b v="1"/>
    <x v="6"/>
    <x v="4"/>
    <x v="6"/>
  </r>
  <r>
    <n v="640"/>
    <x v="629"/>
    <s v="Pre-emptive context-sensitive support"/>
    <x v="343"/>
    <n v="19769"/>
    <n v="17"/>
    <x v="0"/>
    <n v="257"/>
    <n v="76.92"/>
    <x v="1"/>
    <x v="1"/>
    <x v="589"/>
    <x v="510"/>
    <b v="0"/>
    <b v="0"/>
    <x v="3"/>
    <x v="3"/>
    <x v="3"/>
  </r>
  <r>
    <n v="641"/>
    <x v="630"/>
    <s v="Business-focused leadingedge instruction set"/>
    <x v="151"/>
    <n v="11277"/>
    <n v="120"/>
    <x v="1"/>
    <n v="194"/>
    <n v="58.13"/>
    <x v="5"/>
    <x v="5"/>
    <x v="590"/>
    <x v="594"/>
    <b v="0"/>
    <b v="0"/>
    <x v="3"/>
    <x v="3"/>
    <x v="3"/>
  </r>
  <r>
    <n v="642"/>
    <x v="631"/>
    <s v="Extended multi-state knowledge user"/>
    <x v="243"/>
    <n v="13382"/>
    <n v="145"/>
    <x v="1"/>
    <n v="129"/>
    <n v="103.74"/>
    <x v="0"/>
    <x v="0"/>
    <x v="591"/>
    <x v="595"/>
    <b v="0"/>
    <b v="0"/>
    <x v="8"/>
    <x v="2"/>
    <x v="8"/>
  </r>
  <r>
    <n v="643"/>
    <x v="632"/>
    <s v="Future-proofed modular groupware"/>
    <x v="344"/>
    <n v="32986"/>
    <n v="221"/>
    <x v="1"/>
    <n v="375"/>
    <n v="87.96"/>
    <x v="1"/>
    <x v="1"/>
    <x v="592"/>
    <x v="596"/>
    <b v="0"/>
    <b v="0"/>
    <x v="3"/>
    <x v="3"/>
    <x v="3"/>
  </r>
  <r>
    <n v="644"/>
    <x v="633"/>
    <s v="Distributed real-time algorithm"/>
    <x v="345"/>
    <n v="81984"/>
    <n v="48"/>
    <x v="0"/>
    <n v="2928"/>
    <n v="28"/>
    <x v="0"/>
    <x v="0"/>
    <x v="593"/>
    <x v="597"/>
    <b v="0"/>
    <b v="0"/>
    <x v="3"/>
    <x v="3"/>
    <x v="3"/>
  </r>
  <r>
    <n v="645"/>
    <x v="634"/>
    <s v="Multi-lateral heuristic throughput"/>
    <x v="346"/>
    <n v="178483"/>
    <n v="93"/>
    <x v="0"/>
    <n v="4697"/>
    <n v="38"/>
    <x v="1"/>
    <x v="1"/>
    <x v="594"/>
    <x v="598"/>
    <b v="0"/>
    <b v="1"/>
    <x v="1"/>
    <x v="1"/>
    <x v="1"/>
  </r>
  <r>
    <n v="646"/>
    <x v="635"/>
    <s v="Switchable reciprocal middleware"/>
    <x v="201"/>
    <n v="87448"/>
    <n v="89"/>
    <x v="0"/>
    <n v="2915"/>
    <n v="30"/>
    <x v="1"/>
    <x v="1"/>
    <x v="595"/>
    <x v="599"/>
    <b v="0"/>
    <b v="0"/>
    <x v="11"/>
    <x v="6"/>
    <x v="11"/>
  </r>
  <r>
    <n v="647"/>
    <x v="636"/>
    <s v="Inverse multimedia Graphic Interface"/>
    <x v="6"/>
    <n v="1863"/>
    <n v="41"/>
    <x v="0"/>
    <n v="18"/>
    <n v="103.5"/>
    <x v="1"/>
    <x v="1"/>
    <x v="596"/>
    <x v="600"/>
    <b v="0"/>
    <b v="0"/>
    <x v="18"/>
    <x v="5"/>
    <x v="18"/>
  </r>
  <r>
    <n v="648"/>
    <x v="637"/>
    <s v="Vision-oriented local contingency"/>
    <x v="347"/>
    <n v="62174"/>
    <n v="63"/>
    <x v="3"/>
    <n v="723"/>
    <n v="85.99"/>
    <x v="1"/>
    <x v="1"/>
    <x v="597"/>
    <x v="601"/>
    <b v="1"/>
    <b v="0"/>
    <x v="0"/>
    <x v="0"/>
    <x v="0"/>
  </r>
  <r>
    <n v="649"/>
    <x v="638"/>
    <s v="Reactive 6thgeneration hub"/>
    <x v="155"/>
    <n v="59003"/>
    <n v="48"/>
    <x v="0"/>
    <n v="602"/>
    <n v="98.01"/>
    <x v="5"/>
    <x v="5"/>
    <x v="598"/>
    <x v="602"/>
    <b v="1"/>
    <b v="1"/>
    <x v="3"/>
    <x v="3"/>
    <x v="3"/>
  </r>
  <r>
    <n v="650"/>
    <x v="639"/>
    <s v="Optional asymmetric success"/>
    <x v="0"/>
    <n v="2"/>
    <n v="2"/>
    <x v="0"/>
    <n v="1"/>
    <n v="2"/>
    <x v="1"/>
    <x v="1"/>
    <x v="599"/>
    <x v="603"/>
    <b v="0"/>
    <b v="0"/>
    <x v="17"/>
    <x v="1"/>
    <x v="17"/>
  </r>
  <r>
    <n v="651"/>
    <x v="640"/>
    <s v="Digitized analyzing capacity"/>
    <x v="348"/>
    <n v="174039"/>
    <n v="88"/>
    <x v="0"/>
    <n v="3868"/>
    <n v="44.99"/>
    <x v="6"/>
    <x v="6"/>
    <x v="600"/>
    <x v="604"/>
    <b v="0"/>
    <b v="0"/>
    <x v="12"/>
    <x v="4"/>
    <x v="12"/>
  </r>
  <r>
    <n v="652"/>
    <x v="641"/>
    <s v="Vision-oriented regional hub"/>
    <x v="83"/>
    <n v="12684"/>
    <n v="127"/>
    <x v="1"/>
    <n v="409"/>
    <n v="31.01"/>
    <x v="1"/>
    <x v="1"/>
    <x v="601"/>
    <x v="292"/>
    <b v="0"/>
    <b v="0"/>
    <x v="2"/>
    <x v="2"/>
    <x v="2"/>
  </r>
  <r>
    <n v="653"/>
    <x v="642"/>
    <s v="Monitored incremental info-mediaries"/>
    <x v="60"/>
    <n v="14033"/>
    <n v="2339"/>
    <x v="1"/>
    <n v="234"/>
    <n v="59.97"/>
    <x v="1"/>
    <x v="1"/>
    <x v="602"/>
    <x v="605"/>
    <b v="0"/>
    <b v="0"/>
    <x v="2"/>
    <x v="2"/>
    <x v="2"/>
  </r>
  <r>
    <n v="654"/>
    <x v="643"/>
    <s v="Programmable static middleware"/>
    <x v="349"/>
    <n v="177936"/>
    <n v="508"/>
    <x v="1"/>
    <n v="3016"/>
    <n v="59"/>
    <x v="1"/>
    <x v="1"/>
    <x v="335"/>
    <x v="606"/>
    <b v="0"/>
    <b v="0"/>
    <x v="16"/>
    <x v="1"/>
    <x v="16"/>
  </r>
  <r>
    <n v="655"/>
    <x v="644"/>
    <s v="Multi-layered bottom-line encryption"/>
    <x v="350"/>
    <n v="13212"/>
    <n v="191"/>
    <x v="1"/>
    <n v="264"/>
    <n v="50.05"/>
    <x v="1"/>
    <x v="1"/>
    <x v="603"/>
    <x v="607"/>
    <b v="1"/>
    <b v="0"/>
    <x v="14"/>
    <x v="7"/>
    <x v="14"/>
  </r>
  <r>
    <n v="656"/>
    <x v="645"/>
    <s v="Vision-oriented systematic Graphical User Interface"/>
    <x v="351"/>
    <n v="49879"/>
    <n v="42"/>
    <x v="0"/>
    <n v="504"/>
    <n v="98.97"/>
    <x v="2"/>
    <x v="2"/>
    <x v="604"/>
    <x v="608"/>
    <b v="0"/>
    <b v="0"/>
    <x v="0"/>
    <x v="0"/>
    <x v="0"/>
  </r>
  <r>
    <n v="657"/>
    <x v="646"/>
    <s v="Balanced optimal hardware"/>
    <x v="83"/>
    <n v="824"/>
    <n v="8"/>
    <x v="0"/>
    <n v="14"/>
    <n v="58.86"/>
    <x v="1"/>
    <x v="1"/>
    <x v="605"/>
    <x v="609"/>
    <b v="0"/>
    <b v="0"/>
    <x v="22"/>
    <x v="4"/>
    <x v="22"/>
  </r>
  <r>
    <n v="658"/>
    <x v="647"/>
    <s v="Self-enabling mission-critical success"/>
    <x v="352"/>
    <n v="31594"/>
    <n v="60"/>
    <x v="3"/>
    <n v="390"/>
    <n v="81.010000000000005"/>
    <x v="1"/>
    <x v="1"/>
    <x v="606"/>
    <x v="610"/>
    <b v="0"/>
    <b v="0"/>
    <x v="1"/>
    <x v="1"/>
    <x v="1"/>
  </r>
  <r>
    <n v="659"/>
    <x v="648"/>
    <s v="Grass-roots dynamic emulation"/>
    <x v="353"/>
    <n v="57010"/>
    <n v="47"/>
    <x v="0"/>
    <n v="750"/>
    <n v="76.010000000000005"/>
    <x v="4"/>
    <x v="4"/>
    <x v="65"/>
    <x v="611"/>
    <b v="0"/>
    <b v="0"/>
    <x v="4"/>
    <x v="4"/>
    <x v="4"/>
  </r>
  <r>
    <n v="660"/>
    <x v="649"/>
    <s v="Fundamental disintermediate matrix"/>
    <x v="14"/>
    <n v="7438"/>
    <n v="82"/>
    <x v="0"/>
    <n v="77"/>
    <n v="96.6"/>
    <x v="1"/>
    <x v="1"/>
    <x v="607"/>
    <x v="612"/>
    <b v="1"/>
    <b v="0"/>
    <x v="3"/>
    <x v="3"/>
    <x v="3"/>
  </r>
  <r>
    <n v="661"/>
    <x v="650"/>
    <s v="Right-sized secondary challenge"/>
    <x v="354"/>
    <n v="57872"/>
    <n v="54"/>
    <x v="0"/>
    <n v="752"/>
    <n v="76.959999999999994"/>
    <x v="3"/>
    <x v="3"/>
    <x v="608"/>
    <x v="613"/>
    <b v="0"/>
    <b v="0"/>
    <x v="17"/>
    <x v="1"/>
    <x v="17"/>
  </r>
  <r>
    <n v="662"/>
    <x v="651"/>
    <s v="Implemented exuding software"/>
    <x v="14"/>
    <n v="8906"/>
    <n v="98"/>
    <x v="0"/>
    <n v="131"/>
    <n v="67.98"/>
    <x v="1"/>
    <x v="1"/>
    <x v="609"/>
    <x v="614"/>
    <b v="0"/>
    <b v="0"/>
    <x v="3"/>
    <x v="3"/>
    <x v="3"/>
  </r>
  <r>
    <n v="663"/>
    <x v="652"/>
    <s v="Total optimizing software"/>
    <x v="83"/>
    <n v="7724"/>
    <n v="77"/>
    <x v="0"/>
    <n v="87"/>
    <n v="88.78"/>
    <x v="1"/>
    <x v="1"/>
    <x v="610"/>
    <x v="615"/>
    <b v="0"/>
    <b v="0"/>
    <x v="3"/>
    <x v="3"/>
    <x v="3"/>
  </r>
  <r>
    <n v="664"/>
    <x v="327"/>
    <s v="Optional maximized attitude"/>
    <x v="355"/>
    <n v="26571"/>
    <n v="33"/>
    <x v="0"/>
    <n v="1063"/>
    <n v="25"/>
    <x v="1"/>
    <x v="1"/>
    <x v="541"/>
    <x v="616"/>
    <b v="0"/>
    <b v="0"/>
    <x v="17"/>
    <x v="1"/>
    <x v="17"/>
  </r>
  <r>
    <n v="665"/>
    <x v="653"/>
    <s v="Customer-focused impactful extranet"/>
    <x v="135"/>
    <n v="12219"/>
    <n v="240"/>
    <x v="1"/>
    <n v="272"/>
    <n v="44.92"/>
    <x v="1"/>
    <x v="1"/>
    <x v="611"/>
    <x v="453"/>
    <b v="0"/>
    <b v="1"/>
    <x v="4"/>
    <x v="4"/>
    <x v="4"/>
  </r>
  <r>
    <n v="666"/>
    <x v="654"/>
    <s v="Cloned bottom-line success"/>
    <x v="33"/>
    <n v="1985"/>
    <n v="64"/>
    <x v="3"/>
    <n v="25"/>
    <n v="79.400000000000006"/>
    <x v="1"/>
    <x v="1"/>
    <x v="612"/>
    <x v="617"/>
    <b v="0"/>
    <b v="1"/>
    <x v="3"/>
    <x v="3"/>
    <x v="3"/>
  </r>
  <r>
    <n v="667"/>
    <x v="655"/>
    <s v="Decentralized bandwidth-monitored ability"/>
    <x v="350"/>
    <n v="12155"/>
    <n v="176"/>
    <x v="1"/>
    <n v="419"/>
    <n v="29.01"/>
    <x v="1"/>
    <x v="1"/>
    <x v="613"/>
    <x v="618"/>
    <b v="0"/>
    <b v="0"/>
    <x v="23"/>
    <x v="8"/>
    <x v="23"/>
  </r>
  <r>
    <n v="668"/>
    <x v="656"/>
    <s v="Programmable leadingedge budgetary management"/>
    <x v="356"/>
    <n v="5593"/>
    <n v="20"/>
    <x v="0"/>
    <n v="76"/>
    <n v="73.59"/>
    <x v="1"/>
    <x v="1"/>
    <x v="614"/>
    <x v="619"/>
    <b v="0"/>
    <b v="0"/>
    <x v="3"/>
    <x v="3"/>
    <x v="3"/>
  </r>
  <r>
    <n v="669"/>
    <x v="657"/>
    <s v="Upgradable bi-directional concept"/>
    <x v="357"/>
    <n v="175020"/>
    <n v="359"/>
    <x v="1"/>
    <n v="1621"/>
    <n v="107.97"/>
    <x v="6"/>
    <x v="6"/>
    <x v="615"/>
    <x v="620"/>
    <b v="0"/>
    <b v="0"/>
    <x v="3"/>
    <x v="3"/>
    <x v="3"/>
  </r>
  <r>
    <n v="670"/>
    <x v="635"/>
    <s v="Re-contextualized homogeneous flexibility"/>
    <x v="358"/>
    <n v="75955"/>
    <n v="469"/>
    <x v="1"/>
    <n v="1101"/>
    <n v="68.989999999999995"/>
    <x v="1"/>
    <x v="1"/>
    <x v="90"/>
    <x v="621"/>
    <b v="0"/>
    <b v="0"/>
    <x v="7"/>
    <x v="1"/>
    <x v="7"/>
  </r>
  <r>
    <n v="671"/>
    <x v="658"/>
    <s v="Monitored bi-directional standardization"/>
    <x v="359"/>
    <n v="119127"/>
    <n v="122"/>
    <x v="1"/>
    <n v="1073"/>
    <n v="111.02"/>
    <x v="1"/>
    <x v="1"/>
    <x v="616"/>
    <x v="622"/>
    <b v="0"/>
    <b v="1"/>
    <x v="3"/>
    <x v="3"/>
    <x v="3"/>
  </r>
  <r>
    <n v="672"/>
    <x v="659"/>
    <s v="Stand-alone grid-enabled leverage"/>
    <x v="360"/>
    <n v="110689"/>
    <n v="56"/>
    <x v="0"/>
    <n v="4428"/>
    <n v="25"/>
    <x v="2"/>
    <x v="2"/>
    <x v="617"/>
    <x v="623"/>
    <b v="0"/>
    <b v="0"/>
    <x v="3"/>
    <x v="3"/>
    <x v="3"/>
  </r>
  <r>
    <n v="673"/>
    <x v="660"/>
    <s v="Assimilated regional groupware"/>
    <x v="36"/>
    <n v="2445"/>
    <n v="44"/>
    <x v="0"/>
    <n v="58"/>
    <n v="42.16"/>
    <x v="6"/>
    <x v="6"/>
    <x v="618"/>
    <x v="624"/>
    <b v="0"/>
    <b v="0"/>
    <x v="7"/>
    <x v="1"/>
    <x v="7"/>
  </r>
  <r>
    <n v="674"/>
    <x v="661"/>
    <s v="Up-sized 24hour instruction set"/>
    <x v="361"/>
    <n v="57250"/>
    <n v="34"/>
    <x v="3"/>
    <n v="1218"/>
    <n v="47"/>
    <x v="1"/>
    <x v="1"/>
    <x v="619"/>
    <x v="625"/>
    <b v="0"/>
    <b v="0"/>
    <x v="14"/>
    <x v="7"/>
    <x v="14"/>
  </r>
  <r>
    <n v="675"/>
    <x v="662"/>
    <s v="Right-sized web-enabled intranet"/>
    <x v="62"/>
    <n v="11929"/>
    <n v="123"/>
    <x v="1"/>
    <n v="331"/>
    <n v="36.04"/>
    <x v="1"/>
    <x v="1"/>
    <x v="620"/>
    <x v="626"/>
    <b v="0"/>
    <b v="0"/>
    <x v="23"/>
    <x v="8"/>
    <x v="23"/>
  </r>
  <r>
    <n v="676"/>
    <x v="663"/>
    <s v="Expanded needs-based orchestration"/>
    <x v="362"/>
    <n v="118214"/>
    <n v="190"/>
    <x v="1"/>
    <n v="1170"/>
    <n v="101.04"/>
    <x v="1"/>
    <x v="1"/>
    <x v="621"/>
    <x v="627"/>
    <b v="0"/>
    <b v="0"/>
    <x v="14"/>
    <x v="7"/>
    <x v="14"/>
  </r>
  <r>
    <n v="677"/>
    <x v="664"/>
    <s v="Organic system-worthy orchestration"/>
    <x v="98"/>
    <n v="4432"/>
    <n v="84"/>
    <x v="0"/>
    <n v="111"/>
    <n v="39.93"/>
    <x v="1"/>
    <x v="1"/>
    <x v="622"/>
    <x v="491"/>
    <b v="0"/>
    <b v="0"/>
    <x v="13"/>
    <x v="5"/>
    <x v="13"/>
  </r>
  <r>
    <n v="678"/>
    <x v="665"/>
    <s v="Inverse static standardization"/>
    <x v="105"/>
    <n v="17879"/>
    <n v="18"/>
    <x v="3"/>
    <n v="215"/>
    <n v="83.16"/>
    <x v="1"/>
    <x v="1"/>
    <x v="35"/>
    <x v="628"/>
    <b v="0"/>
    <b v="0"/>
    <x v="6"/>
    <x v="4"/>
    <x v="6"/>
  </r>
  <r>
    <n v="679"/>
    <x v="307"/>
    <s v="Synchronized motivating solution"/>
    <x v="1"/>
    <n v="14511"/>
    <n v="1037"/>
    <x v="1"/>
    <n v="363"/>
    <n v="39.979999999999997"/>
    <x v="1"/>
    <x v="1"/>
    <x v="623"/>
    <x v="629"/>
    <b v="0"/>
    <b v="1"/>
    <x v="0"/>
    <x v="0"/>
    <x v="0"/>
  </r>
  <r>
    <n v="680"/>
    <x v="666"/>
    <s v="Open-source 4thgeneration open system"/>
    <x v="363"/>
    <n v="141822"/>
    <n v="97"/>
    <x v="0"/>
    <n v="2955"/>
    <n v="47.99"/>
    <x v="1"/>
    <x v="1"/>
    <x v="624"/>
    <x v="630"/>
    <b v="0"/>
    <b v="1"/>
    <x v="20"/>
    <x v="6"/>
    <x v="20"/>
  </r>
  <r>
    <n v="681"/>
    <x v="667"/>
    <s v="Decentralized context-sensitive superstructure"/>
    <x v="364"/>
    <n v="159037"/>
    <n v="86"/>
    <x v="0"/>
    <n v="1657"/>
    <n v="95.98"/>
    <x v="1"/>
    <x v="1"/>
    <x v="625"/>
    <x v="631"/>
    <b v="0"/>
    <b v="0"/>
    <x v="3"/>
    <x v="3"/>
    <x v="3"/>
  </r>
  <r>
    <n v="682"/>
    <x v="668"/>
    <s v="Compatible 5thgeneration concept"/>
    <x v="91"/>
    <n v="8109"/>
    <n v="150"/>
    <x v="1"/>
    <n v="103"/>
    <n v="78.73"/>
    <x v="1"/>
    <x v="1"/>
    <x v="626"/>
    <x v="632"/>
    <b v="0"/>
    <b v="0"/>
    <x v="3"/>
    <x v="3"/>
    <x v="3"/>
  </r>
  <r>
    <n v="683"/>
    <x v="669"/>
    <s v="Virtual systemic intranet"/>
    <x v="173"/>
    <n v="8244"/>
    <n v="358"/>
    <x v="1"/>
    <n v="147"/>
    <n v="56.08"/>
    <x v="1"/>
    <x v="1"/>
    <x v="627"/>
    <x v="633"/>
    <b v="0"/>
    <b v="0"/>
    <x v="3"/>
    <x v="3"/>
    <x v="3"/>
  </r>
  <r>
    <n v="684"/>
    <x v="670"/>
    <s v="Optimized systemic algorithm"/>
    <x v="1"/>
    <n v="7600"/>
    <n v="543"/>
    <x v="1"/>
    <n v="110"/>
    <n v="69.09"/>
    <x v="0"/>
    <x v="0"/>
    <x v="628"/>
    <x v="634"/>
    <b v="0"/>
    <b v="0"/>
    <x v="9"/>
    <x v="5"/>
    <x v="9"/>
  </r>
  <r>
    <n v="685"/>
    <x v="671"/>
    <s v="Customizable homogeneous firmware"/>
    <x v="365"/>
    <n v="94501"/>
    <n v="68"/>
    <x v="0"/>
    <n v="926"/>
    <n v="102.05"/>
    <x v="0"/>
    <x v="0"/>
    <x v="629"/>
    <x v="415"/>
    <b v="0"/>
    <b v="0"/>
    <x v="3"/>
    <x v="3"/>
    <x v="3"/>
  </r>
  <r>
    <n v="686"/>
    <x v="672"/>
    <s v="Front-line cohesive extranet"/>
    <x v="168"/>
    <n v="14381"/>
    <n v="192"/>
    <x v="1"/>
    <n v="134"/>
    <n v="107.32"/>
    <x v="1"/>
    <x v="1"/>
    <x v="630"/>
    <x v="635"/>
    <b v="0"/>
    <b v="0"/>
    <x v="8"/>
    <x v="2"/>
    <x v="8"/>
  </r>
  <r>
    <n v="687"/>
    <x v="673"/>
    <s v="Distributed holistic neural-net"/>
    <x v="42"/>
    <n v="13980"/>
    <n v="932"/>
    <x v="1"/>
    <n v="269"/>
    <n v="51.97"/>
    <x v="1"/>
    <x v="1"/>
    <x v="631"/>
    <x v="607"/>
    <b v="0"/>
    <b v="0"/>
    <x v="3"/>
    <x v="3"/>
    <x v="3"/>
  </r>
  <r>
    <n v="688"/>
    <x v="674"/>
    <s v="Devolved client-server monitoring"/>
    <x v="49"/>
    <n v="12449"/>
    <n v="429"/>
    <x v="1"/>
    <n v="175"/>
    <n v="71.14"/>
    <x v="1"/>
    <x v="1"/>
    <x v="632"/>
    <x v="636"/>
    <b v="0"/>
    <b v="1"/>
    <x v="19"/>
    <x v="4"/>
    <x v="19"/>
  </r>
  <r>
    <n v="689"/>
    <x v="675"/>
    <s v="Seamless directional capacity"/>
    <x v="190"/>
    <n v="7348"/>
    <n v="101"/>
    <x v="1"/>
    <n v="69"/>
    <n v="106.49"/>
    <x v="1"/>
    <x v="1"/>
    <x v="633"/>
    <x v="637"/>
    <b v="0"/>
    <b v="0"/>
    <x v="2"/>
    <x v="2"/>
    <x v="2"/>
  </r>
  <r>
    <n v="690"/>
    <x v="676"/>
    <s v="Polarized actuating implementation"/>
    <x v="136"/>
    <n v="8158"/>
    <n v="227"/>
    <x v="1"/>
    <n v="190"/>
    <n v="42.94"/>
    <x v="1"/>
    <x v="1"/>
    <x v="634"/>
    <x v="638"/>
    <b v="0"/>
    <b v="1"/>
    <x v="4"/>
    <x v="4"/>
    <x v="4"/>
  </r>
  <r>
    <n v="691"/>
    <x v="677"/>
    <s v="Front-line disintermediate hub"/>
    <x v="92"/>
    <n v="7119"/>
    <n v="142"/>
    <x v="1"/>
    <n v="237"/>
    <n v="30.04"/>
    <x v="1"/>
    <x v="1"/>
    <x v="635"/>
    <x v="639"/>
    <b v="1"/>
    <b v="1"/>
    <x v="4"/>
    <x v="4"/>
    <x v="4"/>
  </r>
  <r>
    <n v="692"/>
    <x v="678"/>
    <s v="Decentralized 4thgeneration challenge"/>
    <x v="46"/>
    <n v="5438"/>
    <n v="91"/>
    <x v="0"/>
    <n v="77"/>
    <n v="70.62"/>
    <x v="4"/>
    <x v="4"/>
    <x v="636"/>
    <x v="640"/>
    <b v="0"/>
    <b v="0"/>
    <x v="1"/>
    <x v="1"/>
    <x v="1"/>
  </r>
  <r>
    <n v="693"/>
    <x v="679"/>
    <s v="Reverse-engineered composite hierarchy"/>
    <x v="366"/>
    <n v="115396"/>
    <n v="64"/>
    <x v="0"/>
    <n v="1748"/>
    <n v="66.02"/>
    <x v="1"/>
    <x v="1"/>
    <x v="637"/>
    <x v="641"/>
    <b v="0"/>
    <b v="0"/>
    <x v="3"/>
    <x v="3"/>
    <x v="3"/>
  </r>
  <r>
    <n v="694"/>
    <x v="680"/>
    <s v="Programmable tangible ability"/>
    <x v="14"/>
    <n v="7656"/>
    <n v="84"/>
    <x v="0"/>
    <n v="79"/>
    <n v="96.91"/>
    <x v="1"/>
    <x v="1"/>
    <x v="638"/>
    <x v="642"/>
    <b v="0"/>
    <b v="0"/>
    <x v="3"/>
    <x v="3"/>
    <x v="3"/>
  </r>
  <r>
    <n v="695"/>
    <x v="681"/>
    <s v="Configurable full-range emulation"/>
    <x v="243"/>
    <n v="12322"/>
    <n v="134"/>
    <x v="1"/>
    <n v="196"/>
    <n v="62.87"/>
    <x v="6"/>
    <x v="6"/>
    <x v="639"/>
    <x v="445"/>
    <b v="1"/>
    <b v="0"/>
    <x v="1"/>
    <x v="1"/>
    <x v="1"/>
  </r>
  <r>
    <n v="696"/>
    <x v="682"/>
    <s v="Total real-time hardware"/>
    <x v="367"/>
    <n v="96888"/>
    <n v="59"/>
    <x v="0"/>
    <n v="889"/>
    <n v="108.99"/>
    <x v="1"/>
    <x v="1"/>
    <x v="640"/>
    <x v="116"/>
    <b v="0"/>
    <b v="1"/>
    <x v="3"/>
    <x v="3"/>
    <x v="3"/>
  </r>
  <r>
    <n v="697"/>
    <x v="683"/>
    <s v="Profound system-worthy functionalities"/>
    <x v="368"/>
    <n v="196960"/>
    <n v="153"/>
    <x v="1"/>
    <n v="7295"/>
    <n v="27"/>
    <x v="1"/>
    <x v="1"/>
    <x v="641"/>
    <x v="643"/>
    <b v="0"/>
    <b v="0"/>
    <x v="5"/>
    <x v="1"/>
    <x v="5"/>
  </r>
  <r>
    <n v="698"/>
    <x v="684"/>
    <s v="Cloned hybrid focus group"/>
    <x v="369"/>
    <n v="188057"/>
    <n v="447"/>
    <x v="1"/>
    <n v="2893"/>
    <n v="65"/>
    <x v="0"/>
    <x v="0"/>
    <x v="642"/>
    <x v="644"/>
    <b v="0"/>
    <b v="0"/>
    <x v="8"/>
    <x v="2"/>
    <x v="8"/>
  </r>
  <r>
    <n v="699"/>
    <x v="196"/>
    <s v="Ergonomic dedicated focus group"/>
    <x v="71"/>
    <n v="6245"/>
    <n v="84"/>
    <x v="0"/>
    <n v="56"/>
    <n v="111.52"/>
    <x v="1"/>
    <x v="1"/>
    <x v="230"/>
    <x v="645"/>
    <b v="0"/>
    <b v="0"/>
    <x v="6"/>
    <x v="4"/>
    <x v="6"/>
  </r>
  <r>
    <n v="700"/>
    <x v="685"/>
    <s v="Realigned zero administration paradigm"/>
    <x v="0"/>
    <n v="3"/>
    <n v="3"/>
    <x v="0"/>
    <n v="1"/>
    <n v="3"/>
    <x v="1"/>
    <x v="1"/>
    <x v="67"/>
    <x v="646"/>
    <b v="0"/>
    <b v="0"/>
    <x v="8"/>
    <x v="2"/>
    <x v="8"/>
  </r>
  <r>
    <n v="701"/>
    <x v="686"/>
    <s v="Open-source multi-tasking methodology"/>
    <x v="370"/>
    <n v="91014"/>
    <n v="175"/>
    <x v="1"/>
    <n v="820"/>
    <n v="110.99"/>
    <x v="1"/>
    <x v="1"/>
    <x v="643"/>
    <x v="647"/>
    <b v="1"/>
    <b v="0"/>
    <x v="3"/>
    <x v="3"/>
    <x v="3"/>
  </r>
  <r>
    <n v="702"/>
    <x v="687"/>
    <s v="Object-based attitude-oriented analyzer"/>
    <x v="251"/>
    <n v="4710"/>
    <n v="54"/>
    <x v="0"/>
    <n v="83"/>
    <n v="56.75"/>
    <x v="1"/>
    <x v="1"/>
    <x v="644"/>
    <x v="467"/>
    <b v="0"/>
    <b v="0"/>
    <x v="8"/>
    <x v="2"/>
    <x v="8"/>
  </r>
  <r>
    <n v="703"/>
    <x v="688"/>
    <s v="Cross-platform tertiary hub"/>
    <x v="371"/>
    <n v="197728"/>
    <n v="312"/>
    <x v="1"/>
    <n v="2038"/>
    <n v="97.02"/>
    <x v="1"/>
    <x v="1"/>
    <x v="645"/>
    <x v="648"/>
    <b v="1"/>
    <b v="1"/>
    <x v="18"/>
    <x v="5"/>
    <x v="18"/>
  </r>
  <r>
    <n v="704"/>
    <x v="689"/>
    <s v="Seamless clear-thinking artificial intelligence"/>
    <x v="251"/>
    <n v="10682"/>
    <n v="123"/>
    <x v="1"/>
    <n v="116"/>
    <n v="92.09"/>
    <x v="1"/>
    <x v="1"/>
    <x v="646"/>
    <x v="649"/>
    <b v="0"/>
    <b v="0"/>
    <x v="10"/>
    <x v="4"/>
    <x v="10"/>
  </r>
  <r>
    <n v="705"/>
    <x v="690"/>
    <s v="Centralized tangible success"/>
    <x v="372"/>
    <n v="168048"/>
    <n v="99"/>
    <x v="0"/>
    <n v="2025"/>
    <n v="82.99"/>
    <x v="4"/>
    <x v="4"/>
    <x v="626"/>
    <x v="650"/>
    <b v="0"/>
    <b v="0"/>
    <x v="9"/>
    <x v="5"/>
    <x v="9"/>
  </r>
  <r>
    <n v="706"/>
    <x v="691"/>
    <s v="Customer-focused multimedia methodology"/>
    <x v="2"/>
    <n v="138586"/>
    <n v="128"/>
    <x v="1"/>
    <n v="1345"/>
    <n v="103.04"/>
    <x v="2"/>
    <x v="2"/>
    <x v="647"/>
    <x v="651"/>
    <b v="0"/>
    <b v="1"/>
    <x v="2"/>
    <x v="2"/>
    <x v="2"/>
  </r>
  <r>
    <n v="707"/>
    <x v="692"/>
    <s v="Visionary maximized Local Area Network"/>
    <x v="190"/>
    <n v="11579"/>
    <n v="159"/>
    <x v="1"/>
    <n v="168"/>
    <n v="68.92"/>
    <x v="1"/>
    <x v="1"/>
    <x v="159"/>
    <x v="652"/>
    <b v="0"/>
    <b v="0"/>
    <x v="6"/>
    <x v="4"/>
    <x v="6"/>
  </r>
  <r>
    <n v="708"/>
    <x v="693"/>
    <s v="Secured bifurcated intranet"/>
    <x v="12"/>
    <n v="12020"/>
    <n v="707"/>
    <x v="1"/>
    <n v="137"/>
    <n v="87.74"/>
    <x v="5"/>
    <x v="5"/>
    <x v="648"/>
    <x v="653"/>
    <b v="0"/>
    <b v="0"/>
    <x v="3"/>
    <x v="3"/>
    <x v="3"/>
  </r>
  <r>
    <n v="709"/>
    <x v="694"/>
    <s v="Grass-roots 4thgeneration product"/>
    <x v="122"/>
    <n v="13954"/>
    <n v="142"/>
    <x v="1"/>
    <n v="186"/>
    <n v="75.02"/>
    <x v="6"/>
    <x v="6"/>
    <x v="267"/>
    <x v="654"/>
    <b v="0"/>
    <b v="0"/>
    <x v="3"/>
    <x v="3"/>
    <x v="3"/>
  </r>
  <r>
    <n v="710"/>
    <x v="695"/>
    <s v="Reduced next generation info-mediaries"/>
    <x v="333"/>
    <n v="6358"/>
    <n v="148"/>
    <x v="1"/>
    <n v="125"/>
    <n v="50.86"/>
    <x v="1"/>
    <x v="1"/>
    <x v="649"/>
    <x v="655"/>
    <b v="0"/>
    <b v="1"/>
    <x v="3"/>
    <x v="3"/>
    <x v="3"/>
  </r>
  <r>
    <n v="711"/>
    <x v="696"/>
    <s v="Customizable full-range artificial intelligence"/>
    <x v="8"/>
    <n v="1260"/>
    <n v="20"/>
    <x v="0"/>
    <n v="14"/>
    <n v="90"/>
    <x v="6"/>
    <x v="6"/>
    <x v="248"/>
    <x v="656"/>
    <b v="1"/>
    <b v="1"/>
    <x v="3"/>
    <x v="3"/>
    <x v="3"/>
  </r>
  <r>
    <n v="712"/>
    <x v="697"/>
    <s v="Programmable leadingedge contingency"/>
    <x v="126"/>
    <n v="14725"/>
    <n v="1841"/>
    <x v="1"/>
    <n v="202"/>
    <n v="72.900000000000006"/>
    <x v="1"/>
    <x v="1"/>
    <x v="571"/>
    <x v="657"/>
    <b v="0"/>
    <b v="0"/>
    <x v="3"/>
    <x v="3"/>
    <x v="3"/>
  </r>
  <r>
    <n v="713"/>
    <x v="698"/>
    <s v="Multi-layered global groupware"/>
    <x v="350"/>
    <n v="11174"/>
    <n v="162"/>
    <x v="1"/>
    <n v="103"/>
    <n v="108.49"/>
    <x v="1"/>
    <x v="1"/>
    <x v="650"/>
    <x v="89"/>
    <b v="0"/>
    <b v="0"/>
    <x v="15"/>
    <x v="5"/>
    <x v="15"/>
  </r>
  <r>
    <n v="714"/>
    <x v="699"/>
    <s v="Switchable methodical superstructure"/>
    <x v="373"/>
    <n v="182036"/>
    <n v="473"/>
    <x v="1"/>
    <n v="1785"/>
    <n v="101.98"/>
    <x v="1"/>
    <x v="1"/>
    <x v="1"/>
    <x v="658"/>
    <b v="0"/>
    <b v="0"/>
    <x v="1"/>
    <x v="1"/>
    <x v="1"/>
  </r>
  <r>
    <n v="715"/>
    <x v="700"/>
    <s v="Expanded even-keeled portal"/>
    <x v="374"/>
    <n v="28870"/>
    <n v="24"/>
    <x v="0"/>
    <n v="656"/>
    <n v="44.01"/>
    <x v="1"/>
    <x v="1"/>
    <x v="651"/>
    <x v="438"/>
    <b v="0"/>
    <b v="0"/>
    <x v="20"/>
    <x v="6"/>
    <x v="20"/>
  </r>
  <r>
    <n v="716"/>
    <x v="701"/>
    <s v="Advanced modular moderator"/>
    <x v="22"/>
    <n v="10353"/>
    <n v="518"/>
    <x v="1"/>
    <n v="157"/>
    <n v="65.94"/>
    <x v="1"/>
    <x v="1"/>
    <x v="652"/>
    <x v="659"/>
    <b v="0"/>
    <b v="1"/>
    <x v="3"/>
    <x v="3"/>
    <x v="3"/>
  </r>
  <r>
    <n v="717"/>
    <x v="702"/>
    <s v="Reverse-engineered well-modulated ability"/>
    <x v="36"/>
    <n v="13868"/>
    <n v="248"/>
    <x v="1"/>
    <n v="555"/>
    <n v="24.99"/>
    <x v="1"/>
    <x v="1"/>
    <x v="653"/>
    <x v="660"/>
    <b v="0"/>
    <b v="0"/>
    <x v="4"/>
    <x v="4"/>
    <x v="4"/>
  </r>
  <r>
    <n v="718"/>
    <x v="703"/>
    <s v="Expanded optimal pricing structure"/>
    <x v="111"/>
    <n v="8317"/>
    <n v="100"/>
    <x v="1"/>
    <n v="297"/>
    <n v="28"/>
    <x v="1"/>
    <x v="1"/>
    <x v="654"/>
    <x v="661"/>
    <b v="0"/>
    <b v="0"/>
    <x v="8"/>
    <x v="2"/>
    <x v="8"/>
  </r>
  <r>
    <n v="719"/>
    <x v="704"/>
    <s v="Down-sized uniform ability"/>
    <x v="350"/>
    <n v="10557"/>
    <n v="153"/>
    <x v="1"/>
    <n v="123"/>
    <n v="85.83"/>
    <x v="1"/>
    <x v="1"/>
    <x v="655"/>
    <x v="662"/>
    <b v="0"/>
    <b v="0"/>
    <x v="13"/>
    <x v="5"/>
    <x v="13"/>
  </r>
  <r>
    <n v="720"/>
    <x v="705"/>
    <s v="Multi-layered upward-trending conglomeration"/>
    <x v="251"/>
    <n v="3227"/>
    <n v="37"/>
    <x v="3"/>
    <n v="38"/>
    <n v="84.92"/>
    <x v="3"/>
    <x v="3"/>
    <x v="656"/>
    <x v="236"/>
    <b v="0"/>
    <b v="1"/>
    <x v="3"/>
    <x v="3"/>
    <x v="3"/>
  </r>
  <r>
    <n v="721"/>
    <x v="706"/>
    <s v="Open-architected systematic intranet"/>
    <x v="375"/>
    <n v="5429"/>
    <n v="4"/>
    <x v="3"/>
    <n v="60"/>
    <n v="90.48"/>
    <x v="1"/>
    <x v="1"/>
    <x v="657"/>
    <x v="663"/>
    <b v="0"/>
    <b v="0"/>
    <x v="1"/>
    <x v="1"/>
    <x v="1"/>
  </r>
  <r>
    <n v="722"/>
    <x v="707"/>
    <s v="Proactive 24hour frame"/>
    <x v="376"/>
    <n v="75906"/>
    <n v="157"/>
    <x v="1"/>
    <n v="3036"/>
    <n v="25"/>
    <x v="1"/>
    <x v="1"/>
    <x v="265"/>
    <x v="202"/>
    <b v="0"/>
    <b v="0"/>
    <x v="4"/>
    <x v="4"/>
    <x v="4"/>
  </r>
  <r>
    <n v="723"/>
    <x v="708"/>
    <s v="Exclusive fresh-thinking model"/>
    <x v="70"/>
    <n v="13250"/>
    <n v="270"/>
    <x v="1"/>
    <n v="144"/>
    <n v="92.01"/>
    <x v="2"/>
    <x v="2"/>
    <x v="658"/>
    <x v="664"/>
    <b v="0"/>
    <b v="0"/>
    <x v="3"/>
    <x v="3"/>
    <x v="3"/>
  </r>
  <r>
    <n v="724"/>
    <x v="709"/>
    <s v="Business-focused encompassing intranet"/>
    <x v="141"/>
    <n v="11261"/>
    <n v="134"/>
    <x v="1"/>
    <n v="121"/>
    <n v="93.07"/>
    <x v="4"/>
    <x v="4"/>
    <x v="659"/>
    <x v="665"/>
    <b v="0"/>
    <b v="1"/>
    <x v="3"/>
    <x v="3"/>
    <x v="3"/>
  </r>
  <r>
    <n v="725"/>
    <x v="710"/>
    <s v="Optional 6thgeneration access"/>
    <x v="377"/>
    <n v="97369"/>
    <n v="50"/>
    <x v="0"/>
    <n v="1596"/>
    <n v="61.01"/>
    <x v="1"/>
    <x v="1"/>
    <x v="660"/>
    <x v="666"/>
    <b v="0"/>
    <b v="0"/>
    <x v="20"/>
    <x v="6"/>
    <x v="20"/>
  </r>
  <r>
    <n v="726"/>
    <x v="711"/>
    <s v="Realigned web-enabled functionalities"/>
    <x v="378"/>
    <n v="48227"/>
    <n v="89"/>
    <x v="3"/>
    <n v="524"/>
    <n v="92.04"/>
    <x v="1"/>
    <x v="1"/>
    <x v="661"/>
    <x v="602"/>
    <b v="0"/>
    <b v="1"/>
    <x v="3"/>
    <x v="3"/>
    <x v="3"/>
  </r>
  <r>
    <n v="727"/>
    <x v="712"/>
    <s v="Enterprise-wide multimedia software"/>
    <x v="200"/>
    <n v="14685"/>
    <n v="165"/>
    <x v="1"/>
    <n v="181"/>
    <n v="81.13"/>
    <x v="1"/>
    <x v="1"/>
    <x v="4"/>
    <x v="667"/>
    <b v="0"/>
    <b v="0"/>
    <x v="2"/>
    <x v="2"/>
    <x v="2"/>
  </r>
  <r>
    <n v="728"/>
    <x v="713"/>
    <s v="Versatile mission-critical knowledgebase"/>
    <x v="3"/>
    <n v="735"/>
    <n v="18"/>
    <x v="0"/>
    <n v="10"/>
    <n v="73.5"/>
    <x v="1"/>
    <x v="1"/>
    <x v="662"/>
    <x v="668"/>
    <b v="0"/>
    <b v="0"/>
    <x v="3"/>
    <x v="3"/>
    <x v="3"/>
  </r>
  <r>
    <n v="729"/>
    <x v="714"/>
    <s v="Multi-lateral object-oriented open system"/>
    <x v="36"/>
    <n v="10397"/>
    <n v="186"/>
    <x v="1"/>
    <n v="122"/>
    <n v="85.22"/>
    <x v="1"/>
    <x v="1"/>
    <x v="663"/>
    <x v="669"/>
    <b v="0"/>
    <b v="0"/>
    <x v="6"/>
    <x v="4"/>
    <x v="6"/>
  </r>
  <r>
    <n v="730"/>
    <x v="715"/>
    <s v="Visionary system-worthy attitude"/>
    <x v="379"/>
    <n v="118847"/>
    <n v="413"/>
    <x v="1"/>
    <n v="1071"/>
    <n v="110.97"/>
    <x v="0"/>
    <x v="0"/>
    <x v="664"/>
    <x v="670"/>
    <b v="0"/>
    <b v="0"/>
    <x v="8"/>
    <x v="2"/>
    <x v="8"/>
  </r>
  <r>
    <n v="731"/>
    <x v="716"/>
    <s v="Synergized content-based hierarchy"/>
    <x v="48"/>
    <n v="7220"/>
    <n v="90"/>
    <x v="3"/>
    <n v="219"/>
    <n v="32.97"/>
    <x v="1"/>
    <x v="1"/>
    <x v="665"/>
    <x v="601"/>
    <b v="0"/>
    <b v="0"/>
    <x v="2"/>
    <x v="2"/>
    <x v="2"/>
  </r>
  <r>
    <n v="732"/>
    <x v="717"/>
    <s v="Business-focused 24hour access"/>
    <x v="380"/>
    <n v="107622"/>
    <n v="92"/>
    <x v="0"/>
    <n v="1121"/>
    <n v="96.01"/>
    <x v="1"/>
    <x v="1"/>
    <x v="666"/>
    <x v="671"/>
    <b v="0"/>
    <b v="1"/>
    <x v="1"/>
    <x v="1"/>
    <x v="1"/>
  </r>
  <r>
    <n v="733"/>
    <x v="718"/>
    <s v="Automated hybrid orchestration"/>
    <x v="144"/>
    <n v="83267"/>
    <n v="527"/>
    <x v="1"/>
    <n v="980"/>
    <n v="84.97"/>
    <x v="1"/>
    <x v="1"/>
    <x v="43"/>
    <x v="672"/>
    <b v="0"/>
    <b v="0"/>
    <x v="16"/>
    <x v="1"/>
    <x v="16"/>
  </r>
  <r>
    <n v="734"/>
    <x v="719"/>
    <s v="Exclusive 5thgeneration leverage"/>
    <x v="3"/>
    <n v="13404"/>
    <n v="319"/>
    <x v="1"/>
    <n v="536"/>
    <n v="25.01"/>
    <x v="1"/>
    <x v="1"/>
    <x v="667"/>
    <x v="673"/>
    <b v="0"/>
    <b v="1"/>
    <x v="3"/>
    <x v="3"/>
    <x v="3"/>
  </r>
  <r>
    <n v="735"/>
    <x v="720"/>
    <s v="Grass-roots zero administration alliance"/>
    <x v="211"/>
    <n v="131404"/>
    <n v="354"/>
    <x v="1"/>
    <n v="1991"/>
    <n v="66"/>
    <x v="1"/>
    <x v="1"/>
    <x v="668"/>
    <x v="674"/>
    <b v="0"/>
    <b v="0"/>
    <x v="14"/>
    <x v="7"/>
    <x v="14"/>
  </r>
  <r>
    <n v="736"/>
    <x v="721"/>
    <s v="Proactive heuristic orchestration"/>
    <x v="106"/>
    <n v="2533"/>
    <n v="33"/>
    <x v="3"/>
    <n v="29"/>
    <n v="87.34"/>
    <x v="1"/>
    <x v="1"/>
    <x v="669"/>
    <x v="675"/>
    <b v="0"/>
    <b v="0"/>
    <x v="9"/>
    <x v="5"/>
    <x v="9"/>
  </r>
  <r>
    <n v="737"/>
    <x v="722"/>
    <s v="Function-based systematic Graphical User Interface"/>
    <x v="41"/>
    <n v="5028"/>
    <n v="136"/>
    <x v="1"/>
    <n v="180"/>
    <n v="27.93"/>
    <x v="1"/>
    <x v="1"/>
    <x v="670"/>
    <x v="676"/>
    <b v="0"/>
    <b v="0"/>
    <x v="7"/>
    <x v="1"/>
    <x v="7"/>
  </r>
  <r>
    <n v="738"/>
    <x v="486"/>
    <s v="Extended zero administration software"/>
    <x v="381"/>
    <n v="1557"/>
    <n v="2"/>
    <x v="0"/>
    <n v="15"/>
    <n v="103.8"/>
    <x v="1"/>
    <x v="1"/>
    <x v="671"/>
    <x v="677"/>
    <b v="0"/>
    <b v="1"/>
    <x v="3"/>
    <x v="3"/>
    <x v="3"/>
  </r>
  <r>
    <n v="739"/>
    <x v="723"/>
    <s v="Multi-tiered discrete support"/>
    <x v="83"/>
    <n v="6100"/>
    <n v="61"/>
    <x v="0"/>
    <n v="191"/>
    <n v="31.94"/>
    <x v="1"/>
    <x v="1"/>
    <x v="672"/>
    <x v="678"/>
    <b v="0"/>
    <b v="0"/>
    <x v="7"/>
    <x v="1"/>
    <x v="7"/>
  </r>
  <r>
    <n v="740"/>
    <x v="724"/>
    <s v="Phased system-worthy conglomeration"/>
    <x v="98"/>
    <n v="1592"/>
    <n v="30"/>
    <x v="0"/>
    <n v="16"/>
    <n v="99.5"/>
    <x v="1"/>
    <x v="1"/>
    <x v="673"/>
    <x v="679"/>
    <b v="0"/>
    <b v="0"/>
    <x v="3"/>
    <x v="3"/>
    <x v="3"/>
  </r>
  <r>
    <n v="741"/>
    <x v="287"/>
    <s v="Balanced mobile alliance"/>
    <x v="272"/>
    <n v="14150"/>
    <n v="1179"/>
    <x v="1"/>
    <n v="130"/>
    <n v="108.85"/>
    <x v="1"/>
    <x v="1"/>
    <x v="674"/>
    <x v="680"/>
    <b v="0"/>
    <b v="0"/>
    <x v="3"/>
    <x v="3"/>
    <x v="3"/>
  </r>
  <r>
    <n v="742"/>
    <x v="725"/>
    <s v="Reactive solution-oriented groupware"/>
    <x v="272"/>
    <n v="13513"/>
    <n v="1126"/>
    <x v="1"/>
    <n v="122"/>
    <n v="110.76"/>
    <x v="1"/>
    <x v="1"/>
    <x v="675"/>
    <x v="681"/>
    <b v="0"/>
    <b v="0"/>
    <x v="5"/>
    <x v="1"/>
    <x v="5"/>
  </r>
  <r>
    <n v="743"/>
    <x v="726"/>
    <s v="Exclusive bandwidth-monitored orchestration"/>
    <x v="61"/>
    <n v="504"/>
    <n v="13"/>
    <x v="0"/>
    <n v="17"/>
    <n v="29.65"/>
    <x v="1"/>
    <x v="1"/>
    <x v="676"/>
    <x v="682"/>
    <b v="0"/>
    <b v="1"/>
    <x v="3"/>
    <x v="3"/>
    <x v="3"/>
  </r>
  <r>
    <n v="744"/>
    <x v="727"/>
    <s v="Intuitive exuding initiative"/>
    <x v="22"/>
    <n v="14240"/>
    <n v="712"/>
    <x v="1"/>
    <n v="140"/>
    <n v="101.71"/>
    <x v="1"/>
    <x v="1"/>
    <x v="342"/>
    <x v="683"/>
    <b v="0"/>
    <b v="1"/>
    <x v="3"/>
    <x v="3"/>
    <x v="3"/>
  </r>
  <r>
    <n v="745"/>
    <x v="728"/>
    <s v="Streamlined needs-based knowledge user"/>
    <x v="350"/>
    <n v="2091"/>
    <n v="30"/>
    <x v="0"/>
    <n v="34"/>
    <n v="61.5"/>
    <x v="1"/>
    <x v="1"/>
    <x v="677"/>
    <x v="684"/>
    <b v="0"/>
    <b v="0"/>
    <x v="8"/>
    <x v="2"/>
    <x v="8"/>
  </r>
  <r>
    <n v="746"/>
    <x v="729"/>
    <s v="Automated system-worthy structure"/>
    <x v="382"/>
    <n v="118580"/>
    <n v="213"/>
    <x v="1"/>
    <n v="3388"/>
    <n v="35"/>
    <x v="1"/>
    <x v="1"/>
    <x v="678"/>
    <x v="685"/>
    <b v="0"/>
    <b v="0"/>
    <x v="2"/>
    <x v="2"/>
    <x v="2"/>
  </r>
  <r>
    <n v="747"/>
    <x v="730"/>
    <s v="Secured clear-thinking intranet"/>
    <x v="70"/>
    <n v="11214"/>
    <n v="229"/>
    <x v="1"/>
    <n v="280"/>
    <n v="40.049999999999997"/>
    <x v="1"/>
    <x v="1"/>
    <x v="679"/>
    <x v="488"/>
    <b v="0"/>
    <b v="0"/>
    <x v="3"/>
    <x v="3"/>
    <x v="3"/>
  </r>
  <r>
    <n v="748"/>
    <x v="731"/>
    <s v="Cloned actuating architecture"/>
    <x v="383"/>
    <n v="68137"/>
    <n v="35"/>
    <x v="3"/>
    <n v="614"/>
    <n v="110.97"/>
    <x v="1"/>
    <x v="1"/>
    <x v="680"/>
    <x v="686"/>
    <b v="0"/>
    <b v="1"/>
    <x v="10"/>
    <x v="4"/>
    <x v="10"/>
  </r>
  <r>
    <n v="749"/>
    <x v="732"/>
    <s v="Down-sized needs-based task-force"/>
    <x v="133"/>
    <n v="13527"/>
    <n v="157"/>
    <x v="1"/>
    <n v="366"/>
    <n v="36.96"/>
    <x v="6"/>
    <x v="6"/>
    <x v="681"/>
    <x v="687"/>
    <b v="0"/>
    <b v="1"/>
    <x v="8"/>
    <x v="2"/>
    <x v="8"/>
  </r>
  <r>
    <n v="750"/>
    <x v="733"/>
    <s v="Extended responsive Internet solution"/>
    <x v="0"/>
    <n v="1"/>
    <n v="1"/>
    <x v="0"/>
    <n v="1"/>
    <n v="1"/>
    <x v="4"/>
    <x v="4"/>
    <x v="682"/>
    <x v="688"/>
    <b v="0"/>
    <b v="0"/>
    <x v="5"/>
    <x v="1"/>
    <x v="5"/>
  </r>
  <r>
    <n v="751"/>
    <x v="734"/>
    <s v="Universal value-added moderator"/>
    <x v="136"/>
    <n v="8363"/>
    <n v="232"/>
    <x v="1"/>
    <n v="270"/>
    <n v="30.97"/>
    <x v="1"/>
    <x v="1"/>
    <x v="683"/>
    <x v="689"/>
    <b v="1"/>
    <b v="1"/>
    <x v="9"/>
    <x v="5"/>
    <x v="9"/>
  </r>
  <r>
    <n v="752"/>
    <x v="735"/>
    <s v="Sharable motivating emulation"/>
    <x v="306"/>
    <n v="5362"/>
    <n v="92"/>
    <x v="3"/>
    <n v="114"/>
    <n v="47.04"/>
    <x v="1"/>
    <x v="1"/>
    <x v="684"/>
    <x v="690"/>
    <b v="0"/>
    <b v="1"/>
    <x v="3"/>
    <x v="3"/>
    <x v="3"/>
  </r>
  <r>
    <n v="753"/>
    <x v="736"/>
    <s v="Networked web-enabled product"/>
    <x v="53"/>
    <n v="12065"/>
    <n v="257"/>
    <x v="1"/>
    <n v="137"/>
    <n v="88.07"/>
    <x v="1"/>
    <x v="1"/>
    <x v="674"/>
    <x v="691"/>
    <b v="0"/>
    <b v="0"/>
    <x v="14"/>
    <x v="7"/>
    <x v="14"/>
  </r>
  <r>
    <n v="754"/>
    <x v="737"/>
    <s v="Advanced dedicated encoding"/>
    <x v="384"/>
    <n v="118603"/>
    <n v="168"/>
    <x v="1"/>
    <n v="3205"/>
    <n v="37.01"/>
    <x v="1"/>
    <x v="1"/>
    <x v="685"/>
    <x v="424"/>
    <b v="0"/>
    <b v="0"/>
    <x v="3"/>
    <x v="3"/>
    <x v="3"/>
  </r>
  <r>
    <n v="755"/>
    <x v="738"/>
    <s v="Stand-alone multi-state project"/>
    <x v="6"/>
    <n v="7496"/>
    <n v="167"/>
    <x v="1"/>
    <n v="288"/>
    <n v="26.03"/>
    <x v="3"/>
    <x v="3"/>
    <x v="605"/>
    <x v="231"/>
    <b v="0"/>
    <b v="1"/>
    <x v="3"/>
    <x v="3"/>
    <x v="3"/>
  </r>
  <r>
    <n v="756"/>
    <x v="739"/>
    <s v="Customizable bi-directional monitoring"/>
    <x v="81"/>
    <n v="10037"/>
    <n v="772"/>
    <x v="1"/>
    <n v="148"/>
    <n v="67.819999999999993"/>
    <x v="1"/>
    <x v="1"/>
    <x v="686"/>
    <x v="692"/>
    <b v="0"/>
    <b v="0"/>
    <x v="3"/>
    <x v="3"/>
    <x v="3"/>
  </r>
  <r>
    <n v="757"/>
    <x v="740"/>
    <s v="Profit-focused motivating function"/>
    <x v="1"/>
    <n v="5696"/>
    <n v="407"/>
    <x v="1"/>
    <n v="114"/>
    <n v="49.96"/>
    <x v="1"/>
    <x v="1"/>
    <x v="687"/>
    <x v="693"/>
    <b v="0"/>
    <b v="0"/>
    <x v="6"/>
    <x v="4"/>
    <x v="6"/>
  </r>
  <r>
    <n v="758"/>
    <x v="741"/>
    <s v="Proactive systemic firmware"/>
    <x v="241"/>
    <n v="167005"/>
    <n v="564"/>
    <x v="1"/>
    <n v="1518"/>
    <n v="110.02"/>
    <x v="0"/>
    <x v="0"/>
    <x v="688"/>
    <x v="694"/>
    <b v="0"/>
    <b v="0"/>
    <x v="1"/>
    <x v="1"/>
    <x v="1"/>
  </r>
  <r>
    <n v="759"/>
    <x v="742"/>
    <s v="Grass-roots upward-trending installation"/>
    <x v="385"/>
    <n v="114615"/>
    <n v="68"/>
    <x v="0"/>
    <n v="1274"/>
    <n v="89.96"/>
    <x v="1"/>
    <x v="1"/>
    <x v="689"/>
    <x v="236"/>
    <b v="0"/>
    <b v="0"/>
    <x v="5"/>
    <x v="1"/>
    <x v="5"/>
  </r>
  <r>
    <n v="760"/>
    <x v="743"/>
    <s v="Virtual heuristic hub"/>
    <x v="386"/>
    <n v="16592"/>
    <n v="34"/>
    <x v="0"/>
    <n v="210"/>
    <n v="79.010000000000005"/>
    <x v="6"/>
    <x v="6"/>
    <x v="690"/>
    <x v="695"/>
    <b v="0"/>
    <b v="1"/>
    <x v="11"/>
    <x v="6"/>
    <x v="11"/>
  </r>
  <r>
    <n v="761"/>
    <x v="744"/>
    <s v="Customizable leadingedge model"/>
    <x v="196"/>
    <n v="14420"/>
    <n v="655"/>
    <x v="1"/>
    <n v="166"/>
    <n v="86.87"/>
    <x v="1"/>
    <x v="1"/>
    <x v="691"/>
    <x v="696"/>
    <b v="0"/>
    <b v="0"/>
    <x v="1"/>
    <x v="1"/>
    <x v="1"/>
  </r>
  <r>
    <n v="762"/>
    <x v="307"/>
    <s v="Upgradable uniform service-desk"/>
    <x v="26"/>
    <n v="6204"/>
    <n v="177"/>
    <x v="1"/>
    <n v="100"/>
    <n v="62.04"/>
    <x v="2"/>
    <x v="2"/>
    <x v="692"/>
    <x v="697"/>
    <b v="0"/>
    <b v="0"/>
    <x v="17"/>
    <x v="1"/>
    <x v="17"/>
  </r>
  <r>
    <n v="763"/>
    <x v="745"/>
    <s v="Inverse client-driven product"/>
    <x v="36"/>
    <n v="6338"/>
    <n v="113"/>
    <x v="1"/>
    <n v="235"/>
    <n v="26.97"/>
    <x v="1"/>
    <x v="1"/>
    <x v="693"/>
    <x v="698"/>
    <b v="0"/>
    <b v="1"/>
    <x v="3"/>
    <x v="3"/>
    <x v="3"/>
  </r>
  <r>
    <n v="764"/>
    <x v="746"/>
    <s v="Managed bandwidth-monitored system engine"/>
    <x v="65"/>
    <n v="8010"/>
    <n v="728"/>
    <x v="1"/>
    <n v="148"/>
    <n v="54.12"/>
    <x v="1"/>
    <x v="1"/>
    <x v="694"/>
    <x v="699"/>
    <b v="0"/>
    <b v="0"/>
    <x v="1"/>
    <x v="1"/>
    <x v="1"/>
  </r>
  <r>
    <n v="765"/>
    <x v="747"/>
    <s v="Advanced transitional help-desk"/>
    <x v="61"/>
    <n v="8125"/>
    <n v="208"/>
    <x v="1"/>
    <n v="198"/>
    <n v="41.04"/>
    <x v="1"/>
    <x v="1"/>
    <x v="695"/>
    <x v="489"/>
    <b v="1"/>
    <b v="1"/>
    <x v="7"/>
    <x v="1"/>
    <x v="7"/>
  </r>
  <r>
    <n v="766"/>
    <x v="748"/>
    <s v="De-engineered disintermediate encryption"/>
    <x v="316"/>
    <n v="13653"/>
    <n v="31"/>
    <x v="0"/>
    <n v="248"/>
    <n v="55.05"/>
    <x v="2"/>
    <x v="2"/>
    <x v="123"/>
    <x v="512"/>
    <b v="0"/>
    <b v="0"/>
    <x v="22"/>
    <x v="4"/>
    <x v="22"/>
  </r>
  <r>
    <n v="767"/>
    <x v="749"/>
    <s v="Upgradable attitude-oriented project"/>
    <x v="387"/>
    <n v="55372"/>
    <n v="57"/>
    <x v="0"/>
    <n v="513"/>
    <n v="107.94"/>
    <x v="1"/>
    <x v="1"/>
    <x v="696"/>
    <x v="700"/>
    <b v="0"/>
    <b v="0"/>
    <x v="18"/>
    <x v="5"/>
    <x v="18"/>
  </r>
  <r>
    <n v="768"/>
    <x v="750"/>
    <s v="Fundamental zero tolerance alliance"/>
    <x v="73"/>
    <n v="11088"/>
    <n v="231"/>
    <x v="1"/>
    <n v="150"/>
    <n v="73.92"/>
    <x v="1"/>
    <x v="1"/>
    <x v="626"/>
    <x v="701"/>
    <b v="0"/>
    <b v="0"/>
    <x v="3"/>
    <x v="3"/>
    <x v="3"/>
  </r>
  <r>
    <n v="769"/>
    <x v="751"/>
    <s v="Devolved 24hour forecast"/>
    <x v="388"/>
    <n v="109106"/>
    <n v="87"/>
    <x v="0"/>
    <n v="3410"/>
    <n v="32"/>
    <x v="1"/>
    <x v="1"/>
    <x v="697"/>
    <x v="340"/>
    <b v="0"/>
    <b v="0"/>
    <x v="11"/>
    <x v="6"/>
    <x v="11"/>
  </r>
  <r>
    <n v="770"/>
    <x v="752"/>
    <s v="User-centric attitude-oriented intranet"/>
    <x v="333"/>
    <n v="11642"/>
    <n v="271"/>
    <x v="1"/>
    <n v="216"/>
    <n v="53.9"/>
    <x v="6"/>
    <x v="6"/>
    <x v="698"/>
    <x v="702"/>
    <b v="0"/>
    <b v="1"/>
    <x v="3"/>
    <x v="3"/>
    <x v="3"/>
  </r>
  <r>
    <n v="771"/>
    <x v="753"/>
    <s v="Self-enabling 5thgeneration paradigm"/>
    <x v="36"/>
    <n v="2769"/>
    <n v="49"/>
    <x v="3"/>
    <n v="26"/>
    <n v="106.5"/>
    <x v="1"/>
    <x v="1"/>
    <x v="699"/>
    <x v="703"/>
    <b v="0"/>
    <b v="0"/>
    <x v="3"/>
    <x v="3"/>
    <x v="3"/>
  </r>
  <r>
    <n v="772"/>
    <x v="754"/>
    <s v="Persistent 3rdgeneration moratorium"/>
    <x v="389"/>
    <n v="169586"/>
    <n v="113"/>
    <x v="1"/>
    <n v="5139"/>
    <n v="33"/>
    <x v="1"/>
    <x v="1"/>
    <x v="700"/>
    <x v="704"/>
    <b v="0"/>
    <b v="0"/>
    <x v="7"/>
    <x v="1"/>
    <x v="7"/>
  </r>
  <r>
    <n v="773"/>
    <x v="755"/>
    <s v="Cross-platform empowering project"/>
    <x v="390"/>
    <n v="101185"/>
    <n v="191"/>
    <x v="1"/>
    <n v="2353"/>
    <n v="43"/>
    <x v="1"/>
    <x v="1"/>
    <x v="701"/>
    <x v="705"/>
    <b v="0"/>
    <b v="0"/>
    <x v="3"/>
    <x v="3"/>
    <x v="3"/>
  </r>
  <r>
    <n v="774"/>
    <x v="756"/>
    <s v="Polarized user-facing interface"/>
    <x v="92"/>
    <n v="6775"/>
    <n v="136"/>
    <x v="1"/>
    <n v="78"/>
    <n v="86.86"/>
    <x v="6"/>
    <x v="6"/>
    <x v="702"/>
    <x v="706"/>
    <b v="0"/>
    <b v="0"/>
    <x v="2"/>
    <x v="2"/>
    <x v="2"/>
  </r>
  <r>
    <n v="775"/>
    <x v="757"/>
    <s v="Customer-focused non-volatile framework"/>
    <x v="151"/>
    <n v="968"/>
    <n v="10"/>
    <x v="0"/>
    <n v="10"/>
    <n v="96.8"/>
    <x v="1"/>
    <x v="1"/>
    <x v="703"/>
    <x v="707"/>
    <b v="0"/>
    <b v="0"/>
    <x v="1"/>
    <x v="1"/>
    <x v="1"/>
  </r>
  <r>
    <n v="776"/>
    <x v="758"/>
    <s v="Synchronized multimedia frame"/>
    <x v="391"/>
    <n v="72623"/>
    <n v="66"/>
    <x v="0"/>
    <n v="2201"/>
    <n v="33"/>
    <x v="1"/>
    <x v="1"/>
    <x v="704"/>
    <x v="708"/>
    <b v="0"/>
    <b v="0"/>
    <x v="3"/>
    <x v="3"/>
    <x v="3"/>
  </r>
  <r>
    <n v="777"/>
    <x v="759"/>
    <s v="Open-architected stable algorithm"/>
    <x v="202"/>
    <n v="45987"/>
    <n v="49"/>
    <x v="0"/>
    <n v="676"/>
    <n v="68.03"/>
    <x v="1"/>
    <x v="1"/>
    <x v="431"/>
    <x v="709"/>
    <b v="0"/>
    <b v="0"/>
    <x v="3"/>
    <x v="3"/>
    <x v="3"/>
  </r>
  <r>
    <n v="778"/>
    <x v="760"/>
    <s v="Cross-platform optimizing website"/>
    <x v="81"/>
    <n v="10243"/>
    <n v="788"/>
    <x v="1"/>
    <n v="174"/>
    <n v="58.87"/>
    <x v="5"/>
    <x v="5"/>
    <x v="705"/>
    <x v="710"/>
    <b v="0"/>
    <b v="0"/>
    <x v="10"/>
    <x v="4"/>
    <x v="10"/>
  </r>
  <r>
    <n v="779"/>
    <x v="761"/>
    <s v="Public-key actuating projection"/>
    <x v="392"/>
    <n v="87293"/>
    <n v="80"/>
    <x v="0"/>
    <n v="831"/>
    <n v="105.05"/>
    <x v="1"/>
    <x v="1"/>
    <x v="706"/>
    <x v="711"/>
    <b v="0"/>
    <b v="1"/>
    <x v="3"/>
    <x v="3"/>
    <x v="3"/>
  </r>
  <r>
    <n v="780"/>
    <x v="762"/>
    <s v="Implemented intangible instruction set"/>
    <x v="135"/>
    <n v="5421"/>
    <n v="106"/>
    <x v="1"/>
    <n v="164"/>
    <n v="33.049999999999997"/>
    <x v="1"/>
    <x v="1"/>
    <x v="707"/>
    <x v="712"/>
    <b v="0"/>
    <b v="1"/>
    <x v="6"/>
    <x v="4"/>
    <x v="6"/>
  </r>
  <r>
    <n v="781"/>
    <x v="763"/>
    <s v="Cross-group interactive architecture"/>
    <x v="251"/>
    <n v="4414"/>
    <n v="51"/>
    <x v="3"/>
    <n v="56"/>
    <n v="78.819999999999993"/>
    <x v="5"/>
    <x v="5"/>
    <x v="708"/>
    <x v="70"/>
    <b v="0"/>
    <b v="0"/>
    <x v="3"/>
    <x v="3"/>
    <x v="3"/>
  </r>
  <r>
    <n v="782"/>
    <x v="764"/>
    <s v="Centralized asymmetric framework"/>
    <x v="135"/>
    <n v="10981"/>
    <n v="215"/>
    <x v="1"/>
    <n v="161"/>
    <n v="68.2"/>
    <x v="1"/>
    <x v="1"/>
    <x v="709"/>
    <x v="713"/>
    <b v="0"/>
    <b v="1"/>
    <x v="10"/>
    <x v="4"/>
    <x v="10"/>
  </r>
  <r>
    <n v="783"/>
    <x v="765"/>
    <s v="Down-sized systematic utilization"/>
    <x v="71"/>
    <n v="10451"/>
    <n v="141"/>
    <x v="1"/>
    <n v="138"/>
    <n v="75.73"/>
    <x v="1"/>
    <x v="1"/>
    <x v="710"/>
    <x v="714"/>
    <b v="0"/>
    <b v="0"/>
    <x v="1"/>
    <x v="1"/>
    <x v="1"/>
  </r>
  <r>
    <n v="784"/>
    <x v="766"/>
    <s v="Profound fault-tolerant model"/>
    <x v="393"/>
    <n v="102535"/>
    <n v="115"/>
    <x v="1"/>
    <n v="3308"/>
    <n v="31"/>
    <x v="1"/>
    <x v="1"/>
    <x v="711"/>
    <x v="715"/>
    <b v="0"/>
    <b v="0"/>
    <x v="2"/>
    <x v="2"/>
    <x v="2"/>
  </r>
  <r>
    <n v="785"/>
    <x v="767"/>
    <s v="Multi-channeled bi-directional moratorium"/>
    <x v="313"/>
    <n v="12939"/>
    <n v="193"/>
    <x v="1"/>
    <n v="127"/>
    <n v="101.88"/>
    <x v="2"/>
    <x v="2"/>
    <x v="157"/>
    <x v="716"/>
    <b v="0"/>
    <b v="1"/>
    <x v="10"/>
    <x v="4"/>
    <x v="10"/>
  </r>
  <r>
    <n v="786"/>
    <x v="768"/>
    <s v="Object-based content-based ability"/>
    <x v="42"/>
    <n v="10946"/>
    <n v="730"/>
    <x v="1"/>
    <n v="207"/>
    <n v="52.88"/>
    <x v="6"/>
    <x v="6"/>
    <x v="630"/>
    <x v="717"/>
    <b v="0"/>
    <b v="1"/>
    <x v="17"/>
    <x v="1"/>
    <x v="17"/>
  </r>
  <r>
    <n v="787"/>
    <x v="769"/>
    <s v="Progressive coherent secured line"/>
    <x v="394"/>
    <n v="60994"/>
    <n v="100"/>
    <x v="0"/>
    <n v="859"/>
    <n v="71.010000000000005"/>
    <x v="0"/>
    <x v="0"/>
    <x v="712"/>
    <x v="718"/>
    <b v="0"/>
    <b v="0"/>
    <x v="1"/>
    <x v="1"/>
    <x v="1"/>
  </r>
  <r>
    <n v="788"/>
    <x v="770"/>
    <s v="Synchronized directional capability"/>
    <x v="136"/>
    <n v="3174"/>
    <n v="88"/>
    <x v="2"/>
    <n v="31"/>
    <n v="102.39"/>
    <x v="1"/>
    <x v="1"/>
    <x v="93"/>
    <x v="719"/>
    <b v="0"/>
    <b v="0"/>
    <x v="10"/>
    <x v="4"/>
    <x v="10"/>
  </r>
  <r>
    <n v="789"/>
    <x v="771"/>
    <s v="Cross-platform composite migration"/>
    <x v="25"/>
    <n v="3351"/>
    <n v="37"/>
    <x v="0"/>
    <n v="45"/>
    <n v="74.47"/>
    <x v="1"/>
    <x v="1"/>
    <x v="713"/>
    <x v="115"/>
    <b v="0"/>
    <b v="0"/>
    <x v="3"/>
    <x v="3"/>
    <x v="3"/>
  </r>
  <r>
    <n v="790"/>
    <x v="772"/>
    <s v="Operative local pricing structure"/>
    <x v="395"/>
    <n v="56774"/>
    <n v="31"/>
    <x v="3"/>
    <n v="1113"/>
    <n v="51.01"/>
    <x v="1"/>
    <x v="1"/>
    <x v="714"/>
    <x v="720"/>
    <b v="0"/>
    <b v="0"/>
    <x v="3"/>
    <x v="3"/>
    <x v="3"/>
  </r>
  <r>
    <n v="791"/>
    <x v="773"/>
    <s v="Optional web-enabled extranet"/>
    <x v="118"/>
    <n v="540"/>
    <n v="26"/>
    <x v="0"/>
    <n v="6"/>
    <n v="90"/>
    <x v="1"/>
    <x v="1"/>
    <x v="715"/>
    <x v="721"/>
    <b v="0"/>
    <b v="0"/>
    <x v="0"/>
    <x v="0"/>
    <x v="0"/>
  </r>
  <r>
    <n v="792"/>
    <x v="774"/>
    <s v="Reduced 6thgeneration intranet"/>
    <x v="22"/>
    <n v="680"/>
    <n v="34"/>
    <x v="0"/>
    <n v="7"/>
    <n v="97.14"/>
    <x v="1"/>
    <x v="1"/>
    <x v="716"/>
    <x v="722"/>
    <b v="0"/>
    <b v="1"/>
    <x v="3"/>
    <x v="3"/>
    <x v="3"/>
  </r>
  <r>
    <n v="793"/>
    <x v="775"/>
    <s v="Networked disintermediate leverage"/>
    <x v="65"/>
    <n v="13045"/>
    <n v="1186"/>
    <x v="1"/>
    <n v="181"/>
    <n v="72.069999999999993"/>
    <x v="5"/>
    <x v="5"/>
    <x v="448"/>
    <x v="451"/>
    <b v="0"/>
    <b v="0"/>
    <x v="9"/>
    <x v="5"/>
    <x v="9"/>
  </r>
  <r>
    <n v="794"/>
    <x v="776"/>
    <s v="Optional optimal website"/>
    <x v="47"/>
    <n v="8276"/>
    <n v="125"/>
    <x v="1"/>
    <n v="110"/>
    <n v="75.239999999999995"/>
    <x v="1"/>
    <x v="1"/>
    <x v="717"/>
    <x v="642"/>
    <b v="0"/>
    <b v="0"/>
    <x v="1"/>
    <x v="1"/>
    <x v="1"/>
  </r>
  <r>
    <n v="795"/>
    <x v="777"/>
    <s v="Stand-alone asynchronous functionalities"/>
    <x v="143"/>
    <n v="1022"/>
    <n v="14"/>
    <x v="0"/>
    <n v="31"/>
    <n v="32.97"/>
    <x v="1"/>
    <x v="1"/>
    <x v="718"/>
    <x v="723"/>
    <b v="0"/>
    <b v="0"/>
    <x v="6"/>
    <x v="4"/>
    <x v="6"/>
  </r>
  <r>
    <n v="796"/>
    <x v="778"/>
    <s v="Profound full-range open system"/>
    <x v="75"/>
    <n v="4275"/>
    <n v="55"/>
    <x v="0"/>
    <n v="78"/>
    <n v="54.81"/>
    <x v="1"/>
    <x v="1"/>
    <x v="719"/>
    <x v="724"/>
    <b v="0"/>
    <b v="1"/>
    <x v="20"/>
    <x v="6"/>
    <x v="20"/>
  </r>
  <r>
    <n v="797"/>
    <x v="779"/>
    <s v="Optional tangible utilization"/>
    <x v="4"/>
    <n v="8332"/>
    <n v="110"/>
    <x v="1"/>
    <n v="185"/>
    <n v="45.04"/>
    <x v="1"/>
    <x v="1"/>
    <x v="720"/>
    <x v="725"/>
    <b v="0"/>
    <b v="0"/>
    <x v="2"/>
    <x v="2"/>
    <x v="2"/>
  </r>
  <r>
    <n v="798"/>
    <x v="780"/>
    <s v="Seamless maximized product"/>
    <x v="74"/>
    <n v="6408"/>
    <n v="188"/>
    <x v="1"/>
    <n v="121"/>
    <n v="52.96"/>
    <x v="1"/>
    <x v="1"/>
    <x v="721"/>
    <x v="726"/>
    <b v="0"/>
    <b v="1"/>
    <x v="3"/>
    <x v="3"/>
    <x v="3"/>
  </r>
  <r>
    <n v="799"/>
    <x v="781"/>
    <s v="Devolved tertiary time-frame"/>
    <x v="396"/>
    <n v="73522"/>
    <n v="87"/>
    <x v="0"/>
    <n v="1225"/>
    <n v="60.02"/>
    <x v="4"/>
    <x v="4"/>
    <x v="722"/>
    <x v="727"/>
    <b v="0"/>
    <b v="0"/>
    <x v="3"/>
    <x v="3"/>
    <x v="3"/>
  </r>
  <r>
    <n v="800"/>
    <x v="782"/>
    <s v="Centralized regional function"/>
    <x v="0"/>
    <n v="1"/>
    <n v="1"/>
    <x v="0"/>
    <n v="1"/>
    <n v="1"/>
    <x v="5"/>
    <x v="5"/>
    <x v="139"/>
    <x v="560"/>
    <b v="0"/>
    <b v="0"/>
    <x v="1"/>
    <x v="1"/>
    <x v="1"/>
  </r>
  <r>
    <n v="801"/>
    <x v="783"/>
    <s v="User-friendly high-level initiative"/>
    <x v="173"/>
    <n v="4667"/>
    <n v="203"/>
    <x v="1"/>
    <n v="106"/>
    <n v="44.03"/>
    <x v="1"/>
    <x v="1"/>
    <x v="723"/>
    <x v="728"/>
    <b v="0"/>
    <b v="1"/>
    <x v="14"/>
    <x v="7"/>
    <x v="14"/>
  </r>
  <r>
    <n v="802"/>
    <x v="784"/>
    <s v="Reverse-engineered zero-defect infrastructure"/>
    <x v="8"/>
    <n v="12216"/>
    <n v="197"/>
    <x v="1"/>
    <n v="142"/>
    <n v="86.03"/>
    <x v="1"/>
    <x v="1"/>
    <x v="704"/>
    <x v="339"/>
    <b v="0"/>
    <b v="0"/>
    <x v="14"/>
    <x v="7"/>
    <x v="14"/>
  </r>
  <r>
    <n v="803"/>
    <x v="785"/>
    <s v="Stand-alone background customer loyalty"/>
    <x v="55"/>
    <n v="6527"/>
    <n v="107"/>
    <x v="1"/>
    <n v="233"/>
    <n v="28.01"/>
    <x v="1"/>
    <x v="1"/>
    <x v="724"/>
    <x v="35"/>
    <b v="0"/>
    <b v="0"/>
    <x v="3"/>
    <x v="3"/>
    <x v="3"/>
  </r>
  <r>
    <n v="804"/>
    <x v="786"/>
    <s v="Business-focused discrete software"/>
    <x v="97"/>
    <n v="6987"/>
    <n v="269"/>
    <x v="1"/>
    <n v="218"/>
    <n v="32.049999999999997"/>
    <x v="1"/>
    <x v="1"/>
    <x v="725"/>
    <x v="729"/>
    <b v="0"/>
    <b v="0"/>
    <x v="1"/>
    <x v="1"/>
    <x v="1"/>
  </r>
  <r>
    <n v="805"/>
    <x v="787"/>
    <s v="Advanced intermediate Graphic Interface"/>
    <x v="62"/>
    <n v="4932"/>
    <n v="51"/>
    <x v="0"/>
    <n v="67"/>
    <n v="73.61"/>
    <x v="2"/>
    <x v="2"/>
    <x v="660"/>
    <x v="241"/>
    <b v="0"/>
    <b v="0"/>
    <x v="4"/>
    <x v="4"/>
    <x v="4"/>
  </r>
  <r>
    <n v="806"/>
    <x v="788"/>
    <s v="Adaptive holistic hub"/>
    <x v="31"/>
    <n v="8262"/>
    <n v="1180"/>
    <x v="1"/>
    <n v="76"/>
    <n v="108.71"/>
    <x v="1"/>
    <x v="1"/>
    <x v="726"/>
    <x v="730"/>
    <b v="0"/>
    <b v="1"/>
    <x v="6"/>
    <x v="4"/>
    <x v="6"/>
  </r>
  <r>
    <n v="807"/>
    <x v="789"/>
    <s v="Automated uniform concept"/>
    <x v="31"/>
    <n v="1848"/>
    <n v="264"/>
    <x v="1"/>
    <n v="43"/>
    <n v="42.98"/>
    <x v="1"/>
    <x v="1"/>
    <x v="727"/>
    <x v="322"/>
    <b v="0"/>
    <b v="1"/>
    <x v="3"/>
    <x v="3"/>
    <x v="3"/>
  </r>
  <r>
    <n v="808"/>
    <x v="790"/>
    <s v="Enhanced regional flexibility"/>
    <x v="5"/>
    <n v="1583"/>
    <n v="30"/>
    <x v="0"/>
    <n v="19"/>
    <n v="83.32"/>
    <x v="1"/>
    <x v="1"/>
    <x v="728"/>
    <x v="731"/>
    <b v="0"/>
    <b v="0"/>
    <x v="0"/>
    <x v="0"/>
    <x v="0"/>
  </r>
  <r>
    <n v="809"/>
    <x v="764"/>
    <s v="Public-key bottom-line algorithm"/>
    <x v="397"/>
    <n v="88536"/>
    <n v="63"/>
    <x v="0"/>
    <n v="2108"/>
    <n v="42"/>
    <x v="5"/>
    <x v="5"/>
    <x v="729"/>
    <x v="732"/>
    <b v="0"/>
    <b v="0"/>
    <x v="4"/>
    <x v="4"/>
    <x v="4"/>
  </r>
  <r>
    <n v="810"/>
    <x v="791"/>
    <s v="Multi-layered intangible instruction set"/>
    <x v="330"/>
    <n v="12360"/>
    <n v="193"/>
    <x v="1"/>
    <n v="221"/>
    <n v="55.93"/>
    <x v="1"/>
    <x v="1"/>
    <x v="730"/>
    <x v="157"/>
    <b v="0"/>
    <b v="1"/>
    <x v="3"/>
    <x v="3"/>
    <x v="3"/>
  </r>
  <r>
    <n v="811"/>
    <x v="792"/>
    <s v="Fundamental methodical emulation"/>
    <x v="398"/>
    <n v="71320"/>
    <n v="77"/>
    <x v="0"/>
    <n v="679"/>
    <n v="105.04"/>
    <x v="1"/>
    <x v="1"/>
    <x v="731"/>
    <x v="733"/>
    <b v="0"/>
    <b v="1"/>
    <x v="11"/>
    <x v="6"/>
    <x v="11"/>
  </r>
  <r>
    <n v="812"/>
    <x v="793"/>
    <s v="Expanded value-added hardware"/>
    <x v="221"/>
    <n v="134640"/>
    <n v="226"/>
    <x v="1"/>
    <n v="2805"/>
    <n v="48"/>
    <x v="0"/>
    <x v="0"/>
    <x v="78"/>
    <x v="734"/>
    <b v="0"/>
    <b v="0"/>
    <x v="9"/>
    <x v="5"/>
    <x v="9"/>
  </r>
  <r>
    <n v="813"/>
    <x v="794"/>
    <s v="Diverse high-level attitude"/>
    <x v="170"/>
    <n v="7661"/>
    <n v="239"/>
    <x v="1"/>
    <n v="68"/>
    <n v="112.66"/>
    <x v="1"/>
    <x v="1"/>
    <x v="732"/>
    <x v="735"/>
    <b v="0"/>
    <b v="0"/>
    <x v="11"/>
    <x v="6"/>
    <x v="11"/>
  </r>
  <r>
    <n v="814"/>
    <x v="795"/>
    <s v="Visionary 24hour analyzer"/>
    <x v="170"/>
    <n v="2950"/>
    <n v="92"/>
    <x v="0"/>
    <n v="36"/>
    <n v="81.94"/>
    <x v="3"/>
    <x v="3"/>
    <x v="733"/>
    <x v="736"/>
    <b v="0"/>
    <b v="1"/>
    <x v="1"/>
    <x v="1"/>
    <x v="1"/>
  </r>
  <r>
    <n v="815"/>
    <x v="796"/>
    <s v="Centralized bandwidth-monitored leverage"/>
    <x v="25"/>
    <n v="11721"/>
    <n v="130"/>
    <x v="1"/>
    <n v="183"/>
    <n v="64.05"/>
    <x v="0"/>
    <x v="0"/>
    <x v="734"/>
    <x v="737"/>
    <b v="0"/>
    <b v="0"/>
    <x v="1"/>
    <x v="1"/>
    <x v="1"/>
  </r>
  <r>
    <n v="816"/>
    <x v="797"/>
    <s v="Ergonomic mission-critical moratorium"/>
    <x v="173"/>
    <n v="14150"/>
    <n v="615"/>
    <x v="1"/>
    <n v="133"/>
    <n v="106.39"/>
    <x v="1"/>
    <x v="1"/>
    <x v="406"/>
    <x v="738"/>
    <b v="1"/>
    <b v="1"/>
    <x v="3"/>
    <x v="3"/>
    <x v="3"/>
  </r>
  <r>
    <n v="817"/>
    <x v="798"/>
    <s v="Front-line intermediate moderator"/>
    <x v="399"/>
    <n v="189192"/>
    <n v="369"/>
    <x v="1"/>
    <n v="2489"/>
    <n v="76.010000000000005"/>
    <x v="6"/>
    <x v="6"/>
    <x v="735"/>
    <x v="739"/>
    <b v="0"/>
    <b v="1"/>
    <x v="9"/>
    <x v="5"/>
    <x v="9"/>
  </r>
  <r>
    <n v="818"/>
    <x v="311"/>
    <s v="Automated local secured line"/>
    <x v="31"/>
    <n v="7664"/>
    <n v="1095"/>
    <x v="1"/>
    <n v="69"/>
    <n v="111.07"/>
    <x v="1"/>
    <x v="1"/>
    <x v="736"/>
    <x v="740"/>
    <b v="0"/>
    <b v="1"/>
    <x v="3"/>
    <x v="3"/>
    <x v="3"/>
  </r>
  <r>
    <n v="819"/>
    <x v="799"/>
    <s v="Integrated bandwidth-monitored alliance"/>
    <x v="200"/>
    <n v="4509"/>
    <n v="51"/>
    <x v="0"/>
    <n v="47"/>
    <n v="95.94"/>
    <x v="1"/>
    <x v="1"/>
    <x v="737"/>
    <x v="697"/>
    <b v="1"/>
    <b v="0"/>
    <x v="11"/>
    <x v="6"/>
    <x v="11"/>
  </r>
  <r>
    <n v="820"/>
    <x v="800"/>
    <s v="Cross-group heuristic forecast"/>
    <x v="42"/>
    <n v="12009"/>
    <n v="801"/>
    <x v="1"/>
    <n v="279"/>
    <n v="43.04"/>
    <x v="4"/>
    <x v="4"/>
    <x v="192"/>
    <x v="741"/>
    <b v="0"/>
    <b v="1"/>
    <x v="1"/>
    <x v="1"/>
    <x v="1"/>
  </r>
  <r>
    <n v="821"/>
    <x v="801"/>
    <s v="Extended impactful secured line"/>
    <x v="70"/>
    <n v="14273"/>
    <n v="291"/>
    <x v="1"/>
    <n v="210"/>
    <n v="67.97"/>
    <x v="1"/>
    <x v="1"/>
    <x v="738"/>
    <x v="742"/>
    <b v="0"/>
    <b v="0"/>
    <x v="4"/>
    <x v="4"/>
    <x v="4"/>
  </r>
  <r>
    <n v="822"/>
    <x v="802"/>
    <s v="Distributed optimizing protocol"/>
    <x v="400"/>
    <n v="188982"/>
    <n v="350"/>
    <x v="1"/>
    <n v="2100"/>
    <n v="89.99"/>
    <x v="1"/>
    <x v="1"/>
    <x v="739"/>
    <x v="743"/>
    <b v="0"/>
    <b v="0"/>
    <x v="1"/>
    <x v="1"/>
    <x v="1"/>
  </r>
  <r>
    <n v="823"/>
    <x v="803"/>
    <s v="Secured well-modulated system engine"/>
    <x v="178"/>
    <n v="14640"/>
    <n v="357"/>
    <x v="1"/>
    <n v="252"/>
    <n v="58.1"/>
    <x v="1"/>
    <x v="1"/>
    <x v="613"/>
    <x v="744"/>
    <b v="1"/>
    <b v="1"/>
    <x v="1"/>
    <x v="1"/>
    <x v="1"/>
  </r>
  <r>
    <n v="824"/>
    <x v="804"/>
    <s v="Streamlined national benchmark"/>
    <x v="401"/>
    <n v="107516"/>
    <n v="126"/>
    <x v="1"/>
    <n v="1280"/>
    <n v="84"/>
    <x v="1"/>
    <x v="1"/>
    <x v="740"/>
    <x v="269"/>
    <b v="0"/>
    <b v="1"/>
    <x v="9"/>
    <x v="5"/>
    <x v="9"/>
  </r>
  <r>
    <n v="825"/>
    <x v="805"/>
    <s v="Open-architected 24/7 infrastructure"/>
    <x v="136"/>
    <n v="13950"/>
    <n v="388"/>
    <x v="1"/>
    <n v="157"/>
    <n v="88.85"/>
    <x v="4"/>
    <x v="4"/>
    <x v="145"/>
    <x v="745"/>
    <b v="0"/>
    <b v="0"/>
    <x v="12"/>
    <x v="4"/>
    <x v="12"/>
  </r>
  <r>
    <n v="826"/>
    <x v="806"/>
    <s v="Digitized 6thgeneration Local Area Network"/>
    <x v="54"/>
    <n v="12797"/>
    <n v="457"/>
    <x v="1"/>
    <n v="194"/>
    <n v="65.959999999999994"/>
    <x v="1"/>
    <x v="1"/>
    <x v="741"/>
    <x v="746"/>
    <b v="0"/>
    <b v="1"/>
    <x v="3"/>
    <x v="3"/>
    <x v="3"/>
  </r>
  <r>
    <n v="827"/>
    <x v="807"/>
    <s v="Innovative actuating artificial intelligence"/>
    <x v="173"/>
    <n v="6134"/>
    <n v="267"/>
    <x v="1"/>
    <n v="82"/>
    <n v="74.8"/>
    <x v="2"/>
    <x v="2"/>
    <x v="742"/>
    <x v="747"/>
    <b v="0"/>
    <b v="1"/>
    <x v="6"/>
    <x v="4"/>
    <x v="6"/>
  </r>
  <r>
    <n v="828"/>
    <x v="808"/>
    <s v="Cross-platform reciprocal budgetary management"/>
    <x v="143"/>
    <n v="4899"/>
    <n v="69"/>
    <x v="0"/>
    <n v="70"/>
    <n v="69.989999999999995"/>
    <x v="1"/>
    <x v="1"/>
    <x v="202"/>
    <x v="503"/>
    <b v="0"/>
    <b v="0"/>
    <x v="3"/>
    <x v="3"/>
    <x v="3"/>
  </r>
  <r>
    <n v="829"/>
    <x v="809"/>
    <s v="Vision-oriented scalable portal"/>
    <x v="103"/>
    <n v="4929"/>
    <n v="51"/>
    <x v="0"/>
    <n v="154"/>
    <n v="32.01"/>
    <x v="1"/>
    <x v="1"/>
    <x v="743"/>
    <x v="748"/>
    <b v="0"/>
    <b v="0"/>
    <x v="3"/>
    <x v="3"/>
    <x v="3"/>
  </r>
  <r>
    <n v="830"/>
    <x v="810"/>
    <s v="Persevering zero administration knowledge user"/>
    <x v="319"/>
    <n v="1424"/>
    <n v="1"/>
    <x v="0"/>
    <n v="22"/>
    <n v="64.73"/>
    <x v="1"/>
    <x v="1"/>
    <x v="744"/>
    <x v="330"/>
    <b v="0"/>
    <b v="0"/>
    <x v="3"/>
    <x v="3"/>
    <x v="3"/>
  </r>
  <r>
    <n v="831"/>
    <x v="811"/>
    <s v="Front-line bottom-line Graphic Interface"/>
    <x v="402"/>
    <n v="105817"/>
    <n v="109"/>
    <x v="1"/>
    <n v="4233"/>
    <n v="25"/>
    <x v="1"/>
    <x v="1"/>
    <x v="745"/>
    <x v="749"/>
    <b v="0"/>
    <b v="0"/>
    <x v="14"/>
    <x v="7"/>
    <x v="14"/>
  </r>
  <r>
    <n v="832"/>
    <x v="812"/>
    <s v="Synergized fault-tolerant hierarchy"/>
    <x v="403"/>
    <n v="136156"/>
    <n v="315"/>
    <x v="1"/>
    <n v="1297"/>
    <n v="104.98"/>
    <x v="3"/>
    <x v="3"/>
    <x v="746"/>
    <x v="750"/>
    <b v="1"/>
    <b v="0"/>
    <x v="18"/>
    <x v="5"/>
    <x v="18"/>
  </r>
  <r>
    <n v="833"/>
    <x v="813"/>
    <s v="Expanded asynchronous groupware"/>
    <x v="85"/>
    <n v="10723"/>
    <n v="158"/>
    <x v="1"/>
    <n v="165"/>
    <n v="64.989999999999995"/>
    <x v="3"/>
    <x v="3"/>
    <x v="747"/>
    <x v="751"/>
    <b v="0"/>
    <b v="0"/>
    <x v="18"/>
    <x v="5"/>
    <x v="18"/>
  </r>
  <r>
    <n v="834"/>
    <x v="814"/>
    <s v="Expanded fault-tolerant emulation"/>
    <x v="190"/>
    <n v="11228"/>
    <n v="154"/>
    <x v="1"/>
    <n v="119"/>
    <n v="94.35"/>
    <x v="1"/>
    <x v="1"/>
    <x v="362"/>
    <x v="451"/>
    <b v="0"/>
    <b v="0"/>
    <x v="3"/>
    <x v="3"/>
    <x v="3"/>
  </r>
  <r>
    <n v="835"/>
    <x v="815"/>
    <s v="Future-proofed 24hour model"/>
    <x v="404"/>
    <n v="77355"/>
    <n v="90"/>
    <x v="0"/>
    <n v="1758"/>
    <n v="44"/>
    <x v="1"/>
    <x v="1"/>
    <x v="748"/>
    <x v="752"/>
    <b v="0"/>
    <b v="0"/>
    <x v="2"/>
    <x v="2"/>
    <x v="2"/>
  </r>
  <r>
    <n v="836"/>
    <x v="816"/>
    <s v="Optimized didactic intranet"/>
    <x v="32"/>
    <n v="6086"/>
    <n v="75"/>
    <x v="0"/>
    <n v="94"/>
    <n v="64.739999999999995"/>
    <x v="1"/>
    <x v="1"/>
    <x v="749"/>
    <x v="753"/>
    <b v="0"/>
    <b v="0"/>
    <x v="7"/>
    <x v="1"/>
    <x v="7"/>
  </r>
  <r>
    <n v="837"/>
    <x v="817"/>
    <s v="Right-sized dedicated standardization"/>
    <x v="405"/>
    <n v="150960"/>
    <n v="853"/>
    <x v="1"/>
    <n v="1797"/>
    <n v="84.01"/>
    <x v="1"/>
    <x v="1"/>
    <x v="643"/>
    <x v="754"/>
    <b v="0"/>
    <b v="0"/>
    <x v="17"/>
    <x v="1"/>
    <x v="17"/>
  </r>
  <r>
    <n v="838"/>
    <x v="818"/>
    <s v="Vision-oriented high-level extranet"/>
    <x v="330"/>
    <n v="8890"/>
    <n v="139"/>
    <x v="1"/>
    <n v="261"/>
    <n v="34.06"/>
    <x v="1"/>
    <x v="1"/>
    <x v="750"/>
    <x v="755"/>
    <b v="0"/>
    <b v="0"/>
    <x v="3"/>
    <x v="3"/>
    <x v="3"/>
  </r>
  <r>
    <n v="839"/>
    <x v="819"/>
    <s v="Organized scalable initiative"/>
    <x v="106"/>
    <n v="14644"/>
    <n v="190"/>
    <x v="1"/>
    <n v="157"/>
    <n v="93.27"/>
    <x v="1"/>
    <x v="1"/>
    <x v="751"/>
    <x v="756"/>
    <b v="0"/>
    <b v="1"/>
    <x v="4"/>
    <x v="4"/>
    <x v="4"/>
  </r>
  <r>
    <n v="840"/>
    <x v="820"/>
    <s v="Enhanced regional moderator"/>
    <x v="406"/>
    <n v="116583"/>
    <n v="100"/>
    <x v="1"/>
    <n v="3533"/>
    <n v="33"/>
    <x v="1"/>
    <x v="1"/>
    <x v="752"/>
    <x v="757"/>
    <b v="0"/>
    <b v="1"/>
    <x v="3"/>
    <x v="3"/>
    <x v="3"/>
  </r>
  <r>
    <n v="841"/>
    <x v="821"/>
    <s v="Automated even-keeled emulation"/>
    <x v="14"/>
    <n v="12991"/>
    <n v="143"/>
    <x v="1"/>
    <n v="155"/>
    <n v="83.81"/>
    <x v="1"/>
    <x v="1"/>
    <x v="753"/>
    <x v="758"/>
    <b v="0"/>
    <b v="0"/>
    <x v="2"/>
    <x v="2"/>
    <x v="2"/>
  </r>
  <r>
    <n v="842"/>
    <x v="822"/>
    <s v="Reverse-engineered multi-tasking product"/>
    <x v="42"/>
    <n v="8447"/>
    <n v="563"/>
    <x v="1"/>
    <n v="132"/>
    <n v="63.99"/>
    <x v="6"/>
    <x v="6"/>
    <x v="754"/>
    <x v="759"/>
    <b v="0"/>
    <b v="0"/>
    <x v="8"/>
    <x v="2"/>
    <x v="8"/>
  </r>
  <r>
    <n v="843"/>
    <x v="823"/>
    <s v="De-engineered next generation parallelism"/>
    <x v="35"/>
    <n v="2703"/>
    <n v="31"/>
    <x v="0"/>
    <n v="33"/>
    <n v="81.91"/>
    <x v="1"/>
    <x v="1"/>
    <x v="755"/>
    <x v="760"/>
    <b v="0"/>
    <b v="0"/>
    <x v="14"/>
    <x v="7"/>
    <x v="14"/>
  </r>
  <r>
    <n v="844"/>
    <x v="824"/>
    <s v="Intuitive cohesive groupware"/>
    <x v="35"/>
    <n v="8747"/>
    <n v="99"/>
    <x v="3"/>
    <n v="94"/>
    <n v="93.05"/>
    <x v="1"/>
    <x v="1"/>
    <x v="756"/>
    <x v="761"/>
    <b v="0"/>
    <b v="0"/>
    <x v="4"/>
    <x v="4"/>
    <x v="4"/>
  </r>
  <r>
    <n v="845"/>
    <x v="825"/>
    <s v="Up-sized high-level access"/>
    <x v="407"/>
    <n v="138087"/>
    <n v="198"/>
    <x v="1"/>
    <n v="1354"/>
    <n v="101.98"/>
    <x v="4"/>
    <x v="4"/>
    <x v="757"/>
    <x v="78"/>
    <b v="0"/>
    <b v="0"/>
    <x v="2"/>
    <x v="2"/>
    <x v="2"/>
  </r>
  <r>
    <n v="846"/>
    <x v="826"/>
    <s v="Phased empowering success"/>
    <x v="67"/>
    <n v="5085"/>
    <n v="509"/>
    <x v="1"/>
    <n v="48"/>
    <n v="105.94"/>
    <x v="1"/>
    <x v="1"/>
    <x v="758"/>
    <x v="762"/>
    <b v="1"/>
    <b v="1"/>
    <x v="2"/>
    <x v="2"/>
    <x v="2"/>
  </r>
  <r>
    <n v="847"/>
    <x v="827"/>
    <s v="Distributed actuating project"/>
    <x v="53"/>
    <n v="11174"/>
    <n v="238"/>
    <x v="1"/>
    <n v="110"/>
    <n v="101.58"/>
    <x v="1"/>
    <x v="1"/>
    <x v="759"/>
    <x v="763"/>
    <b v="0"/>
    <b v="0"/>
    <x v="0"/>
    <x v="0"/>
    <x v="0"/>
  </r>
  <r>
    <n v="848"/>
    <x v="828"/>
    <s v="Robust motivating orchestration"/>
    <x v="170"/>
    <n v="10831"/>
    <n v="338"/>
    <x v="1"/>
    <n v="172"/>
    <n v="62.97"/>
    <x v="1"/>
    <x v="1"/>
    <x v="760"/>
    <x v="764"/>
    <b v="0"/>
    <b v="0"/>
    <x v="6"/>
    <x v="4"/>
    <x v="6"/>
  </r>
  <r>
    <n v="849"/>
    <x v="829"/>
    <s v="Vision-oriented uniform instruction set"/>
    <x v="313"/>
    <n v="8917"/>
    <n v="133"/>
    <x v="1"/>
    <n v="307"/>
    <n v="29.05"/>
    <x v="1"/>
    <x v="1"/>
    <x v="761"/>
    <x v="765"/>
    <b v="0"/>
    <b v="1"/>
    <x v="7"/>
    <x v="1"/>
    <x v="7"/>
  </r>
  <r>
    <n v="850"/>
    <x v="830"/>
    <s v="Cross-group upward-trending hierarchy"/>
    <x v="0"/>
    <n v="1"/>
    <n v="1"/>
    <x v="0"/>
    <n v="1"/>
    <n v="1"/>
    <x v="1"/>
    <x v="1"/>
    <x v="762"/>
    <x v="539"/>
    <b v="1"/>
    <b v="0"/>
    <x v="1"/>
    <x v="1"/>
    <x v="1"/>
  </r>
  <r>
    <n v="851"/>
    <x v="831"/>
    <s v="Object-based needs-based info-mediaries"/>
    <x v="46"/>
    <n v="12468"/>
    <n v="208"/>
    <x v="1"/>
    <n v="160"/>
    <n v="77.930000000000007"/>
    <x v="1"/>
    <x v="1"/>
    <x v="444"/>
    <x v="766"/>
    <b v="0"/>
    <b v="0"/>
    <x v="5"/>
    <x v="1"/>
    <x v="5"/>
  </r>
  <r>
    <n v="852"/>
    <x v="832"/>
    <s v="Open-source reciprocal standardization"/>
    <x v="70"/>
    <n v="2505"/>
    <n v="51"/>
    <x v="0"/>
    <n v="31"/>
    <n v="80.81"/>
    <x v="1"/>
    <x v="1"/>
    <x v="763"/>
    <x v="422"/>
    <b v="0"/>
    <b v="1"/>
    <x v="11"/>
    <x v="6"/>
    <x v="11"/>
  </r>
  <r>
    <n v="853"/>
    <x v="833"/>
    <s v="Secured well-modulated projection"/>
    <x v="408"/>
    <n v="111502"/>
    <n v="652"/>
    <x v="1"/>
    <n v="1467"/>
    <n v="76.010000000000005"/>
    <x v="0"/>
    <x v="0"/>
    <x v="764"/>
    <x v="767"/>
    <b v="0"/>
    <b v="1"/>
    <x v="7"/>
    <x v="1"/>
    <x v="7"/>
  </r>
  <r>
    <n v="854"/>
    <x v="834"/>
    <s v="Multi-channeled secondary middleware"/>
    <x v="409"/>
    <n v="194309"/>
    <n v="114"/>
    <x v="1"/>
    <n v="2662"/>
    <n v="72.989999999999995"/>
    <x v="0"/>
    <x v="0"/>
    <x v="765"/>
    <x v="768"/>
    <b v="0"/>
    <b v="0"/>
    <x v="13"/>
    <x v="5"/>
    <x v="13"/>
  </r>
  <r>
    <n v="855"/>
    <x v="835"/>
    <s v="Horizontal clear-thinking framework"/>
    <x v="410"/>
    <n v="23956"/>
    <n v="102"/>
    <x v="1"/>
    <n v="452"/>
    <n v="53"/>
    <x v="2"/>
    <x v="2"/>
    <x v="766"/>
    <x v="214"/>
    <b v="0"/>
    <b v="0"/>
    <x v="3"/>
    <x v="3"/>
    <x v="3"/>
  </r>
  <r>
    <n v="856"/>
    <x v="764"/>
    <s v="Profound composite core"/>
    <x v="166"/>
    <n v="8558"/>
    <n v="357"/>
    <x v="1"/>
    <n v="158"/>
    <n v="54.16"/>
    <x v="1"/>
    <x v="1"/>
    <x v="767"/>
    <x v="769"/>
    <b v="0"/>
    <b v="0"/>
    <x v="0"/>
    <x v="0"/>
    <x v="0"/>
  </r>
  <r>
    <n v="857"/>
    <x v="836"/>
    <s v="Programmable disintermediate matrices"/>
    <x v="98"/>
    <n v="7413"/>
    <n v="140"/>
    <x v="1"/>
    <n v="225"/>
    <n v="32.950000000000003"/>
    <x v="5"/>
    <x v="5"/>
    <x v="768"/>
    <x v="770"/>
    <b v="1"/>
    <b v="0"/>
    <x v="12"/>
    <x v="4"/>
    <x v="12"/>
  </r>
  <r>
    <n v="858"/>
    <x v="837"/>
    <s v="Realigned 5thgeneration knowledge user"/>
    <x v="220"/>
    <n v="2778"/>
    <n v="69"/>
    <x v="0"/>
    <n v="35"/>
    <n v="79.37"/>
    <x v="1"/>
    <x v="1"/>
    <x v="769"/>
    <x v="771"/>
    <b v="1"/>
    <b v="0"/>
    <x v="0"/>
    <x v="0"/>
    <x v="0"/>
  </r>
  <r>
    <n v="859"/>
    <x v="838"/>
    <s v="Multi-layered upward-trending groupware"/>
    <x v="190"/>
    <n v="2594"/>
    <n v="36"/>
    <x v="0"/>
    <n v="63"/>
    <n v="41.17"/>
    <x v="1"/>
    <x v="1"/>
    <x v="770"/>
    <x v="250"/>
    <b v="0"/>
    <b v="1"/>
    <x v="3"/>
    <x v="3"/>
    <x v="3"/>
  </r>
  <r>
    <n v="860"/>
    <x v="839"/>
    <s v="Re-contextualized leadingedge firmware"/>
    <x v="22"/>
    <n v="5033"/>
    <n v="252"/>
    <x v="1"/>
    <n v="65"/>
    <n v="77.430000000000007"/>
    <x v="1"/>
    <x v="1"/>
    <x v="771"/>
    <x v="772"/>
    <b v="0"/>
    <b v="1"/>
    <x v="8"/>
    <x v="2"/>
    <x v="8"/>
  </r>
  <r>
    <n v="861"/>
    <x v="840"/>
    <s v="Devolved disintermediate analyzer"/>
    <x v="35"/>
    <n v="9317"/>
    <n v="106"/>
    <x v="1"/>
    <n v="163"/>
    <n v="57.16"/>
    <x v="1"/>
    <x v="1"/>
    <x v="772"/>
    <x v="773"/>
    <b v="0"/>
    <b v="0"/>
    <x v="3"/>
    <x v="3"/>
    <x v="3"/>
  </r>
  <r>
    <n v="862"/>
    <x v="841"/>
    <s v="Profound disintermediate open system"/>
    <x v="26"/>
    <n v="6560"/>
    <n v="187"/>
    <x v="1"/>
    <n v="85"/>
    <n v="77.180000000000007"/>
    <x v="1"/>
    <x v="1"/>
    <x v="773"/>
    <x v="774"/>
    <b v="0"/>
    <b v="0"/>
    <x v="3"/>
    <x v="3"/>
    <x v="3"/>
  </r>
  <r>
    <n v="863"/>
    <x v="842"/>
    <s v="Automated reciprocal protocol"/>
    <x v="1"/>
    <n v="5415"/>
    <n v="387"/>
    <x v="1"/>
    <n v="217"/>
    <n v="24.95"/>
    <x v="1"/>
    <x v="1"/>
    <x v="774"/>
    <x v="331"/>
    <b v="0"/>
    <b v="1"/>
    <x v="19"/>
    <x v="4"/>
    <x v="19"/>
  </r>
  <r>
    <n v="864"/>
    <x v="843"/>
    <s v="Automated static workforce"/>
    <x v="3"/>
    <n v="14577"/>
    <n v="347"/>
    <x v="1"/>
    <n v="150"/>
    <n v="97.18"/>
    <x v="1"/>
    <x v="1"/>
    <x v="775"/>
    <x v="775"/>
    <b v="0"/>
    <b v="0"/>
    <x v="12"/>
    <x v="4"/>
    <x v="12"/>
  </r>
  <r>
    <n v="865"/>
    <x v="844"/>
    <s v="Horizontal attitude-oriented help-desk"/>
    <x v="411"/>
    <n v="150515"/>
    <n v="186"/>
    <x v="1"/>
    <n v="3272"/>
    <n v="46"/>
    <x v="1"/>
    <x v="1"/>
    <x v="776"/>
    <x v="776"/>
    <b v="0"/>
    <b v="0"/>
    <x v="3"/>
    <x v="3"/>
    <x v="3"/>
  </r>
  <r>
    <n v="866"/>
    <x v="845"/>
    <s v="Versatile 5thgeneration matrices"/>
    <x v="412"/>
    <n v="79045"/>
    <n v="43"/>
    <x v="3"/>
    <n v="898"/>
    <n v="88.02"/>
    <x v="1"/>
    <x v="1"/>
    <x v="777"/>
    <x v="777"/>
    <b v="0"/>
    <b v="0"/>
    <x v="14"/>
    <x v="7"/>
    <x v="14"/>
  </r>
  <r>
    <n v="867"/>
    <x v="846"/>
    <s v="Cross-platform next generation service-desk"/>
    <x v="73"/>
    <n v="7797"/>
    <n v="162"/>
    <x v="1"/>
    <n v="300"/>
    <n v="25.99"/>
    <x v="1"/>
    <x v="1"/>
    <x v="778"/>
    <x v="778"/>
    <b v="0"/>
    <b v="0"/>
    <x v="0"/>
    <x v="0"/>
    <x v="0"/>
  </r>
  <r>
    <n v="868"/>
    <x v="847"/>
    <s v="Front-line web-enabled installation"/>
    <x v="260"/>
    <n v="12939"/>
    <n v="185"/>
    <x v="1"/>
    <n v="126"/>
    <n v="102.69"/>
    <x v="1"/>
    <x v="1"/>
    <x v="779"/>
    <x v="779"/>
    <b v="0"/>
    <b v="0"/>
    <x v="3"/>
    <x v="3"/>
    <x v="3"/>
  </r>
  <r>
    <n v="869"/>
    <x v="848"/>
    <s v="Multi-channeled responsive product"/>
    <x v="413"/>
    <n v="38376"/>
    <n v="24"/>
    <x v="0"/>
    <n v="526"/>
    <n v="72.959999999999994"/>
    <x v="1"/>
    <x v="1"/>
    <x v="780"/>
    <x v="780"/>
    <b v="0"/>
    <b v="0"/>
    <x v="6"/>
    <x v="4"/>
    <x v="6"/>
  </r>
  <r>
    <n v="870"/>
    <x v="849"/>
    <s v="Adaptive demand-driven encryption"/>
    <x v="106"/>
    <n v="6920"/>
    <n v="90"/>
    <x v="0"/>
    <n v="121"/>
    <n v="57.19"/>
    <x v="1"/>
    <x v="1"/>
    <x v="335"/>
    <x v="781"/>
    <b v="0"/>
    <b v="0"/>
    <x v="3"/>
    <x v="3"/>
    <x v="3"/>
  </r>
  <r>
    <n v="871"/>
    <x v="850"/>
    <s v="Re-engineered client-driven knowledge user"/>
    <x v="414"/>
    <n v="194912"/>
    <n v="273"/>
    <x v="1"/>
    <n v="2320"/>
    <n v="84.01"/>
    <x v="1"/>
    <x v="1"/>
    <x v="535"/>
    <x v="782"/>
    <b v="0"/>
    <b v="1"/>
    <x v="3"/>
    <x v="3"/>
    <x v="3"/>
  </r>
  <r>
    <n v="872"/>
    <x v="851"/>
    <s v="Compatible logistical paradigm"/>
    <x v="53"/>
    <n v="7992"/>
    <n v="170"/>
    <x v="1"/>
    <n v="81"/>
    <n v="98.67"/>
    <x v="2"/>
    <x v="2"/>
    <x v="270"/>
    <x v="783"/>
    <b v="0"/>
    <b v="0"/>
    <x v="22"/>
    <x v="4"/>
    <x v="22"/>
  </r>
  <r>
    <n v="873"/>
    <x v="852"/>
    <s v="Intuitive value-added installation"/>
    <x v="369"/>
    <n v="79268"/>
    <n v="188"/>
    <x v="1"/>
    <n v="1887"/>
    <n v="42.01"/>
    <x v="1"/>
    <x v="1"/>
    <x v="781"/>
    <x v="393"/>
    <b v="0"/>
    <b v="0"/>
    <x v="14"/>
    <x v="7"/>
    <x v="14"/>
  </r>
  <r>
    <n v="874"/>
    <x v="853"/>
    <s v="Managed discrete parallelism"/>
    <x v="415"/>
    <n v="139468"/>
    <n v="347"/>
    <x v="1"/>
    <n v="4358"/>
    <n v="32"/>
    <x v="1"/>
    <x v="1"/>
    <x v="782"/>
    <x v="784"/>
    <b v="0"/>
    <b v="1"/>
    <x v="14"/>
    <x v="7"/>
    <x v="14"/>
  </r>
  <r>
    <n v="875"/>
    <x v="854"/>
    <s v="Implemented tangible approach"/>
    <x v="58"/>
    <n v="5465"/>
    <n v="69"/>
    <x v="0"/>
    <n v="67"/>
    <n v="81.569999999999993"/>
    <x v="1"/>
    <x v="1"/>
    <x v="783"/>
    <x v="785"/>
    <b v="0"/>
    <b v="0"/>
    <x v="1"/>
    <x v="1"/>
    <x v="1"/>
  </r>
  <r>
    <n v="876"/>
    <x v="855"/>
    <s v="Re-engineered encompassing definition"/>
    <x v="111"/>
    <n v="2111"/>
    <n v="25"/>
    <x v="0"/>
    <n v="57"/>
    <n v="37.04"/>
    <x v="0"/>
    <x v="0"/>
    <x v="784"/>
    <x v="229"/>
    <b v="0"/>
    <b v="0"/>
    <x v="14"/>
    <x v="7"/>
    <x v="14"/>
  </r>
  <r>
    <n v="877"/>
    <x v="856"/>
    <s v="Multi-lateral uniform collaboration"/>
    <x v="416"/>
    <n v="126628"/>
    <n v="77"/>
    <x v="0"/>
    <n v="1229"/>
    <n v="103.03"/>
    <x v="1"/>
    <x v="1"/>
    <x v="785"/>
    <x v="786"/>
    <b v="0"/>
    <b v="0"/>
    <x v="0"/>
    <x v="0"/>
    <x v="0"/>
  </r>
  <r>
    <n v="878"/>
    <x v="857"/>
    <s v="Enterprise-wide foreground paradigm"/>
    <x v="50"/>
    <n v="1012"/>
    <n v="37"/>
    <x v="0"/>
    <n v="12"/>
    <n v="84.33"/>
    <x v="6"/>
    <x v="6"/>
    <x v="786"/>
    <x v="787"/>
    <b v="0"/>
    <b v="0"/>
    <x v="16"/>
    <x v="1"/>
    <x v="16"/>
  </r>
  <r>
    <n v="879"/>
    <x v="858"/>
    <s v="Stand-alone incremental parallelism"/>
    <x v="67"/>
    <n v="5438"/>
    <n v="544"/>
    <x v="1"/>
    <n v="53"/>
    <n v="102.6"/>
    <x v="1"/>
    <x v="1"/>
    <x v="787"/>
    <x v="341"/>
    <b v="0"/>
    <b v="0"/>
    <x v="9"/>
    <x v="5"/>
    <x v="9"/>
  </r>
  <r>
    <n v="880"/>
    <x v="859"/>
    <s v="Persevering 5thgeneration throughput"/>
    <x v="396"/>
    <n v="193101"/>
    <n v="229"/>
    <x v="1"/>
    <n v="2414"/>
    <n v="79.989999999999995"/>
    <x v="1"/>
    <x v="1"/>
    <x v="788"/>
    <x v="788"/>
    <b v="0"/>
    <b v="0"/>
    <x v="5"/>
    <x v="1"/>
    <x v="5"/>
  </r>
  <r>
    <n v="881"/>
    <x v="860"/>
    <s v="Implemented object-oriented synergy"/>
    <x v="417"/>
    <n v="31665"/>
    <n v="39"/>
    <x v="0"/>
    <n v="452"/>
    <n v="70.06"/>
    <x v="1"/>
    <x v="1"/>
    <x v="330"/>
    <x v="789"/>
    <b v="0"/>
    <b v="1"/>
    <x v="3"/>
    <x v="3"/>
    <x v="3"/>
  </r>
  <r>
    <n v="882"/>
    <x v="861"/>
    <s v="Balanced demand-driven definition"/>
    <x v="126"/>
    <n v="2960"/>
    <n v="370"/>
    <x v="1"/>
    <n v="80"/>
    <n v="37"/>
    <x v="1"/>
    <x v="1"/>
    <x v="789"/>
    <x v="790"/>
    <b v="0"/>
    <b v="0"/>
    <x v="3"/>
    <x v="3"/>
    <x v="3"/>
  </r>
  <r>
    <n v="883"/>
    <x v="862"/>
    <s v="Customer-focused mobile Graphic Interface"/>
    <x v="74"/>
    <n v="8089"/>
    <n v="238"/>
    <x v="1"/>
    <n v="193"/>
    <n v="41.91"/>
    <x v="1"/>
    <x v="1"/>
    <x v="790"/>
    <x v="791"/>
    <b v="0"/>
    <b v="0"/>
    <x v="12"/>
    <x v="4"/>
    <x v="12"/>
  </r>
  <r>
    <n v="884"/>
    <x v="863"/>
    <s v="Horizontal secondary interface"/>
    <x v="418"/>
    <n v="109374"/>
    <n v="64"/>
    <x v="0"/>
    <n v="1886"/>
    <n v="57.99"/>
    <x v="1"/>
    <x v="1"/>
    <x v="791"/>
    <x v="792"/>
    <b v="0"/>
    <b v="1"/>
    <x v="3"/>
    <x v="3"/>
    <x v="3"/>
  </r>
  <r>
    <n v="885"/>
    <x v="864"/>
    <s v="Virtual analyzing collaboration"/>
    <x v="37"/>
    <n v="2129"/>
    <n v="118"/>
    <x v="1"/>
    <n v="52"/>
    <n v="40.94"/>
    <x v="1"/>
    <x v="1"/>
    <x v="792"/>
    <x v="556"/>
    <b v="0"/>
    <b v="0"/>
    <x v="3"/>
    <x v="3"/>
    <x v="3"/>
  </r>
  <r>
    <n v="886"/>
    <x v="865"/>
    <s v="Multi-tiered explicit focus group"/>
    <x v="419"/>
    <n v="127745"/>
    <n v="85"/>
    <x v="0"/>
    <n v="1825"/>
    <n v="70"/>
    <x v="1"/>
    <x v="1"/>
    <x v="793"/>
    <x v="488"/>
    <b v="0"/>
    <b v="0"/>
    <x v="7"/>
    <x v="1"/>
    <x v="7"/>
  </r>
  <r>
    <n v="887"/>
    <x v="866"/>
    <s v="Multi-layered systematic knowledgebase"/>
    <x v="75"/>
    <n v="2289"/>
    <n v="29"/>
    <x v="0"/>
    <n v="31"/>
    <n v="73.84"/>
    <x v="1"/>
    <x v="1"/>
    <x v="794"/>
    <x v="232"/>
    <b v="0"/>
    <b v="1"/>
    <x v="3"/>
    <x v="3"/>
    <x v="3"/>
  </r>
  <r>
    <n v="888"/>
    <x v="867"/>
    <s v="Reverse-engineered uniform knowledge user"/>
    <x v="306"/>
    <n v="12174"/>
    <n v="210"/>
    <x v="1"/>
    <n v="290"/>
    <n v="41.98"/>
    <x v="1"/>
    <x v="1"/>
    <x v="795"/>
    <x v="793"/>
    <b v="0"/>
    <b v="0"/>
    <x v="3"/>
    <x v="3"/>
    <x v="3"/>
  </r>
  <r>
    <n v="889"/>
    <x v="868"/>
    <s v="Secured dynamic capacity"/>
    <x v="36"/>
    <n v="9508"/>
    <n v="170"/>
    <x v="1"/>
    <n v="122"/>
    <n v="77.930000000000007"/>
    <x v="1"/>
    <x v="1"/>
    <x v="796"/>
    <x v="794"/>
    <b v="0"/>
    <b v="1"/>
    <x v="5"/>
    <x v="1"/>
    <x v="5"/>
  </r>
  <r>
    <n v="890"/>
    <x v="869"/>
    <s v="Devolved foreground throughput"/>
    <x v="420"/>
    <n v="155849"/>
    <n v="116"/>
    <x v="1"/>
    <n v="1470"/>
    <n v="106.02"/>
    <x v="1"/>
    <x v="1"/>
    <x v="797"/>
    <x v="138"/>
    <b v="0"/>
    <b v="0"/>
    <x v="7"/>
    <x v="1"/>
    <x v="7"/>
  </r>
  <r>
    <n v="891"/>
    <x v="870"/>
    <s v="Synchronized demand-driven infrastructure"/>
    <x v="162"/>
    <n v="7758"/>
    <n v="259"/>
    <x v="1"/>
    <n v="165"/>
    <n v="47.02"/>
    <x v="0"/>
    <x v="0"/>
    <x v="798"/>
    <x v="795"/>
    <b v="0"/>
    <b v="0"/>
    <x v="4"/>
    <x v="4"/>
    <x v="4"/>
  </r>
  <r>
    <n v="892"/>
    <x v="871"/>
    <s v="Realigned discrete structure"/>
    <x v="46"/>
    <n v="13835"/>
    <n v="231"/>
    <x v="1"/>
    <n v="182"/>
    <n v="76.02"/>
    <x v="1"/>
    <x v="1"/>
    <x v="799"/>
    <x v="796"/>
    <b v="0"/>
    <b v="0"/>
    <x v="18"/>
    <x v="5"/>
    <x v="18"/>
  </r>
  <r>
    <n v="893"/>
    <x v="872"/>
    <s v="Progressive grid-enabled website"/>
    <x v="141"/>
    <n v="10770"/>
    <n v="128"/>
    <x v="1"/>
    <n v="199"/>
    <n v="54.12"/>
    <x v="6"/>
    <x v="6"/>
    <x v="800"/>
    <x v="797"/>
    <b v="0"/>
    <b v="1"/>
    <x v="4"/>
    <x v="4"/>
    <x v="4"/>
  </r>
  <r>
    <n v="894"/>
    <x v="873"/>
    <s v="Organic cohesive neural-net"/>
    <x v="12"/>
    <n v="3208"/>
    <n v="189"/>
    <x v="1"/>
    <n v="56"/>
    <n v="57.29"/>
    <x v="4"/>
    <x v="4"/>
    <x v="801"/>
    <x v="798"/>
    <b v="0"/>
    <b v="1"/>
    <x v="19"/>
    <x v="4"/>
    <x v="19"/>
  </r>
  <r>
    <n v="895"/>
    <x v="874"/>
    <s v="Integrated demand-driven info-mediaries"/>
    <x v="421"/>
    <n v="11108"/>
    <n v="7"/>
    <x v="0"/>
    <n v="107"/>
    <n v="103.81"/>
    <x v="1"/>
    <x v="1"/>
    <x v="802"/>
    <x v="799"/>
    <b v="0"/>
    <b v="0"/>
    <x v="3"/>
    <x v="3"/>
    <x v="3"/>
  </r>
  <r>
    <n v="896"/>
    <x v="875"/>
    <s v="Reverse-engineered client-server extranet"/>
    <x v="174"/>
    <n v="153338"/>
    <n v="774"/>
    <x v="1"/>
    <n v="1460"/>
    <n v="105.03"/>
    <x v="2"/>
    <x v="2"/>
    <x v="803"/>
    <x v="800"/>
    <b v="0"/>
    <b v="1"/>
    <x v="0"/>
    <x v="0"/>
    <x v="0"/>
  </r>
  <r>
    <n v="897"/>
    <x v="876"/>
    <s v="Organized discrete encoding"/>
    <x v="35"/>
    <n v="2437"/>
    <n v="28"/>
    <x v="0"/>
    <n v="27"/>
    <n v="90.26"/>
    <x v="1"/>
    <x v="1"/>
    <x v="212"/>
    <x v="368"/>
    <b v="0"/>
    <b v="0"/>
    <x v="3"/>
    <x v="3"/>
    <x v="3"/>
  </r>
  <r>
    <n v="898"/>
    <x v="877"/>
    <s v="Balanced regional flexibility"/>
    <x v="422"/>
    <n v="93991"/>
    <n v="52"/>
    <x v="0"/>
    <n v="1221"/>
    <n v="76.98"/>
    <x v="1"/>
    <x v="1"/>
    <x v="804"/>
    <x v="801"/>
    <b v="0"/>
    <b v="0"/>
    <x v="4"/>
    <x v="4"/>
    <x v="4"/>
  </r>
  <r>
    <n v="899"/>
    <x v="878"/>
    <s v="Implemented multimedia time-frame"/>
    <x v="33"/>
    <n v="12620"/>
    <n v="407"/>
    <x v="1"/>
    <n v="123"/>
    <n v="102.6"/>
    <x v="5"/>
    <x v="5"/>
    <x v="805"/>
    <x v="802"/>
    <b v="0"/>
    <b v="0"/>
    <x v="17"/>
    <x v="1"/>
    <x v="17"/>
  </r>
  <r>
    <n v="900"/>
    <x v="879"/>
    <s v="Enhanced uniform service-desk"/>
    <x v="0"/>
    <n v="2"/>
    <n v="2"/>
    <x v="0"/>
    <n v="1"/>
    <n v="2"/>
    <x v="1"/>
    <x v="1"/>
    <x v="806"/>
    <x v="803"/>
    <b v="0"/>
    <b v="1"/>
    <x v="2"/>
    <x v="2"/>
    <x v="2"/>
  </r>
  <r>
    <n v="901"/>
    <x v="880"/>
    <s v="Versatile bottom-line definition"/>
    <x v="36"/>
    <n v="8746"/>
    <n v="156"/>
    <x v="1"/>
    <n v="159"/>
    <n v="55.01"/>
    <x v="1"/>
    <x v="1"/>
    <x v="807"/>
    <x v="482"/>
    <b v="0"/>
    <b v="1"/>
    <x v="1"/>
    <x v="1"/>
    <x v="1"/>
  </r>
  <r>
    <n v="902"/>
    <x v="881"/>
    <s v="Integrated bifurcated software"/>
    <x v="1"/>
    <n v="3534"/>
    <n v="252"/>
    <x v="1"/>
    <n v="110"/>
    <n v="32.130000000000003"/>
    <x v="1"/>
    <x v="1"/>
    <x v="722"/>
    <x v="496"/>
    <b v="0"/>
    <b v="0"/>
    <x v="2"/>
    <x v="2"/>
    <x v="2"/>
  </r>
  <r>
    <n v="903"/>
    <x v="882"/>
    <s v="Assimilated next generation instruction set"/>
    <x v="423"/>
    <n v="709"/>
    <n v="2"/>
    <x v="2"/>
    <n v="14"/>
    <n v="50.64"/>
    <x v="1"/>
    <x v="1"/>
    <x v="477"/>
    <x v="804"/>
    <b v="0"/>
    <b v="1"/>
    <x v="9"/>
    <x v="5"/>
    <x v="9"/>
  </r>
  <r>
    <n v="904"/>
    <x v="883"/>
    <s v="Digitized foreground array"/>
    <x v="191"/>
    <n v="795"/>
    <n v="12"/>
    <x v="0"/>
    <n v="16"/>
    <n v="49.69"/>
    <x v="1"/>
    <x v="1"/>
    <x v="259"/>
    <x v="805"/>
    <b v="0"/>
    <b v="0"/>
    <x v="15"/>
    <x v="5"/>
    <x v="15"/>
  </r>
  <r>
    <n v="905"/>
    <x v="884"/>
    <s v="Re-engineered clear-thinking project"/>
    <x v="58"/>
    <n v="12955"/>
    <n v="164"/>
    <x v="1"/>
    <n v="236"/>
    <n v="54.89"/>
    <x v="1"/>
    <x v="1"/>
    <x v="9"/>
    <x v="806"/>
    <b v="0"/>
    <b v="0"/>
    <x v="3"/>
    <x v="3"/>
    <x v="3"/>
  </r>
  <r>
    <n v="906"/>
    <x v="885"/>
    <s v="Implemented even-keeled standardization"/>
    <x v="20"/>
    <n v="8964"/>
    <n v="163"/>
    <x v="1"/>
    <n v="191"/>
    <n v="46.93"/>
    <x v="1"/>
    <x v="1"/>
    <x v="808"/>
    <x v="807"/>
    <b v="1"/>
    <b v="1"/>
    <x v="4"/>
    <x v="4"/>
    <x v="4"/>
  </r>
  <r>
    <n v="907"/>
    <x v="886"/>
    <s v="Quality-focused asymmetric adapter"/>
    <x v="14"/>
    <n v="1843"/>
    <n v="20"/>
    <x v="0"/>
    <n v="41"/>
    <n v="44.95"/>
    <x v="1"/>
    <x v="1"/>
    <x v="809"/>
    <x v="808"/>
    <b v="0"/>
    <b v="0"/>
    <x v="3"/>
    <x v="3"/>
    <x v="3"/>
  </r>
  <r>
    <n v="908"/>
    <x v="887"/>
    <s v="Networked intangible help-desk"/>
    <x v="424"/>
    <n v="121950"/>
    <n v="319"/>
    <x v="1"/>
    <n v="3934"/>
    <n v="31"/>
    <x v="1"/>
    <x v="1"/>
    <x v="444"/>
    <x v="104"/>
    <b v="0"/>
    <b v="0"/>
    <x v="11"/>
    <x v="6"/>
    <x v="11"/>
  </r>
  <r>
    <n v="909"/>
    <x v="888"/>
    <s v="Synchronized attitude-oriented frame"/>
    <x v="37"/>
    <n v="8621"/>
    <n v="479"/>
    <x v="1"/>
    <n v="80"/>
    <n v="107.76"/>
    <x v="0"/>
    <x v="0"/>
    <x v="384"/>
    <x v="809"/>
    <b v="0"/>
    <b v="1"/>
    <x v="3"/>
    <x v="3"/>
    <x v="3"/>
  </r>
  <r>
    <n v="910"/>
    <x v="889"/>
    <s v="Proactive incremental architecture"/>
    <x v="425"/>
    <n v="30215"/>
    <n v="20"/>
    <x v="3"/>
    <n v="296"/>
    <n v="102.08"/>
    <x v="1"/>
    <x v="1"/>
    <x v="810"/>
    <x v="810"/>
    <b v="0"/>
    <b v="0"/>
    <x v="3"/>
    <x v="3"/>
    <x v="3"/>
  </r>
  <r>
    <n v="911"/>
    <x v="890"/>
    <s v="Cloned responsive standardization"/>
    <x v="306"/>
    <n v="11539"/>
    <n v="199"/>
    <x v="1"/>
    <n v="462"/>
    <n v="24.98"/>
    <x v="1"/>
    <x v="1"/>
    <x v="811"/>
    <x v="811"/>
    <b v="1"/>
    <b v="0"/>
    <x v="2"/>
    <x v="2"/>
    <x v="2"/>
  </r>
  <r>
    <n v="912"/>
    <x v="891"/>
    <s v="Reduced bifurcated pricing structure"/>
    <x v="37"/>
    <n v="14310"/>
    <n v="795"/>
    <x v="1"/>
    <n v="179"/>
    <n v="79.94"/>
    <x v="1"/>
    <x v="1"/>
    <x v="812"/>
    <x v="812"/>
    <b v="1"/>
    <b v="0"/>
    <x v="6"/>
    <x v="4"/>
    <x v="6"/>
  </r>
  <r>
    <n v="913"/>
    <x v="892"/>
    <s v="Re-engineered asymmetric challenge"/>
    <x v="426"/>
    <n v="35536"/>
    <n v="51"/>
    <x v="0"/>
    <n v="523"/>
    <n v="67.95"/>
    <x v="2"/>
    <x v="2"/>
    <x v="813"/>
    <x v="813"/>
    <b v="0"/>
    <b v="0"/>
    <x v="6"/>
    <x v="4"/>
    <x v="6"/>
  </r>
  <r>
    <n v="914"/>
    <x v="893"/>
    <s v="Diverse client-driven conglomeration"/>
    <x v="330"/>
    <n v="3676"/>
    <n v="57"/>
    <x v="0"/>
    <n v="141"/>
    <n v="26.07"/>
    <x v="4"/>
    <x v="4"/>
    <x v="814"/>
    <x v="814"/>
    <b v="0"/>
    <b v="0"/>
    <x v="3"/>
    <x v="3"/>
    <x v="3"/>
  </r>
  <r>
    <n v="915"/>
    <x v="894"/>
    <s v="Configurable upward-trending solution"/>
    <x v="427"/>
    <n v="195936"/>
    <n v="156"/>
    <x v="1"/>
    <n v="1866"/>
    <n v="105"/>
    <x v="4"/>
    <x v="4"/>
    <x v="80"/>
    <x v="815"/>
    <b v="0"/>
    <b v="0"/>
    <x v="19"/>
    <x v="4"/>
    <x v="19"/>
  </r>
  <r>
    <n v="916"/>
    <x v="895"/>
    <s v="Persistent bandwidth-monitored framework"/>
    <x v="41"/>
    <n v="1343"/>
    <n v="36"/>
    <x v="0"/>
    <n v="52"/>
    <n v="25.83"/>
    <x v="1"/>
    <x v="1"/>
    <x v="815"/>
    <x v="414"/>
    <b v="0"/>
    <b v="0"/>
    <x v="14"/>
    <x v="7"/>
    <x v="14"/>
  </r>
  <r>
    <n v="917"/>
    <x v="896"/>
    <s v="Polarized discrete product"/>
    <x v="136"/>
    <n v="2097"/>
    <n v="58"/>
    <x v="2"/>
    <n v="27"/>
    <n v="77.67"/>
    <x v="4"/>
    <x v="4"/>
    <x v="816"/>
    <x v="816"/>
    <b v="0"/>
    <b v="1"/>
    <x v="12"/>
    <x v="4"/>
    <x v="12"/>
  </r>
  <r>
    <n v="918"/>
    <x v="897"/>
    <s v="Seamless dynamic website"/>
    <x v="167"/>
    <n v="9021"/>
    <n v="237"/>
    <x v="1"/>
    <n v="156"/>
    <n v="57.83"/>
    <x v="5"/>
    <x v="5"/>
    <x v="474"/>
    <x v="82"/>
    <b v="0"/>
    <b v="0"/>
    <x v="15"/>
    <x v="5"/>
    <x v="15"/>
  </r>
  <r>
    <n v="919"/>
    <x v="898"/>
    <s v="Extended multimedia firmware"/>
    <x v="428"/>
    <n v="20915"/>
    <n v="59"/>
    <x v="0"/>
    <n v="225"/>
    <n v="92.96"/>
    <x v="2"/>
    <x v="2"/>
    <x v="817"/>
    <x v="817"/>
    <b v="0"/>
    <b v="1"/>
    <x v="3"/>
    <x v="3"/>
    <x v="3"/>
  </r>
  <r>
    <n v="920"/>
    <x v="899"/>
    <s v="Versatile directional project"/>
    <x v="98"/>
    <n v="9676"/>
    <n v="183"/>
    <x v="1"/>
    <n v="255"/>
    <n v="37.950000000000003"/>
    <x v="1"/>
    <x v="1"/>
    <x v="818"/>
    <x v="818"/>
    <b v="1"/>
    <b v="0"/>
    <x v="10"/>
    <x v="4"/>
    <x v="10"/>
  </r>
  <r>
    <n v="921"/>
    <x v="900"/>
    <s v="Profound directional knowledge user"/>
    <x v="429"/>
    <n v="1210"/>
    <n v="1"/>
    <x v="0"/>
    <n v="38"/>
    <n v="31.84"/>
    <x v="1"/>
    <x v="1"/>
    <x v="819"/>
    <x v="819"/>
    <b v="0"/>
    <b v="0"/>
    <x v="2"/>
    <x v="2"/>
    <x v="2"/>
  </r>
  <r>
    <n v="922"/>
    <x v="901"/>
    <s v="Ameliorated logistical capability"/>
    <x v="430"/>
    <n v="90440"/>
    <n v="176"/>
    <x v="1"/>
    <n v="2261"/>
    <n v="40"/>
    <x v="1"/>
    <x v="1"/>
    <x v="609"/>
    <x v="320"/>
    <b v="0"/>
    <b v="1"/>
    <x v="21"/>
    <x v="1"/>
    <x v="21"/>
  </r>
  <r>
    <n v="923"/>
    <x v="902"/>
    <s v="Sharable discrete definition"/>
    <x v="12"/>
    <n v="4044"/>
    <n v="238"/>
    <x v="1"/>
    <n v="40"/>
    <n v="101.1"/>
    <x v="1"/>
    <x v="1"/>
    <x v="547"/>
    <x v="820"/>
    <b v="0"/>
    <b v="0"/>
    <x v="3"/>
    <x v="3"/>
    <x v="3"/>
  </r>
  <r>
    <n v="924"/>
    <x v="903"/>
    <s v="User-friendly next generation core"/>
    <x v="431"/>
    <n v="192292"/>
    <n v="488"/>
    <x v="1"/>
    <n v="2289"/>
    <n v="84.01"/>
    <x v="6"/>
    <x v="6"/>
    <x v="820"/>
    <x v="821"/>
    <b v="0"/>
    <b v="0"/>
    <x v="3"/>
    <x v="3"/>
    <x v="3"/>
  </r>
  <r>
    <n v="925"/>
    <x v="904"/>
    <s v="Profit-focused empowering system engine"/>
    <x v="162"/>
    <n v="6722"/>
    <n v="224"/>
    <x v="1"/>
    <n v="65"/>
    <n v="103.42"/>
    <x v="1"/>
    <x v="1"/>
    <x v="821"/>
    <x v="822"/>
    <b v="0"/>
    <b v="0"/>
    <x v="3"/>
    <x v="3"/>
    <x v="3"/>
  </r>
  <r>
    <n v="926"/>
    <x v="905"/>
    <s v="Synchronized cohesive encoding"/>
    <x v="251"/>
    <n v="1577"/>
    <n v="18"/>
    <x v="0"/>
    <n v="15"/>
    <n v="105.13"/>
    <x v="1"/>
    <x v="1"/>
    <x v="151"/>
    <x v="823"/>
    <b v="0"/>
    <b v="0"/>
    <x v="0"/>
    <x v="0"/>
    <x v="0"/>
  </r>
  <r>
    <n v="927"/>
    <x v="906"/>
    <s v="Synergistic dynamic utilization"/>
    <x v="44"/>
    <n v="3301"/>
    <n v="46"/>
    <x v="0"/>
    <n v="37"/>
    <n v="89.22"/>
    <x v="1"/>
    <x v="1"/>
    <x v="822"/>
    <x v="824"/>
    <b v="0"/>
    <b v="0"/>
    <x v="3"/>
    <x v="3"/>
    <x v="3"/>
  </r>
  <r>
    <n v="928"/>
    <x v="907"/>
    <s v="Triple-buffered bi-directional model"/>
    <x v="225"/>
    <n v="196386"/>
    <n v="117"/>
    <x v="1"/>
    <n v="3777"/>
    <n v="52"/>
    <x v="6"/>
    <x v="6"/>
    <x v="823"/>
    <x v="497"/>
    <b v="0"/>
    <b v="0"/>
    <x v="2"/>
    <x v="2"/>
    <x v="2"/>
  </r>
  <r>
    <n v="929"/>
    <x v="908"/>
    <s v="Polarized tertiary function"/>
    <x v="20"/>
    <n v="11952"/>
    <n v="217"/>
    <x v="1"/>
    <n v="184"/>
    <n v="64.959999999999994"/>
    <x v="4"/>
    <x v="4"/>
    <x v="824"/>
    <x v="825"/>
    <b v="0"/>
    <b v="0"/>
    <x v="3"/>
    <x v="3"/>
    <x v="3"/>
  </r>
  <r>
    <n v="930"/>
    <x v="909"/>
    <s v="Configurable fault-tolerant structure"/>
    <x v="26"/>
    <n v="3930"/>
    <n v="112"/>
    <x v="1"/>
    <n v="85"/>
    <n v="46.24"/>
    <x v="1"/>
    <x v="1"/>
    <x v="825"/>
    <x v="826"/>
    <b v="0"/>
    <b v="1"/>
    <x v="3"/>
    <x v="3"/>
    <x v="3"/>
  </r>
  <r>
    <n v="931"/>
    <x v="910"/>
    <s v="Digitized 24/7 budgetary management"/>
    <x v="58"/>
    <n v="5729"/>
    <n v="73"/>
    <x v="0"/>
    <n v="112"/>
    <n v="51.15"/>
    <x v="1"/>
    <x v="1"/>
    <x v="826"/>
    <x v="827"/>
    <b v="0"/>
    <b v="1"/>
    <x v="3"/>
    <x v="3"/>
    <x v="3"/>
  </r>
  <r>
    <n v="932"/>
    <x v="911"/>
    <s v="Stand-alone zero tolerance algorithm"/>
    <x v="173"/>
    <n v="4883"/>
    <n v="212"/>
    <x v="1"/>
    <n v="144"/>
    <n v="33.909999999999997"/>
    <x v="1"/>
    <x v="1"/>
    <x v="827"/>
    <x v="828"/>
    <b v="0"/>
    <b v="0"/>
    <x v="1"/>
    <x v="1"/>
    <x v="1"/>
  </r>
  <r>
    <n v="933"/>
    <x v="912"/>
    <s v="Implemented tangible support"/>
    <x v="432"/>
    <n v="175015"/>
    <n v="240"/>
    <x v="1"/>
    <n v="1902"/>
    <n v="92.02"/>
    <x v="1"/>
    <x v="1"/>
    <x v="828"/>
    <x v="829"/>
    <b v="0"/>
    <b v="0"/>
    <x v="3"/>
    <x v="3"/>
    <x v="3"/>
  </r>
  <r>
    <n v="934"/>
    <x v="913"/>
    <s v="Reactive radical framework"/>
    <x v="8"/>
    <n v="11280"/>
    <n v="182"/>
    <x v="1"/>
    <n v="105"/>
    <n v="107.43"/>
    <x v="1"/>
    <x v="1"/>
    <x v="829"/>
    <x v="830"/>
    <b v="0"/>
    <b v="0"/>
    <x v="3"/>
    <x v="3"/>
    <x v="3"/>
  </r>
  <r>
    <n v="935"/>
    <x v="914"/>
    <s v="Object-based full-range knowledge user"/>
    <x v="55"/>
    <n v="10012"/>
    <n v="164"/>
    <x v="1"/>
    <n v="132"/>
    <n v="75.849999999999994"/>
    <x v="1"/>
    <x v="1"/>
    <x v="830"/>
    <x v="94"/>
    <b v="0"/>
    <b v="0"/>
    <x v="3"/>
    <x v="3"/>
    <x v="3"/>
  </r>
  <r>
    <n v="936"/>
    <x v="591"/>
    <s v="Enhanced composite contingency"/>
    <x v="100"/>
    <n v="1690"/>
    <n v="2"/>
    <x v="0"/>
    <n v="21"/>
    <n v="80.48"/>
    <x v="1"/>
    <x v="1"/>
    <x v="831"/>
    <x v="831"/>
    <b v="1"/>
    <b v="0"/>
    <x v="3"/>
    <x v="3"/>
    <x v="3"/>
  </r>
  <r>
    <n v="937"/>
    <x v="915"/>
    <s v="Cloned fresh-thinking model"/>
    <x v="409"/>
    <n v="84891"/>
    <n v="50"/>
    <x v="3"/>
    <n v="976"/>
    <n v="86.98"/>
    <x v="1"/>
    <x v="1"/>
    <x v="832"/>
    <x v="832"/>
    <b v="0"/>
    <b v="0"/>
    <x v="4"/>
    <x v="4"/>
    <x v="4"/>
  </r>
  <r>
    <n v="938"/>
    <x v="916"/>
    <s v="Total dedicated benchmark"/>
    <x v="243"/>
    <n v="10093"/>
    <n v="110"/>
    <x v="1"/>
    <n v="96"/>
    <n v="105.14"/>
    <x v="1"/>
    <x v="1"/>
    <x v="833"/>
    <x v="833"/>
    <b v="0"/>
    <b v="1"/>
    <x v="13"/>
    <x v="5"/>
    <x v="13"/>
  </r>
  <r>
    <n v="939"/>
    <x v="917"/>
    <s v="Streamlined human-resource Graphic Interface"/>
    <x v="75"/>
    <n v="3839"/>
    <n v="49"/>
    <x v="0"/>
    <n v="67"/>
    <n v="57.3"/>
    <x v="1"/>
    <x v="1"/>
    <x v="834"/>
    <x v="834"/>
    <b v="0"/>
    <b v="1"/>
    <x v="11"/>
    <x v="6"/>
    <x v="11"/>
  </r>
  <r>
    <n v="940"/>
    <x v="918"/>
    <s v="Upgradable analyzing core"/>
    <x v="34"/>
    <n v="6161"/>
    <n v="62"/>
    <x v="2"/>
    <n v="66"/>
    <n v="93.35"/>
    <x v="0"/>
    <x v="0"/>
    <x v="835"/>
    <x v="835"/>
    <b v="0"/>
    <b v="0"/>
    <x v="2"/>
    <x v="2"/>
    <x v="2"/>
  </r>
  <r>
    <n v="941"/>
    <x v="919"/>
    <s v="Profound exuding pricing structure"/>
    <x v="433"/>
    <n v="5615"/>
    <n v="13"/>
    <x v="0"/>
    <n v="78"/>
    <n v="71.989999999999995"/>
    <x v="1"/>
    <x v="1"/>
    <x v="836"/>
    <x v="836"/>
    <b v="1"/>
    <b v="0"/>
    <x v="3"/>
    <x v="3"/>
    <x v="3"/>
  </r>
  <r>
    <n v="942"/>
    <x v="916"/>
    <s v="Horizontal optimizing model"/>
    <x v="103"/>
    <n v="6205"/>
    <n v="65"/>
    <x v="0"/>
    <n v="67"/>
    <n v="92.61"/>
    <x v="2"/>
    <x v="2"/>
    <x v="837"/>
    <x v="611"/>
    <b v="0"/>
    <b v="0"/>
    <x v="3"/>
    <x v="3"/>
    <x v="3"/>
  </r>
  <r>
    <n v="943"/>
    <x v="920"/>
    <s v="Synchronized fault-tolerant algorithm"/>
    <x v="168"/>
    <n v="11969"/>
    <n v="160"/>
    <x v="1"/>
    <n v="114"/>
    <n v="104.99"/>
    <x v="1"/>
    <x v="1"/>
    <x v="219"/>
    <x v="837"/>
    <b v="0"/>
    <b v="0"/>
    <x v="0"/>
    <x v="0"/>
    <x v="0"/>
  </r>
  <r>
    <n v="944"/>
    <x v="921"/>
    <s v="Streamlined 5thgeneration intranet"/>
    <x v="83"/>
    <n v="8142"/>
    <n v="81"/>
    <x v="0"/>
    <n v="263"/>
    <n v="30.96"/>
    <x v="2"/>
    <x v="2"/>
    <x v="365"/>
    <x v="334"/>
    <b v="0"/>
    <b v="0"/>
    <x v="14"/>
    <x v="7"/>
    <x v="14"/>
  </r>
  <r>
    <n v="945"/>
    <x v="922"/>
    <s v="Cross-group clear-thinking task-force"/>
    <x v="434"/>
    <n v="55805"/>
    <n v="32"/>
    <x v="0"/>
    <n v="1691"/>
    <n v="33"/>
    <x v="1"/>
    <x v="1"/>
    <x v="838"/>
    <x v="838"/>
    <b v="1"/>
    <b v="0"/>
    <x v="14"/>
    <x v="7"/>
    <x v="14"/>
  </r>
  <r>
    <n v="946"/>
    <x v="923"/>
    <s v="Public-key bandwidth-monitored intranet"/>
    <x v="184"/>
    <n v="15238"/>
    <n v="10"/>
    <x v="0"/>
    <n v="181"/>
    <n v="84.19"/>
    <x v="1"/>
    <x v="1"/>
    <x v="839"/>
    <x v="839"/>
    <b v="0"/>
    <b v="0"/>
    <x v="3"/>
    <x v="3"/>
    <x v="3"/>
  </r>
  <r>
    <n v="947"/>
    <x v="924"/>
    <s v="Upgradable clear-thinking hardware"/>
    <x v="136"/>
    <n v="961"/>
    <n v="27"/>
    <x v="0"/>
    <n v="13"/>
    <n v="73.92"/>
    <x v="1"/>
    <x v="1"/>
    <x v="840"/>
    <x v="216"/>
    <b v="0"/>
    <b v="0"/>
    <x v="3"/>
    <x v="3"/>
    <x v="3"/>
  </r>
  <r>
    <n v="948"/>
    <x v="925"/>
    <s v="Integrated holistic paradigm"/>
    <x v="151"/>
    <n v="5918"/>
    <n v="63"/>
    <x v="3"/>
    <n v="160"/>
    <n v="36.99"/>
    <x v="1"/>
    <x v="1"/>
    <x v="841"/>
    <x v="840"/>
    <b v="1"/>
    <b v="1"/>
    <x v="4"/>
    <x v="4"/>
    <x v="4"/>
  </r>
  <r>
    <n v="949"/>
    <x v="926"/>
    <s v="Seamless clear-thinking conglomeration"/>
    <x v="291"/>
    <n v="9520"/>
    <n v="161"/>
    <x v="1"/>
    <n v="203"/>
    <n v="46.9"/>
    <x v="1"/>
    <x v="1"/>
    <x v="842"/>
    <x v="133"/>
    <b v="0"/>
    <b v="0"/>
    <x v="2"/>
    <x v="2"/>
    <x v="2"/>
  </r>
  <r>
    <n v="950"/>
    <x v="927"/>
    <s v="Persistent content-based methodology"/>
    <x v="0"/>
    <n v="5"/>
    <n v="5"/>
    <x v="0"/>
    <n v="1"/>
    <n v="5"/>
    <x v="1"/>
    <x v="1"/>
    <x v="843"/>
    <x v="354"/>
    <b v="0"/>
    <b v="1"/>
    <x v="3"/>
    <x v="3"/>
    <x v="3"/>
  </r>
  <r>
    <n v="951"/>
    <x v="928"/>
    <s v="Re-engineered 24hour matrix"/>
    <x v="435"/>
    <n v="159056"/>
    <n v="1097"/>
    <x v="1"/>
    <n v="1559"/>
    <n v="102.02"/>
    <x v="1"/>
    <x v="1"/>
    <x v="844"/>
    <x v="721"/>
    <b v="0"/>
    <b v="1"/>
    <x v="1"/>
    <x v="1"/>
    <x v="1"/>
  </r>
  <r>
    <n v="952"/>
    <x v="929"/>
    <s v="Virtual multi-tasking core"/>
    <x v="436"/>
    <n v="101987"/>
    <n v="70"/>
    <x v="3"/>
    <n v="2266"/>
    <n v="45.01"/>
    <x v="1"/>
    <x v="1"/>
    <x v="845"/>
    <x v="841"/>
    <b v="0"/>
    <b v="0"/>
    <x v="4"/>
    <x v="4"/>
    <x v="4"/>
  </r>
  <r>
    <n v="953"/>
    <x v="930"/>
    <s v="Streamlined fault-tolerant conglomeration"/>
    <x v="88"/>
    <n v="1980"/>
    <n v="60"/>
    <x v="0"/>
    <n v="21"/>
    <n v="94.29"/>
    <x v="1"/>
    <x v="1"/>
    <x v="846"/>
    <x v="842"/>
    <b v="0"/>
    <b v="1"/>
    <x v="22"/>
    <x v="4"/>
    <x v="22"/>
  </r>
  <r>
    <n v="954"/>
    <x v="931"/>
    <s v="Enterprise-wide client-driven policy"/>
    <x v="142"/>
    <n v="156384"/>
    <n v="367"/>
    <x v="1"/>
    <n v="1548"/>
    <n v="101.02"/>
    <x v="2"/>
    <x v="2"/>
    <x v="110"/>
    <x v="843"/>
    <b v="0"/>
    <b v="0"/>
    <x v="2"/>
    <x v="2"/>
    <x v="2"/>
  </r>
  <r>
    <n v="955"/>
    <x v="932"/>
    <s v="Function-based next generation emulation"/>
    <x v="31"/>
    <n v="7763"/>
    <n v="1109"/>
    <x v="1"/>
    <n v="80"/>
    <n v="97.04"/>
    <x v="1"/>
    <x v="1"/>
    <x v="847"/>
    <x v="844"/>
    <b v="0"/>
    <b v="0"/>
    <x v="3"/>
    <x v="3"/>
    <x v="3"/>
  </r>
  <r>
    <n v="956"/>
    <x v="933"/>
    <s v="Re-engineered composite focus group"/>
    <x v="437"/>
    <n v="35698"/>
    <n v="19"/>
    <x v="0"/>
    <n v="830"/>
    <n v="43.01"/>
    <x v="1"/>
    <x v="1"/>
    <x v="848"/>
    <x v="845"/>
    <b v="0"/>
    <b v="0"/>
    <x v="22"/>
    <x v="4"/>
    <x v="22"/>
  </r>
  <r>
    <n v="957"/>
    <x v="934"/>
    <s v="Profound mission-critical function"/>
    <x v="122"/>
    <n v="12434"/>
    <n v="127"/>
    <x v="1"/>
    <n v="131"/>
    <n v="94.92"/>
    <x v="1"/>
    <x v="1"/>
    <x v="849"/>
    <x v="846"/>
    <b v="0"/>
    <b v="0"/>
    <x v="3"/>
    <x v="3"/>
    <x v="3"/>
  </r>
  <r>
    <n v="958"/>
    <x v="935"/>
    <s v="De-engineered zero-defect open system"/>
    <x v="65"/>
    <n v="8081"/>
    <n v="735"/>
    <x v="1"/>
    <n v="112"/>
    <n v="72.150000000000006"/>
    <x v="1"/>
    <x v="1"/>
    <x v="780"/>
    <x v="847"/>
    <b v="0"/>
    <b v="0"/>
    <x v="10"/>
    <x v="4"/>
    <x v="10"/>
  </r>
  <r>
    <n v="959"/>
    <x v="936"/>
    <s v="Operative hybrid utilization"/>
    <x v="438"/>
    <n v="6631"/>
    <n v="5"/>
    <x v="0"/>
    <n v="130"/>
    <n v="51.01"/>
    <x v="1"/>
    <x v="1"/>
    <x v="140"/>
    <x v="688"/>
    <b v="0"/>
    <b v="0"/>
    <x v="18"/>
    <x v="5"/>
    <x v="18"/>
  </r>
  <r>
    <n v="960"/>
    <x v="937"/>
    <s v="Function-based interactive matrix"/>
    <x v="20"/>
    <n v="4678"/>
    <n v="85"/>
    <x v="0"/>
    <n v="55"/>
    <n v="85.05"/>
    <x v="1"/>
    <x v="1"/>
    <x v="850"/>
    <x v="848"/>
    <b v="0"/>
    <b v="0"/>
    <x v="2"/>
    <x v="2"/>
    <x v="2"/>
  </r>
  <r>
    <n v="961"/>
    <x v="938"/>
    <s v="Optimized content-based collaboration"/>
    <x v="57"/>
    <n v="6800"/>
    <n v="119"/>
    <x v="1"/>
    <n v="155"/>
    <n v="43.87"/>
    <x v="1"/>
    <x v="1"/>
    <x v="851"/>
    <x v="248"/>
    <b v="0"/>
    <b v="0"/>
    <x v="18"/>
    <x v="5"/>
    <x v="18"/>
  </r>
  <r>
    <n v="962"/>
    <x v="939"/>
    <s v="User-centric cohesive policy"/>
    <x v="136"/>
    <n v="10657"/>
    <n v="296"/>
    <x v="1"/>
    <n v="266"/>
    <n v="40.06"/>
    <x v="1"/>
    <x v="1"/>
    <x v="852"/>
    <x v="849"/>
    <b v="0"/>
    <b v="0"/>
    <x v="0"/>
    <x v="0"/>
    <x v="0"/>
  </r>
  <r>
    <n v="963"/>
    <x v="940"/>
    <s v="Ergonomic methodical hub"/>
    <x v="291"/>
    <n v="4997"/>
    <n v="85"/>
    <x v="0"/>
    <n v="114"/>
    <n v="43.83"/>
    <x v="6"/>
    <x v="6"/>
    <x v="853"/>
    <x v="850"/>
    <b v="0"/>
    <b v="1"/>
    <x v="14"/>
    <x v="7"/>
    <x v="14"/>
  </r>
  <r>
    <n v="964"/>
    <x v="941"/>
    <s v="Devolved disintermediate encryption"/>
    <x v="41"/>
    <n v="13164"/>
    <n v="356"/>
    <x v="1"/>
    <n v="155"/>
    <n v="84.93"/>
    <x v="1"/>
    <x v="1"/>
    <x v="854"/>
    <x v="851"/>
    <b v="0"/>
    <b v="0"/>
    <x v="3"/>
    <x v="3"/>
    <x v="3"/>
  </r>
  <r>
    <n v="965"/>
    <x v="942"/>
    <s v="Phased clear-thinking policy"/>
    <x v="196"/>
    <n v="8501"/>
    <n v="386"/>
    <x v="1"/>
    <n v="207"/>
    <n v="41.07"/>
    <x v="4"/>
    <x v="4"/>
    <x v="67"/>
    <x v="852"/>
    <b v="0"/>
    <b v="0"/>
    <x v="1"/>
    <x v="1"/>
    <x v="1"/>
  </r>
  <r>
    <n v="966"/>
    <x v="411"/>
    <s v="Seamless solution-oriented capacity"/>
    <x v="12"/>
    <n v="13468"/>
    <n v="792"/>
    <x v="1"/>
    <n v="245"/>
    <n v="54.97"/>
    <x v="1"/>
    <x v="1"/>
    <x v="855"/>
    <x v="853"/>
    <b v="0"/>
    <b v="0"/>
    <x v="3"/>
    <x v="3"/>
    <x v="3"/>
  </r>
  <r>
    <n v="967"/>
    <x v="943"/>
    <s v="Organized human-resource attitude"/>
    <x v="439"/>
    <n v="121138"/>
    <n v="137"/>
    <x v="1"/>
    <n v="1573"/>
    <n v="77.010000000000005"/>
    <x v="1"/>
    <x v="1"/>
    <x v="107"/>
    <x v="104"/>
    <b v="0"/>
    <b v="0"/>
    <x v="21"/>
    <x v="1"/>
    <x v="21"/>
  </r>
  <r>
    <n v="968"/>
    <x v="944"/>
    <s v="Open-architected disintermediate budgetary management"/>
    <x v="166"/>
    <n v="8117"/>
    <n v="338"/>
    <x v="1"/>
    <n v="114"/>
    <n v="71.2"/>
    <x v="1"/>
    <x v="1"/>
    <x v="344"/>
    <x v="854"/>
    <b v="0"/>
    <b v="0"/>
    <x v="0"/>
    <x v="0"/>
    <x v="0"/>
  </r>
  <r>
    <n v="969"/>
    <x v="945"/>
    <s v="Multi-lateral radical solution"/>
    <x v="58"/>
    <n v="8550"/>
    <n v="108"/>
    <x v="1"/>
    <n v="93"/>
    <n v="91.94"/>
    <x v="1"/>
    <x v="1"/>
    <x v="856"/>
    <x v="855"/>
    <b v="0"/>
    <b v="0"/>
    <x v="3"/>
    <x v="3"/>
    <x v="3"/>
  </r>
  <r>
    <n v="970"/>
    <x v="946"/>
    <s v="Inverse context-sensitive info-mediaries"/>
    <x v="309"/>
    <n v="57659"/>
    <n v="61"/>
    <x v="0"/>
    <n v="594"/>
    <n v="97.07"/>
    <x v="1"/>
    <x v="1"/>
    <x v="857"/>
    <x v="856"/>
    <b v="0"/>
    <b v="0"/>
    <x v="3"/>
    <x v="3"/>
    <x v="3"/>
  </r>
  <r>
    <n v="971"/>
    <x v="947"/>
    <s v="Versatile neutral workforce"/>
    <x v="135"/>
    <n v="1414"/>
    <n v="28"/>
    <x v="0"/>
    <n v="24"/>
    <n v="58.92"/>
    <x v="1"/>
    <x v="1"/>
    <x v="858"/>
    <x v="857"/>
    <b v="0"/>
    <b v="0"/>
    <x v="19"/>
    <x v="4"/>
    <x v="19"/>
  </r>
  <r>
    <n v="972"/>
    <x v="948"/>
    <s v="Multi-tiered systematic knowledge user"/>
    <x v="440"/>
    <n v="97524"/>
    <n v="228"/>
    <x v="1"/>
    <n v="1681"/>
    <n v="58.02"/>
    <x v="1"/>
    <x v="1"/>
    <x v="859"/>
    <x v="858"/>
    <b v="0"/>
    <b v="1"/>
    <x v="2"/>
    <x v="2"/>
    <x v="2"/>
  </r>
  <r>
    <n v="973"/>
    <x v="949"/>
    <s v="Programmable multi-state algorithm"/>
    <x v="441"/>
    <n v="26176"/>
    <n v="22"/>
    <x v="0"/>
    <n v="252"/>
    <n v="103.87"/>
    <x v="1"/>
    <x v="1"/>
    <x v="860"/>
    <x v="859"/>
    <b v="0"/>
    <b v="1"/>
    <x v="3"/>
    <x v="3"/>
    <x v="3"/>
  </r>
  <r>
    <n v="974"/>
    <x v="950"/>
    <s v="Multi-channeled reciprocal interface"/>
    <x v="126"/>
    <n v="2991"/>
    <n v="374"/>
    <x v="1"/>
    <n v="32"/>
    <n v="93.47"/>
    <x v="1"/>
    <x v="1"/>
    <x v="170"/>
    <x v="860"/>
    <b v="0"/>
    <b v="0"/>
    <x v="7"/>
    <x v="1"/>
    <x v="7"/>
  </r>
  <r>
    <n v="975"/>
    <x v="951"/>
    <s v="Right-sized maximized migration"/>
    <x v="91"/>
    <n v="8366"/>
    <n v="155"/>
    <x v="1"/>
    <n v="135"/>
    <n v="61.97"/>
    <x v="1"/>
    <x v="1"/>
    <x v="861"/>
    <x v="264"/>
    <b v="0"/>
    <b v="1"/>
    <x v="3"/>
    <x v="3"/>
    <x v="3"/>
  </r>
  <r>
    <n v="976"/>
    <x v="952"/>
    <s v="Self-enabling value-added artificial intelligence"/>
    <x v="220"/>
    <n v="12886"/>
    <n v="322"/>
    <x v="1"/>
    <n v="140"/>
    <n v="92.04"/>
    <x v="1"/>
    <x v="1"/>
    <x v="862"/>
    <x v="65"/>
    <b v="0"/>
    <b v="1"/>
    <x v="3"/>
    <x v="3"/>
    <x v="3"/>
  </r>
  <r>
    <n v="977"/>
    <x v="597"/>
    <s v="Vision-oriented interactive solution"/>
    <x v="260"/>
    <n v="5177"/>
    <n v="74"/>
    <x v="0"/>
    <n v="67"/>
    <n v="77.27"/>
    <x v="1"/>
    <x v="1"/>
    <x v="863"/>
    <x v="861"/>
    <b v="0"/>
    <b v="0"/>
    <x v="0"/>
    <x v="0"/>
    <x v="0"/>
  </r>
  <r>
    <n v="978"/>
    <x v="953"/>
    <s v="Fundamental user-facing productivity"/>
    <x v="67"/>
    <n v="8641"/>
    <n v="864"/>
    <x v="1"/>
    <n v="92"/>
    <n v="93.92"/>
    <x v="1"/>
    <x v="1"/>
    <x v="864"/>
    <x v="862"/>
    <b v="0"/>
    <b v="0"/>
    <x v="11"/>
    <x v="6"/>
    <x v="11"/>
  </r>
  <r>
    <n v="979"/>
    <x v="954"/>
    <s v="Innovative well-modulated capability"/>
    <x v="138"/>
    <n v="86244"/>
    <n v="143"/>
    <x v="1"/>
    <n v="1015"/>
    <n v="84.97"/>
    <x v="4"/>
    <x v="4"/>
    <x v="527"/>
    <x v="454"/>
    <b v="0"/>
    <b v="0"/>
    <x v="3"/>
    <x v="3"/>
    <x v="3"/>
  </r>
  <r>
    <n v="980"/>
    <x v="955"/>
    <s v="Universal fault-tolerant orchestration"/>
    <x v="442"/>
    <n v="78630"/>
    <n v="40"/>
    <x v="0"/>
    <n v="742"/>
    <n v="105.97"/>
    <x v="1"/>
    <x v="1"/>
    <x v="865"/>
    <x v="863"/>
    <b v="1"/>
    <b v="0"/>
    <x v="9"/>
    <x v="5"/>
    <x v="9"/>
  </r>
  <r>
    <n v="981"/>
    <x v="956"/>
    <s v="Grass-roots executive synergy"/>
    <x v="313"/>
    <n v="11941"/>
    <n v="178"/>
    <x v="1"/>
    <n v="323"/>
    <n v="36.97"/>
    <x v="1"/>
    <x v="1"/>
    <x v="866"/>
    <x v="864"/>
    <b v="0"/>
    <b v="0"/>
    <x v="2"/>
    <x v="2"/>
    <x v="2"/>
  </r>
  <r>
    <n v="982"/>
    <x v="957"/>
    <s v="Multi-layered optimal application"/>
    <x v="44"/>
    <n v="6115"/>
    <n v="85"/>
    <x v="0"/>
    <n v="75"/>
    <n v="81.53"/>
    <x v="1"/>
    <x v="1"/>
    <x v="867"/>
    <x v="865"/>
    <b v="0"/>
    <b v="1"/>
    <x v="4"/>
    <x v="4"/>
    <x v="4"/>
  </r>
  <r>
    <n v="983"/>
    <x v="958"/>
    <s v="Business-focused full-range core"/>
    <x v="443"/>
    <n v="188404"/>
    <n v="146"/>
    <x v="1"/>
    <n v="2326"/>
    <n v="81"/>
    <x v="1"/>
    <x v="1"/>
    <x v="868"/>
    <x v="866"/>
    <b v="0"/>
    <b v="0"/>
    <x v="4"/>
    <x v="4"/>
    <x v="4"/>
  </r>
  <r>
    <n v="984"/>
    <x v="959"/>
    <s v="Exclusive system-worthy Graphic Interface"/>
    <x v="191"/>
    <n v="9910"/>
    <n v="152"/>
    <x v="1"/>
    <n v="381"/>
    <n v="26.01"/>
    <x v="1"/>
    <x v="1"/>
    <x v="105"/>
    <x v="867"/>
    <b v="0"/>
    <b v="0"/>
    <x v="3"/>
    <x v="3"/>
    <x v="3"/>
  </r>
  <r>
    <n v="985"/>
    <x v="960"/>
    <s v="Enhanced optimal ability"/>
    <x v="305"/>
    <n v="114523"/>
    <n v="67"/>
    <x v="0"/>
    <n v="4405"/>
    <n v="26"/>
    <x v="1"/>
    <x v="1"/>
    <x v="481"/>
    <x v="868"/>
    <b v="0"/>
    <b v="1"/>
    <x v="1"/>
    <x v="1"/>
    <x v="1"/>
  </r>
  <r>
    <n v="986"/>
    <x v="961"/>
    <s v="Optional zero administration neural-net"/>
    <x v="75"/>
    <n v="3144"/>
    <n v="40"/>
    <x v="0"/>
    <n v="92"/>
    <n v="34.17"/>
    <x v="1"/>
    <x v="1"/>
    <x v="253"/>
    <x v="296"/>
    <b v="0"/>
    <b v="0"/>
    <x v="1"/>
    <x v="1"/>
    <x v="1"/>
  </r>
  <r>
    <n v="987"/>
    <x v="962"/>
    <s v="Ameliorated foreground focus group"/>
    <x v="8"/>
    <n v="13441"/>
    <n v="217"/>
    <x v="1"/>
    <n v="480"/>
    <n v="28"/>
    <x v="1"/>
    <x v="1"/>
    <x v="869"/>
    <x v="869"/>
    <b v="0"/>
    <b v="0"/>
    <x v="4"/>
    <x v="4"/>
    <x v="4"/>
  </r>
  <r>
    <n v="988"/>
    <x v="963"/>
    <s v="Triple-buffered multi-tasking matrices"/>
    <x v="151"/>
    <n v="4899"/>
    <n v="52"/>
    <x v="0"/>
    <n v="64"/>
    <n v="76.55"/>
    <x v="1"/>
    <x v="1"/>
    <x v="864"/>
    <x v="274"/>
    <b v="0"/>
    <b v="0"/>
    <x v="15"/>
    <x v="5"/>
    <x v="15"/>
  </r>
  <r>
    <n v="989"/>
    <x v="964"/>
    <s v="Versatile dedicated migration"/>
    <x v="166"/>
    <n v="11990"/>
    <n v="500"/>
    <x v="1"/>
    <n v="226"/>
    <n v="53.05"/>
    <x v="1"/>
    <x v="1"/>
    <x v="843"/>
    <x v="354"/>
    <b v="0"/>
    <b v="0"/>
    <x v="18"/>
    <x v="5"/>
    <x v="18"/>
  </r>
  <r>
    <n v="990"/>
    <x v="965"/>
    <s v="Devolved foreground customer loyalty"/>
    <x v="75"/>
    <n v="6839"/>
    <n v="88"/>
    <x v="0"/>
    <n v="64"/>
    <n v="106.86"/>
    <x v="1"/>
    <x v="1"/>
    <x v="289"/>
    <x v="870"/>
    <b v="0"/>
    <b v="1"/>
    <x v="6"/>
    <x v="4"/>
    <x v="6"/>
  </r>
  <r>
    <n v="991"/>
    <x v="509"/>
    <s v="Reduced reciprocal focus group"/>
    <x v="122"/>
    <n v="11091"/>
    <n v="113"/>
    <x v="1"/>
    <n v="241"/>
    <n v="46.02"/>
    <x v="1"/>
    <x v="1"/>
    <x v="870"/>
    <x v="871"/>
    <b v="0"/>
    <b v="1"/>
    <x v="1"/>
    <x v="1"/>
    <x v="1"/>
  </r>
  <r>
    <n v="992"/>
    <x v="966"/>
    <s v="Networked global migration"/>
    <x v="33"/>
    <n v="13223"/>
    <n v="427"/>
    <x v="1"/>
    <n v="132"/>
    <n v="100.17"/>
    <x v="1"/>
    <x v="1"/>
    <x v="871"/>
    <x v="98"/>
    <b v="0"/>
    <b v="1"/>
    <x v="6"/>
    <x v="4"/>
    <x v="6"/>
  </r>
  <r>
    <n v="993"/>
    <x v="967"/>
    <s v="De-engineered even-keeled definition"/>
    <x v="122"/>
    <n v="7608"/>
    <n v="78"/>
    <x v="3"/>
    <n v="75"/>
    <n v="101.44"/>
    <x v="6"/>
    <x v="6"/>
    <x v="872"/>
    <x v="872"/>
    <b v="0"/>
    <b v="1"/>
    <x v="14"/>
    <x v="7"/>
    <x v="14"/>
  </r>
  <r>
    <n v="994"/>
    <x v="968"/>
    <s v="Implemented bi-directional flexibility"/>
    <x v="444"/>
    <n v="74073"/>
    <n v="52"/>
    <x v="0"/>
    <n v="842"/>
    <n v="87.97"/>
    <x v="1"/>
    <x v="1"/>
    <x v="873"/>
    <x v="873"/>
    <b v="0"/>
    <b v="1"/>
    <x v="18"/>
    <x v="5"/>
    <x v="18"/>
  </r>
  <r>
    <n v="995"/>
    <x v="969"/>
    <s v="Vision-oriented scalable definition"/>
    <x v="238"/>
    <n v="153216"/>
    <n v="157"/>
    <x v="1"/>
    <n v="2043"/>
    <n v="75"/>
    <x v="1"/>
    <x v="1"/>
    <x v="874"/>
    <x v="526"/>
    <b v="0"/>
    <b v="1"/>
    <x v="0"/>
    <x v="0"/>
    <x v="0"/>
  </r>
  <r>
    <n v="996"/>
    <x v="970"/>
    <s v="Future-proofed upward-trending migration"/>
    <x v="47"/>
    <n v="4814"/>
    <n v="73"/>
    <x v="0"/>
    <n v="112"/>
    <n v="42.98"/>
    <x v="1"/>
    <x v="1"/>
    <x v="875"/>
    <x v="874"/>
    <b v="0"/>
    <b v="0"/>
    <x v="3"/>
    <x v="3"/>
    <x v="3"/>
  </r>
  <r>
    <n v="997"/>
    <x v="971"/>
    <s v="Right-sized full-range throughput"/>
    <x v="4"/>
    <n v="4603"/>
    <n v="61"/>
    <x v="3"/>
    <n v="139"/>
    <n v="33.119999999999997"/>
    <x v="6"/>
    <x v="6"/>
    <x v="876"/>
    <x v="875"/>
    <b v="0"/>
    <b v="0"/>
    <x v="3"/>
    <x v="3"/>
    <x v="3"/>
  </r>
  <r>
    <n v="998"/>
    <x v="972"/>
    <s v="Polarized composite customer loyalty"/>
    <x v="445"/>
    <n v="37823"/>
    <n v="57"/>
    <x v="0"/>
    <n v="374"/>
    <n v="101.13"/>
    <x v="1"/>
    <x v="1"/>
    <x v="877"/>
    <x v="876"/>
    <b v="0"/>
    <b v="1"/>
    <x v="7"/>
    <x v="1"/>
    <x v="7"/>
  </r>
  <r>
    <n v="999"/>
    <x v="973"/>
    <s v="Expanded eco-centric policy"/>
    <x v="446"/>
    <n v="62819"/>
    <n v="57"/>
    <x v="3"/>
    <n v="1122"/>
    <n v="55.99"/>
    <x v="1"/>
    <x v="1"/>
    <x v="878"/>
    <x v="877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F7940-058C-4563-8054-4E71F71BC7D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83F34-EECF-4BFB-934E-CD6D0D1F9AA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9:F55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82FF4-1B48-456D-BB4A-8CF64149E80B}" name="PivotTable2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8">
  <location ref="A4:E1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4" hier="18" name="[Range].[Parent Category].[All]" cap="All"/>
    <pageField fld="3" hier="20" name="[Range].[Date Created Conversion (Year)].[All]" cap="All"/>
  </pageFields>
  <dataFields count="1">
    <dataField name="Count of outcome" fld="0" subtotal="count" baseField="0" baseItem="0"/>
  </dataFields>
  <chartFormats count="4"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S1" sqref="S1"/>
    </sheetView>
  </sheetViews>
  <sheetFormatPr defaultColWidth="10.58203125" defaultRowHeight="15.5" x14ac:dyDescent="0.35"/>
  <cols>
    <col min="1" max="1" width="4.08203125" customWidth="1"/>
    <col min="2" max="2" width="30.58203125" customWidth="1"/>
    <col min="3" max="3" width="33.5" style="3" customWidth="1"/>
    <col min="6" max="6" width="14.58203125" customWidth="1"/>
    <col min="8" max="9" width="13" customWidth="1"/>
    <col min="12" max="12" width="11.08203125" customWidth="1"/>
    <col min="13" max="13" width="22.5" customWidth="1"/>
    <col min="14" max="14" width="11.08203125" customWidth="1"/>
    <col min="15" max="15" width="21.25" customWidth="1"/>
    <col min="18" max="18" width="28" customWidth="1"/>
    <col min="19" max="19" width="14.83203125" customWidth="1"/>
    <col min="20" max="20" width="13.3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(ROUND(E2/D2*100,0))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(ROUND(E3/D3*100,0))</f>
        <v>1040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 s="6">
        <f t="shared" ref="M3:M66" si="0">(((L3/60)/60)/24)+DATE(1970,1,1)</f>
        <v>41870.208333333336</v>
      </c>
      <c r="N3">
        <v>1408597200</v>
      </c>
      <c r="O3" s="6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6" si="2">(ROUND(E4/D4*100,0))</f>
        <v>131</v>
      </c>
      <c r="G4" t="s">
        <v>20</v>
      </c>
      <c r="H4">
        <v>1425</v>
      </c>
      <c r="I4">
        <f t="shared" ref="I4:I67" si="3">ROUND(E4/H4, 2)</f>
        <v>100.02</v>
      </c>
      <c r="J4" t="s">
        <v>26</v>
      </c>
      <c r="K4" t="s">
        <v>27</v>
      </c>
      <c r="L4">
        <v>1384668000</v>
      </c>
      <c r="M4" s="6">
        <f t="shared" si="0"/>
        <v>41595.25</v>
      </c>
      <c r="N4">
        <v>1384840800</v>
      </c>
      <c r="O4" s="6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 s="6">
        <f t="shared" si="0"/>
        <v>43688.208333333328</v>
      </c>
      <c r="N5">
        <v>1568955600</v>
      </c>
      <c r="O5" s="6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 s="6">
        <f t="shared" si="0"/>
        <v>43485.25</v>
      </c>
      <c r="N6">
        <v>1548309600</v>
      </c>
      <c r="O6" s="6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 s="6">
        <f t="shared" si="0"/>
        <v>41149.208333333336</v>
      </c>
      <c r="N7">
        <v>1347080400</v>
      </c>
      <c r="O7" s="6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 s="6">
        <f t="shared" si="0"/>
        <v>42991.208333333328</v>
      </c>
      <c r="N8">
        <v>1505365200</v>
      </c>
      <c r="O8" s="6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 s="6">
        <f t="shared" si="0"/>
        <v>42229.208333333328</v>
      </c>
      <c r="N9">
        <v>1439614800</v>
      </c>
      <c r="O9" s="6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 s="6">
        <f t="shared" si="0"/>
        <v>40399.208333333336</v>
      </c>
      <c r="N10">
        <v>1281502800</v>
      </c>
      <c r="O10" s="6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 s="6">
        <f t="shared" si="0"/>
        <v>41536.208333333336</v>
      </c>
      <c r="N11">
        <v>1383804000</v>
      </c>
      <c r="O11" s="6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6">
        <f t="shared" si="0"/>
        <v>40404.208333333336</v>
      </c>
      <c r="N12">
        <v>1285909200</v>
      </c>
      <c r="O12" s="6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 s="6">
        <f t="shared" si="0"/>
        <v>40442.208333333336</v>
      </c>
      <c r="N13">
        <v>1285563600</v>
      </c>
      <c r="O13" s="6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 s="6">
        <f t="shared" si="0"/>
        <v>43760.208333333328</v>
      </c>
      <c r="N14">
        <v>1572411600</v>
      </c>
      <c r="O14" s="6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 s="6">
        <f t="shared" si="0"/>
        <v>42532.208333333328</v>
      </c>
      <c r="N15">
        <v>1466658000</v>
      </c>
      <c r="O15" s="6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 s="6">
        <f t="shared" si="0"/>
        <v>40974.25</v>
      </c>
      <c r="N16">
        <v>1333342800</v>
      </c>
      <c r="O16" s="6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 s="6">
        <f t="shared" si="0"/>
        <v>43809.25</v>
      </c>
      <c r="N17">
        <v>1576303200</v>
      </c>
      <c r="O17" s="6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6">
        <f t="shared" si="0"/>
        <v>41661.25</v>
      </c>
      <c r="N18">
        <v>1392271200</v>
      </c>
      <c r="O18" s="6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 s="6">
        <f t="shared" si="0"/>
        <v>40555.25</v>
      </c>
      <c r="N19">
        <v>1294898400</v>
      </c>
      <c r="O19" s="6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 s="6">
        <f t="shared" si="0"/>
        <v>43351.208333333328</v>
      </c>
      <c r="N20">
        <v>1537074000</v>
      </c>
      <c r="O20" s="6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 s="6">
        <f t="shared" si="0"/>
        <v>43528.25</v>
      </c>
      <c r="N21">
        <v>1553490000</v>
      </c>
      <c r="O21" s="6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 s="6">
        <f t="shared" si="0"/>
        <v>41848.208333333336</v>
      </c>
      <c r="N22">
        <v>1406523600</v>
      </c>
      <c r="O22" s="6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 s="6">
        <f t="shared" si="0"/>
        <v>40770.208333333336</v>
      </c>
      <c r="N23">
        <v>1316322000</v>
      </c>
      <c r="O23" s="6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 s="6">
        <f t="shared" si="0"/>
        <v>43193.208333333328</v>
      </c>
      <c r="N24">
        <v>1524027600</v>
      </c>
      <c r="O24" s="6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 s="6">
        <f t="shared" si="0"/>
        <v>43510.25</v>
      </c>
      <c r="N25">
        <v>1554699600</v>
      </c>
      <c r="O25" s="6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 s="6">
        <f t="shared" si="0"/>
        <v>41811.208333333336</v>
      </c>
      <c r="N26">
        <v>1403499600</v>
      </c>
      <c r="O26" s="6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 s="6">
        <f t="shared" si="0"/>
        <v>40681.208333333336</v>
      </c>
      <c r="N27">
        <v>1307422800</v>
      </c>
      <c r="O27" s="6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 s="6">
        <f t="shared" si="0"/>
        <v>43312.208333333328</v>
      </c>
      <c r="N28">
        <v>1535346000</v>
      </c>
      <c r="O28" s="6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6">
        <f t="shared" si="0"/>
        <v>42280.208333333328</v>
      </c>
      <c r="N29">
        <v>1444539600</v>
      </c>
      <c r="O29" s="6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 s="6">
        <f t="shared" si="0"/>
        <v>40218.25</v>
      </c>
      <c r="N30">
        <v>1267682400</v>
      </c>
      <c r="O30" s="6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 s="6">
        <f t="shared" si="0"/>
        <v>43301.208333333328</v>
      </c>
      <c r="N31">
        <v>1535518800</v>
      </c>
      <c r="O31" s="6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 s="6">
        <f t="shared" si="0"/>
        <v>43609.208333333328</v>
      </c>
      <c r="N32">
        <v>1559106000</v>
      </c>
      <c r="O32" s="6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 s="6">
        <f t="shared" si="0"/>
        <v>42374.25</v>
      </c>
      <c r="N33">
        <v>1454392800</v>
      </c>
      <c r="O33" s="6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 s="6">
        <f t="shared" si="0"/>
        <v>43110.25</v>
      </c>
      <c r="N34">
        <v>1517896800</v>
      </c>
      <c r="O34" s="6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 s="6">
        <f t="shared" si="0"/>
        <v>41917.208333333336</v>
      </c>
      <c r="N35">
        <v>1415685600</v>
      </c>
      <c r="O35" s="6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6">
        <f t="shared" si="0"/>
        <v>42817.208333333328</v>
      </c>
      <c r="N36">
        <v>1490677200</v>
      </c>
      <c r="O36" s="6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 s="6">
        <f t="shared" si="0"/>
        <v>43484.25</v>
      </c>
      <c r="N37">
        <v>1551506400</v>
      </c>
      <c r="O37" s="6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 s="6">
        <f t="shared" si="0"/>
        <v>40600.25</v>
      </c>
      <c r="N38">
        <v>1300856400</v>
      </c>
      <c r="O38" s="6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 s="6">
        <f t="shared" si="0"/>
        <v>43744.208333333328</v>
      </c>
      <c r="N39">
        <v>1573192800</v>
      </c>
      <c r="O39" s="6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 s="6">
        <f t="shared" si="0"/>
        <v>40469.208333333336</v>
      </c>
      <c r="N40">
        <v>1287810000</v>
      </c>
      <c r="O40" s="6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 s="6">
        <f t="shared" si="0"/>
        <v>41330.25</v>
      </c>
      <c r="N41">
        <v>1362978000</v>
      </c>
      <c r="O41" s="6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 s="6">
        <f t="shared" si="0"/>
        <v>40334.208333333336</v>
      </c>
      <c r="N42">
        <v>1277355600</v>
      </c>
      <c r="O42" s="6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 s="6">
        <f t="shared" si="0"/>
        <v>41156.208333333336</v>
      </c>
      <c r="N43">
        <v>1348981200</v>
      </c>
      <c r="O43" s="6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 s="6">
        <f t="shared" si="0"/>
        <v>40728.208333333336</v>
      </c>
      <c r="N44">
        <v>1310533200</v>
      </c>
      <c r="O44" s="6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 s="6">
        <f t="shared" si="0"/>
        <v>41844.208333333336</v>
      </c>
      <c r="N45">
        <v>1407560400</v>
      </c>
      <c r="O45" s="6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 s="6">
        <f t="shared" si="0"/>
        <v>43541.208333333328</v>
      </c>
      <c r="N46">
        <v>1552885200</v>
      </c>
      <c r="O46" s="6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 s="6">
        <f t="shared" si="0"/>
        <v>42676.208333333328</v>
      </c>
      <c r="N47">
        <v>1479362400</v>
      </c>
      <c r="O47" s="6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 s="6">
        <f t="shared" si="0"/>
        <v>40367.208333333336</v>
      </c>
      <c r="N48">
        <v>1280552400</v>
      </c>
      <c r="O48" s="6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 s="6">
        <f t="shared" si="0"/>
        <v>41727.208333333336</v>
      </c>
      <c r="N49">
        <v>1398661200</v>
      </c>
      <c r="O49" s="6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 s="6">
        <f t="shared" si="0"/>
        <v>42180.208333333328</v>
      </c>
      <c r="N50">
        <v>1436245200</v>
      </c>
      <c r="O50" s="6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 s="6">
        <f t="shared" si="0"/>
        <v>43758.208333333328</v>
      </c>
      <c r="N51">
        <v>1575439200</v>
      </c>
      <c r="O51" s="6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6">
        <f t="shared" si="0"/>
        <v>41487.208333333336</v>
      </c>
      <c r="N52">
        <v>1377752400</v>
      </c>
      <c r="O52" s="6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 s="6">
        <f t="shared" si="0"/>
        <v>40995.208333333336</v>
      </c>
      <c r="N53">
        <v>1334206800</v>
      </c>
      <c r="O53" s="6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 s="6">
        <f t="shared" si="0"/>
        <v>40436.208333333336</v>
      </c>
      <c r="N54">
        <v>1284872400</v>
      </c>
      <c r="O54" s="6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 s="6">
        <f t="shared" si="0"/>
        <v>41779.208333333336</v>
      </c>
      <c r="N55">
        <v>1403931600</v>
      </c>
      <c r="O55" s="6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 s="6">
        <f t="shared" si="0"/>
        <v>43170.25</v>
      </c>
      <c r="N56">
        <v>1521262800</v>
      </c>
      <c r="O56" s="6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 s="6">
        <f t="shared" si="0"/>
        <v>43311.208333333328</v>
      </c>
      <c r="N57">
        <v>1533358800</v>
      </c>
      <c r="O57" s="6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 s="6">
        <f t="shared" si="0"/>
        <v>42014.25</v>
      </c>
      <c r="N58">
        <v>1421474400</v>
      </c>
      <c r="O58" s="6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 s="6">
        <f t="shared" si="0"/>
        <v>42979.208333333328</v>
      </c>
      <c r="N59">
        <v>1505278800</v>
      </c>
      <c r="O59" s="6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 s="6">
        <f t="shared" si="0"/>
        <v>42268.208333333328</v>
      </c>
      <c r="N60">
        <v>1443934800</v>
      </c>
      <c r="O60" s="6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 s="6">
        <f t="shared" si="0"/>
        <v>42898.208333333328</v>
      </c>
      <c r="N61">
        <v>1498539600</v>
      </c>
      <c r="O61" s="6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 s="6">
        <f t="shared" si="0"/>
        <v>41107.208333333336</v>
      </c>
      <c r="N62">
        <v>1342760400</v>
      </c>
      <c r="O62" s="6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6">
        <f t="shared" si="0"/>
        <v>40595.25</v>
      </c>
      <c r="N63">
        <v>1301720400</v>
      </c>
      <c r="O63" s="6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 s="6">
        <f t="shared" si="0"/>
        <v>42160.208333333328</v>
      </c>
      <c r="N64">
        <v>1433566800</v>
      </c>
      <c r="O64" s="6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6">
        <f t="shared" si="0"/>
        <v>42853.208333333328</v>
      </c>
      <c r="N65">
        <v>1493874000</v>
      </c>
      <c r="O65" s="6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 s="6">
        <f t="shared" si="0"/>
        <v>43283.208333333328</v>
      </c>
      <c r="N66">
        <v>1531803600</v>
      </c>
      <c r="O66" s="6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(ROUND(E67/D67*100,0))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 s="6">
        <f t="shared" ref="M67:M130" si="5">(((L67/60)/60)/24)+DATE(1970,1,1)</f>
        <v>40570.25</v>
      </c>
      <c r="N67">
        <v>1296712800</v>
      </c>
      <c r="O67" s="6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 2)</f>
        <v>108.92</v>
      </c>
      <c r="J68" t="s">
        <v>21</v>
      </c>
      <c r="K68" t="s">
        <v>22</v>
      </c>
      <c r="L68">
        <v>1428469200</v>
      </c>
      <c r="M68" s="6">
        <f t="shared" si="5"/>
        <v>42102.208333333328</v>
      </c>
      <c r="N68">
        <v>1428901200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6">
        <f t="shared" si="5"/>
        <v>40203.25</v>
      </c>
      <c r="N69">
        <v>1264831200</v>
      </c>
      <c r="O69" s="6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6">
        <f t="shared" si="5"/>
        <v>42943.208333333328</v>
      </c>
      <c r="N70">
        <v>1505192400</v>
      </c>
      <c r="O70" s="6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6">
        <f t="shared" si="5"/>
        <v>40531.25</v>
      </c>
      <c r="N71">
        <v>1295676000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6">
        <f t="shared" si="5"/>
        <v>40484.208333333336</v>
      </c>
      <c r="N72">
        <v>1292911200</v>
      </c>
      <c r="O72" s="6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6">
        <f t="shared" si="5"/>
        <v>43799.25</v>
      </c>
      <c r="N73">
        <v>1575439200</v>
      </c>
      <c r="O73" s="6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6">
        <f t="shared" si="5"/>
        <v>42186.208333333328</v>
      </c>
      <c r="N74">
        <v>1438837200</v>
      </c>
      <c r="O74" s="6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6">
        <f t="shared" si="5"/>
        <v>42701.25</v>
      </c>
      <c r="N75">
        <v>1480485600</v>
      </c>
      <c r="O75" s="6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6">
        <f t="shared" si="5"/>
        <v>42456.208333333328</v>
      </c>
      <c r="N76">
        <v>1459141200</v>
      </c>
      <c r="O76" s="6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6">
        <f t="shared" si="5"/>
        <v>43296.208333333328</v>
      </c>
      <c r="N77">
        <v>1532322000</v>
      </c>
      <c r="O77" s="6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6">
        <f t="shared" si="5"/>
        <v>42027.25</v>
      </c>
      <c r="N78">
        <v>1426222800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6">
        <f t="shared" si="5"/>
        <v>40448.208333333336</v>
      </c>
      <c r="N79">
        <v>1286773200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6">
        <f t="shared" si="5"/>
        <v>43206.208333333328</v>
      </c>
      <c r="N80">
        <v>1523941200</v>
      </c>
      <c r="O80" s="6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6">
        <f t="shared" si="5"/>
        <v>43267.208333333328</v>
      </c>
      <c r="N81">
        <v>1529557200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6">
        <f t="shared" si="5"/>
        <v>42976.208333333328</v>
      </c>
      <c r="N82">
        <v>1506574800</v>
      </c>
      <c r="O82" s="6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6">
        <f t="shared" si="5"/>
        <v>43062.25</v>
      </c>
      <c r="N83">
        <v>1513576800</v>
      </c>
      <c r="O83" s="6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6">
        <f t="shared" si="5"/>
        <v>43482.25</v>
      </c>
      <c r="N84">
        <v>1548309600</v>
      </c>
      <c r="O84" s="6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6">
        <f t="shared" si="5"/>
        <v>42579.208333333328</v>
      </c>
      <c r="N85">
        <v>1471582800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6">
        <f t="shared" si="5"/>
        <v>41118.208333333336</v>
      </c>
      <c r="N86">
        <v>1344315600</v>
      </c>
      <c r="O86" s="6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6">
        <f t="shared" si="5"/>
        <v>40797.208333333336</v>
      </c>
      <c r="N87">
        <v>1316408400</v>
      </c>
      <c r="O87" s="6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6">
        <f t="shared" si="5"/>
        <v>42128.208333333328</v>
      </c>
      <c r="N88">
        <v>1431838800</v>
      </c>
      <c r="O88" s="6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6">
        <f t="shared" si="5"/>
        <v>40610.25</v>
      </c>
      <c r="N89">
        <v>1300510800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6">
        <f t="shared" si="5"/>
        <v>42110.208333333328</v>
      </c>
      <c r="N90">
        <v>1431061200</v>
      </c>
      <c r="O90" s="6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6">
        <f t="shared" si="5"/>
        <v>40283.208333333336</v>
      </c>
      <c r="N91">
        <v>1271480400</v>
      </c>
      <c r="O91" s="6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6">
        <f t="shared" si="5"/>
        <v>42425.25</v>
      </c>
      <c r="N92">
        <v>1456380000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6">
        <f t="shared" si="5"/>
        <v>42588.208333333328</v>
      </c>
      <c r="N93">
        <v>1472878800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6">
        <f t="shared" si="5"/>
        <v>40352.208333333336</v>
      </c>
      <c r="N94">
        <v>1277355600</v>
      </c>
      <c r="O94" s="6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f t="shared" si="5"/>
        <v>41202.208333333336</v>
      </c>
      <c r="N95">
        <v>1351054800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6">
        <f t="shared" si="5"/>
        <v>43562.208333333328</v>
      </c>
      <c r="N96">
        <v>1555563600</v>
      </c>
      <c r="O96" s="6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6">
        <f t="shared" si="5"/>
        <v>43752.208333333328</v>
      </c>
      <c r="N97">
        <v>1571634000</v>
      </c>
      <c r="O97" s="6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6">
        <f t="shared" si="5"/>
        <v>40612.25</v>
      </c>
      <c r="N98">
        <v>1300856400</v>
      </c>
      <c r="O98" s="6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6">
        <f t="shared" si="5"/>
        <v>42180.208333333328</v>
      </c>
      <c r="N99">
        <v>1439874000</v>
      </c>
      <c r="O99" s="6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6">
        <f t="shared" si="5"/>
        <v>42212.208333333328</v>
      </c>
      <c r="N100">
        <v>1438318800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6">
        <f t="shared" si="5"/>
        <v>41968.25</v>
      </c>
      <c r="N101">
        <v>1419400800</v>
      </c>
      <c r="O101" s="6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5"/>
        <v>40835.208333333336</v>
      </c>
      <c r="N102">
        <v>1320555600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6">
        <f t="shared" si="5"/>
        <v>42056.25</v>
      </c>
      <c r="N103">
        <v>1425103200</v>
      </c>
      <c r="O103" s="6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6">
        <f t="shared" si="5"/>
        <v>43234.208333333328</v>
      </c>
      <c r="N104">
        <v>1526878800</v>
      </c>
      <c r="O104" s="6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6">
        <f t="shared" si="5"/>
        <v>40475.208333333336</v>
      </c>
      <c r="N105">
        <v>1288674000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6">
        <f t="shared" si="5"/>
        <v>42878.208333333328</v>
      </c>
      <c r="N106">
        <v>1495602000</v>
      </c>
      <c r="O106" s="6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6">
        <f t="shared" si="5"/>
        <v>41366.208333333336</v>
      </c>
      <c r="N107">
        <v>1366434000</v>
      </c>
      <c r="O107" s="6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6">
        <f t="shared" si="5"/>
        <v>43716.208333333328</v>
      </c>
      <c r="N108">
        <v>1568350800</v>
      </c>
      <c r="O108" s="6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6">
        <f t="shared" si="5"/>
        <v>43213.208333333328</v>
      </c>
      <c r="N109">
        <v>1525928400</v>
      </c>
      <c r="O109" s="6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6">
        <f t="shared" si="5"/>
        <v>41005.208333333336</v>
      </c>
      <c r="N110">
        <v>1336885200</v>
      </c>
      <c r="O110" s="6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6">
        <f t="shared" si="5"/>
        <v>41651.25</v>
      </c>
      <c r="N111">
        <v>1389679200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6">
        <f t="shared" si="5"/>
        <v>43354.208333333328</v>
      </c>
      <c r="N112">
        <v>1538283600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6">
        <f t="shared" si="5"/>
        <v>41174.208333333336</v>
      </c>
      <c r="N113">
        <v>1348808400</v>
      </c>
      <c r="O113" s="6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5"/>
        <v>41875.208333333336</v>
      </c>
      <c r="N114">
        <v>1410152400</v>
      </c>
      <c r="O114" s="6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6">
        <f t="shared" si="5"/>
        <v>42990.208333333328</v>
      </c>
      <c r="N115">
        <v>1505797200</v>
      </c>
      <c r="O115" s="6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6">
        <f t="shared" si="5"/>
        <v>43564.208333333328</v>
      </c>
      <c r="N116">
        <v>1554872400</v>
      </c>
      <c r="O116" s="6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6">
        <f t="shared" si="5"/>
        <v>43056.25</v>
      </c>
      <c r="N117">
        <v>1513922400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6">
        <f t="shared" si="5"/>
        <v>42265.208333333328</v>
      </c>
      <c r="N118">
        <v>1442638800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6">
        <f t="shared" si="5"/>
        <v>40808.208333333336</v>
      </c>
      <c r="N119">
        <v>1317186000</v>
      </c>
      <c r="O119" s="6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6">
        <f t="shared" si="5"/>
        <v>41665.25</v>
      </c>
      <c r="N120">
        <v>1391234400</v>
      </c>
      <c r="O120" s="6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6">
        <f t="shared" si="5"/>
        <v>41806.208333333336</v>
      </c>
      <c r="N121">
        <v>1404363600</v>
      </c>
      <c r="O121" s="6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6">
        <f t="shared" si="5"/>
        <v>42111.208333333328</v>
      </c>
      <c r="N122">
        <v>1429592400</v>
      </c>
      <c r="O122" s="6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6">
        <f t="shared" si="5"/>
        <v>41917.208333333336</v>
      </c>
      <c r="N123">
        <v>1413608400</v>
      </c>
      <c r="O123" s="6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6">
        <f t="shared" si="5"/>
        <v>41970.25</v>
      </c>
      <c r="N124">
        <v>1419400800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6">
        <f t="shared" si="5"/>
        <v>42332.25</v>
      </c>
      <c r="N125">
        <v>1448604000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6">
        <f t="shared" si="5"/>
        <v>43598.208333333328</v>
      </c>
      <c r="N126">
        <v>1562302800</v>
      </c>
      <c r="O126" s="6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6">
        <f t="shared" si="5"/>
        <v>43362.208333333328</v>
      </c>
      <c r="N127">
        <v>1537678800</v>
      </c>
      <c r="O127" s="6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6">
        <f t="shared" si="5"/>
        <v>42596.208333333328</v>
      </c>
      <c r="N128">
        <v>1473570000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6">
        <f t="shared" si="5"/>
        <v>40310.208333333336</v>
      </c>
      <c r="N129">
        <v>1273899600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6">
        <f t="shared" si="5"/>
        <v>40417.208333333336</v>
      </c>
      <c r="N130">
        <v>1284008400</v>
      </c>
      <c r="O130" s="6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(ROUND(E131/D131*100,0))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 s="6">
        <f t="shared" ref="M131:M194" si="9">(((L131/60)/60)/24)+DATE(1970,1,1)</f>
        <v>42038.25</v>
      </c>
      <c r="N131">
        <v>1425103200</v>
      </c>
      <c r="O131" s="6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 2)</f>
        <v>28</v>
      </c>
      <c r="J132" t="s">
        <v>36</v>
      </c>
      <c r="K132" t="s">
        <v>37</v>
      </c>
      <c r="L132">
        <v>1319605200</v>
      </c>
      <c r="M132" s="6">
        <f t="shared" si="9"/>
        <v>40842.208333333336</v>
      </c>
      <c r="N132">
        <v>1320991200</v>
      </c>
      <c r="O132" s="6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6">
        <f t="shared" si="9"/>
        <v>41607.25</v>
      </c>
      <c r="N133">
        <v>1386828000</v>
      </c>
      <c r="O133" s="6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6">
        <f t="shared" si="9"/>
        <v>43112.25</v>
      </c>
      <c r="N134">
        <v>1517119200</v>
      </c>
      <c r="O134" s="6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6">
        <f t="shared" si="9"/>
        <v>40767.208333333336</v>
      </c>
      <c r="N135">
        <v>1315026000</v>
      </c>
      <c r="O135" s="6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6">
        <f t="shared" si="9"/>
        <v>40713.208333333336</v>
      </c>
      <c r="N136">
        <v>1312693200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6">
        <f t="shared" si="9"/>
        <v>41340.25</v>
      </c>
      <c r="N137">
        <v>1363064400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6">
        <f t="shared" si="9"/>
        <v>41797.208333333336</v>
      </c>
      <c r="N138">
        <v>1403154000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6">
        <f t="shared" si="9"/>
        <v>40457.208333333336</v>
      </c>
      <c r="N139">
        <v>1286859600</v>
      </c>
      <c r="O139" s="6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6">
        <f t="shared" si="9"/>
        <v>41180.208333333336</v>
      </c>
      <c r="N140">
        <v>1349326800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6">
        <f t="shared" si="9"/>
        <v>42115.208333333328</v>
      </c>
      <c r="N141">
        <v>1430974800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6">
        <f t="shared" si="9"/>
        <v>43156.25</v>
      </c>
      <c r="N142">
        <v>1519970400</v>
      </c>
      <c r="O142" s="6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6">
        <f t="shared" si="9"/>
        <v>42167.208333333328</v>
      </c>
      <c r="N143">
        <v>1434603600</v>
      </c>
      <c r="O143" s="6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6">
        <f t="shared" si="9"/>
        <v>41005.208333333336</v>
      </c>
      <c r="N144">
        <v>1337230800</v>
      </c>
      <c r="O144" s="6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6">
        <f t="shared" si="9"/>
        <v>40357.208333333336</v>
      </c>
      <c r="N145">
        <v>1279429200</v>
      </c>
      <c r="O145" s="6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6">
        <f t="shared" si="9"/>
        <v>43633.208333333328</v>
      </c>
      <c r="N146">
        <v>1561438800</v>
      </c>
      <c r="O146" s="6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6">
        <f t="shared" si="9"/>
        <v>41889.208333333336</v>
      </c>
      <c r="N147">
        <v>1410498000</v>
      </c>
      <c r="O147" s="6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6">
        <f t="shared" si="9"/>
        <v>40855.25</v>
      </c>
      <c r="N148">
        <v>1322460000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6">
        <f t="shared" si="9"/>
        <v>42534.208333333328</v>
      </c>
      <c r="N149">
        <v>1466312400</v>
      </c>
      <c r="O149" s="6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6">
        <f t="shared" si="9"/>
        <v>42941.208333333328</v>
      </c>
      <c r="N150">
        <v>1501736400</v>
      </c>
      <c r="O150" s="6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6">
        <f t="shared" si="9"/>
        <v>41275.25</v>
      </c>
      <c r="N151">
        <v>1361512800</v>
      </c>
      <c r="O151" s="6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6">
        <f t="shared" si="9"/>
        <v>43450.25</v>
      </c>
      <c r="N152">
        <v>1545026400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6">
        <f t="shared" si="9"/>
        <v>41799.208333333336</v>
      </c>
      <c r="N153">
        <v>1406696400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6">
        <f t="shared" si="9"/>
        <v>42783.25</v>
      </c>
      <c r="N154">
        <v>1487916000</v>
      </c>
      <c r="O154" s="6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6">
        <f t="shared" si="9"/>
        <v>41201.208333333336</v>
      </c>
      <c r="N155">
        <v>1351141200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6">
        <f t="shared" si="9"/>
        <v>42502.208333333328</v>
      </c>
      <c r="N156">
        <v>1465016400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6">
        <f t="shared" si="9"/>
        <v>40262.208333333336</v>
      </c>
      <c r="N157">
        <v>1270789200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6">
        <f t="shared" si="9"/>
        <v>43743.208333333328</v>
      </c>
      <c r="N158">
        <v>1572325200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6">
        <f t="shared" si="9"/>
        <v>41638.25</v>
      </c>
      <c r="N159">
        <v>1389420000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6">
        <f t="shared" si="9"/>
        <v>42346.25</v>
      </c>
      <c r="N160">
        <v>1449640800</v>
      </c>
      <c r="O160" s="6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6">
        <f t="shared" si="9"/>
        <v>43551.208333333328</v>
      </c>
      <c r="N161">
        <v>1555218000</v>
      </c>
      <c r="O161" s="6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6">
        <f t="shared" si="9"/>
        <v>43582.208333333328</v>
      </c>
      <c r="N162">
        <v>1557723600</v>
      </c>
      <c r="O162" s="6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6">
        <f t="shared" si="9"/>
        <v>42270.208333333328</v>
      </c>
      <c r="N163">
        <v>1443502800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6">
        <f t="shared" si="9"/>
        <v>43442.25</v>
      </c>
      <c r="N164">
        <v>1546840800</v>
      </c>
      <c r="O164" s="6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6">
        <f t="shared" si="9"/>
        <v>43028.208333333328</v>
      </c>
      <c r="N165">
        <v>1512712800</v>
      </c>
      <c r="O165" s="6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6">
        <f t="shared" si="9"/>
        <v>43016.208333333328</v>
      </c>
      <c r="N166">
        <v>1507525200</v>
      </c>
      <c r="O166" s="6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6">
        <f t="shared" si="9"/>
        <v>42948.208333333328</v>
      </c>
      <c r="N167">
        <v>1504328400</v>
      </c>
      <c r="O167" s="6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6">
        <f t="shared" si="9"/>
        <v>40534.25</v>
      </c>
      <c r="N168">
        <v>1293343200</v>
      </c>
      <c r="O168" s="6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6">
        <f t="shared" si="9"/>
        <v>41435.208333333336</v>
      </c>
      <c r="N169">
        <v>1371704400</v>
      </c>
      <c r="O169" s="6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6">
        <f t="shared" si="9"/>
        <v>43518.25</v>
      </c>
      <c r="N170">
        <v>1552798800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6">
        <f t="shared" si="9"/>
        <v>41077.208333333336</v>
      </c>
      <c r="N171">
        <v>1342328400</v>
      </c>
      <c r="O171" s="6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6">
        <f t="shared" si="9"/>
        <v>42950.208333333328</v>
      </c>
      <c r="N172">
        <v>1502341200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6">
        <f t="shared" si="9"/>
        <v>41718.208333333336</v>
      </c>
      <c r="N173">
        <v>1397192400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6">
        <f t="shared" si="9"/>
        <v>41839.208333333336</v>
      </c>
      <c r="N174">
        <v>1407042000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6">
        <f t="shared" si="9"/>
        <v>41412.208333333336</v>
      </c>
      <c r="N175">
        <v>1369371600</v>
      </c>
      <c r="O175" s="6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6">
        <f t="shared" si="9"/>
        <v>42282.208333333328</v>
      </c>
      <c r="N176">
        <v>1444107600</v>
      </c>
      <c r="O176" s="6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6">
        <f t="shared" si="9"/>
        <v>42613.208333333328</v>
      </c>
      <c r="N177">
        <v>1474261200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6">
        <f t="shared" si="9"/>
        <v>42616.208333333328</v>
      </c>
      <c r="N178">
        <v>1473656400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6">
        <f t="shared" si="9"/>
        <v>40497.25</v>
      </c>
      <c r="N179">
        <v>1291960800</v>
      </c>
      <c r="O179" s="6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6">
        <f t="shared" si="9"/>
        <v>42999.208333333328</v>
      </c>
      <c r="N180">
        <v>1506747600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6">
        <f t="shared" si="9"/>
        <v>41350.208333333336</v>
      </c>
      <c r="N181">
        <v>1363582800</v>
      </c>
      <c r="O181" s="6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6">
        <f t="shared" si="9"/>
        <v>40259.208333333336</v>
      </c>
      <c r="N182">
        <v>1269666000</v>
      </c>
      <c r="O182" s="6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6">
        <f t="shared" si="9"/>
        <v>43012.208333333328</v>
      </c>
      <c r="N183">
        <v>1508648400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6">
        <f t="shared" si="9"/>
        <v>43631.208333333328</v>
      </c>
      <c r="N184">
        <v>1561957200</v>
      </c>
      <c r="O184" s="6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6">
        <f t="shared" si="9"/>
        <v>40430.208333333336</v>
      </c>
      <c r="N185">
        <v>1285131600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6">
        <f t="shared" si="9"/>
        <v>43588.208333333328</v>
      </c>
      <c r="N186">
        <v>1556946000</v>
      </c>
      <c r="O186" s="6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6">
        <f t="shared" si="9"/>
        <v>43233.208333333328</v>
      </c>
      <c r="N187">
        <v>1527138000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6">
        <f t="shared" si="9"/>
        <v>41782.208333333336</v>
      </c>
      <c r="N188">
        <v>1402117200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6">
        <f t="shared" si="9"/>
        <v>41328.25</v>
      </c>
      <c r="N189">
        <v>1364014800</v>
      </c>
      <c r="O189" s="6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6">
        <f t="shared" si="9"/>
        <v>41975.25</v>
      </c>
      <c r="N190">
        <v>1417586400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6">
        <f t="shared" si="9"/>
        <v>42433.25</v>
      </c>
      <c r="N191">
        <v>1457071200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6">
        <f t="shared" si="9"/>
        <v>41429.208333333336</v>
      </c>
      <c r="N192">
        <v>1370408400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6">
        <f t="shared" si="9"/>
        <v>43536.208333333328</v>
      </c>
      <c r="N193">
        <v>1552626000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6">
        <f t="shared" si="9"/>
        <v>41817.208333333336</v>
      </c>
      <c r="N194">
        <v>1404190800</v>
      </c>
      <c r="O194" s="6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(ROUND(E195/D195*100,0))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 s="6">
        <f t="shared" ref="M195:M258" si="13">(((L195/60)/60)/24)+DATE(1970,1,1)</f>
        <v>43198.208333333328</v>
      </c>
      <c r="N195">
        <v>1523509200</v>
      </c>
      <c r="O195" s="6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 2)</f>
        <v>69.17</v>
      </c>
      <c r="J196" t="s">
        <v>21</v>
      </c>
      <c r="K196" t="s">
        <v>22</v>
      </c>
      <c r="L196">
        <v>1442206800</v>
      </c>
      <c r="M196" s="6">
        <f t="shared" si="13"/>
        <v>42261.208333333328</v>
      </c>
      <c r="N196">
        <v>1443589200</v>
      </c>
      <c r="O196" s="6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 s="6">
        <f t="shared" si="13"/>
        <v>43310.208333333328</v>
      </c>
      <c r="N197">
        <v>1533445200</v>
      </c>
      <c r="O197" s="6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6">
        <f t="shared" si="13"/>
        <v>42616.208333333328</v>
      </c>
      <c r="N198">
        <v>1474520400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6">
        <f t="shared" si="13"/>
        <v>42909.208333333328</v>
      </c>
      <c r="N199">
        <v>1499403600</v>
      </c>
      <c r="O199" s="6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6">
        <f t="shared" si="13"/>
        <v>40396.208333333336</v>
      </c>
      <c r="N200">
        <v>1283576400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6">
        <f t="shared" si="13"/>
        <v>42192.208333333328</v>
      </c>
      <c r="N201">
        <v>1436590800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6">
        <f t="shared" si="13"/>
        <v>40262.208333333336</v>
      </c>
      <c r="N202">
        <v>1270443600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6">
        <f t="shared" si="13"/>
        <v>41845.208333333336</v>
      </c>
      <c r="N203">
        <v>1407819600</v>
      </c>
      <c r="O203" s="6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6">
        <f t="shared" si="13"/>
        <v>40818.208333333336</v>
      </c>
      <c r="N204">
        <v>1317877200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6">
        <f t="shared" si="13"/>
        <v>42752.25</v>
      </c>
      <c r="N205">
        <v>1484805600</v>
      </c>
      <c r="O205" s="6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6">
        <f t="shared" si="13"/>
        <v>40636.208333333336</v>
      </c>
      <c r="N206">
        <v>1302670800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6">
        <f t="shared" si="13"/>
        <v>43390.208333333328</v>
      </c>
      <c r="N207">
        <v>1540789200</v>
      </c>
      <c r="O207" s="6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6">
        <f t="shared" si="13"/>
        <v>40236.25</v>
      </c>
      <c r="N208">
        <v>1268028000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6">
        <f t="shared" si="13"/>
        <v>43340.208333333328</v>
      </c>
      <c r="N209">
        <v>1537160400</v>
      </c>
      <c r="O209" s="6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6">
        <f t="shared" si="13"/>
        <v>43048.25</v>
      </c>
      <c r="N210">
        <v>1512280800</v>
      </c>
      <c r="O210" s="6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6">
        <f t="shared" si="13"/>
        <v>42496.208333333328</v>
      </c>
      <c r="N211">
        <v>1463115600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6">
        <f t="shared" si="13"/>
        <v>42797.25</v>
      </c>
      <c r="N212">
        <v>1490850000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6">
        <f t="shared" si="13"/>
        <v>41513.208333333336</v>
      </c>
      <c r="N213">
        <v>1379653200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6">
        <f t="shared" si="13"/>
        <v>43814.25</v>
      </c>
      <c r="N214">
        <v>1580364000</v>
      </c>
      <c r="O214" s="6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6">
        <f t="shared" si="13"/>
        <v>40488.208333333336</v>
      </c>
      <c r="N215">
        <v>1289714400</v>
      </c>
      <c r="O215" s="6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6">
        <f t="shared" si="13"/>
        <v>40409.208333333336</v>
      </c>
      <c r="N216">
        <v>1282712400</v>
      </c>
      <c r="O216" s="6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6">
        <f t="shared" si="13"/>
        <v>43509.25</v>
      </c>
      <c r="N217">
        <v>1550210400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6">
        <f t="shared" si="13"/>
        <v>40869.25</v>
      </c>
      <c r="N218">
        <v>1322114400</v>
      </c>
      <c r="O218" s="6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6">
        <f t="shared" si="13"/>
        <v>43583.208333333328</v>
      </c>
      <c r="N219">
        <v>1557205200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6">
        <f t="shared" si="13"/>
        <v>40858.25</v>
      </c>
      <c r="N220">
        <v>1323928800</v>
      </c>
      <c r="O220" s="6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6">
        <f t="shared" si="13"/>
        <v>41137.208333333336</v>
      </c>
      <c r="N221">
        <v>1346130000</v>
      </c>
      <c r="O221" s="6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6">
        <f t="shared" si="13"/>
        <v>40725.208333333336</v>
      </c>
      <c r="N222">
        <v>1311051600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6">
        <f t="shared" si="13"/>
        <v>41081.208333333336</v>
      </c>
      <c r="N223">
        <v>1340427600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6">
        <f t="shared" si="13"/>
        <v>41914.208333333336</v>
      </c>
      <c r="N224">
        <v>1412312400</v>
      </c>
      <c r="O224" s="6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6">
        <f t="shared" si="13"/>
        <v>42445.208333333328</v>
      </c>
      <c r="N225">
        <v>1459314000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6">
        <f t="shared" si="13"/>
        <v>41906.208333333336</v>
      </c>
      <c r="N226">
        <v>1415426400</v>
      </c>
      <c r="O226" s="6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6">
        <f t="shared" si="13"/>
        <v>41762.208333333336</v>
      </c>
      <c r="N227">
        <v>1399093200</v>
      </c>
      <c r="O227" s="6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6">
        <f t="shared" si="13"/>
        <v>40276.208333333336</v>
      </c>
      <c r="N228">
        <v>1273899600</v>
      </c>
      <c r="O228" s="6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6">
        <f t="shared" si="13"/>
        <v>42139.208333333328</v>
      </c>
      <c r="N229">
        <v>1432184400</v>
      </c>
      <c r="O229" s="6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6">
        <f t="shared" si="13"/>
        <v>42613.208333333328</v>
      </c>
      <c r="N230">
        <v>1474779600</v>
      </c>
      <c r="O230" s="6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6">
        <f t="shared" si="13"/>
        <v>42887.208333333328</v>
      </c>
      <c r="N231">
        <v>1500440400</v>
      </c>
      <c r="O231" s="6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6">
        <f t="shared" si="13"/>
        <v>43805.25</v>
      </c>
      <c r="N232">
        <v>1575612000</v>
      </c>
      <c r="O232" s="6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6">
        <f t="shared" si="13"/>
        <v>41415.208333333336</v>
      </c>
      <c r="N233">
        <v>1374123600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6">
        <f t="shared" si="13"/>
        <v>42576.208333333328</v>
      </c>
      <c r="N234">
        <v>1469509200</v>
      </c>
      <c r="O234" s="6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6">
        <f t="shared" si="13"/>
        <v>40706.208333333336</v>
      </c>
      <c r="N235">
        <v>1309237200</v>
      </c>
      <c r="O235" s="6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6">
        <f t="shared" si="13"/>
        <v>42969.208333333328</v>
      </c>
      <c r="N236">
        <v>1503982800</v>
      </c>
      <c r="O236" s="6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6">
        <f t="shared" si="13"/>
        <v>42779.25</v>
      </c>
      <c r="N237">
        <v>1487397600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6">
        <f t="shared" si="13"/>
        <v>43641.208333333328</v>
      </c>
      <c r="N238">
        <v>1562043600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6">
        <f t="shared" si="13"/>
        <v>41754.208333333336</v>
      </c>
      <c r="N239">
        <v>1398574800</v>
      </c>
      <c r="O239" s="6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6">
        <f t="shared" si="13"/>
        <v>43083.25</v>
      </c>
      <c r="N240">
        <v>1515391200</v>
      </c>
      <c r="O240" s="6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6">
        <f t="shared" si="13"/>
        <v>42245.208333333328</v>
      </c>
      <c r="N241">
        <v>1441170000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6">
        <f t="shared" si="13"/>
        <v>40396.208333333336</v>
      </c>
      <c r="N242">
        <v>1281157200</v>
      </c>
      <c r="O242" s="6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6">
        <f t="shared" si="13"/>
        <v>41742.208333333336</v>
      </c>
      <c r="N243">
        <v>1398229200</v>
      </c>
      <c r="O243" s="6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6">
        <f t="shared" si="13"/>
        <v>42865.208333333328</v>
      </c>
      <c r="N244">
        <v>1495256400</v>
      </c>
      <c r="O244" s="6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6">
        <f t="shared" si="13"/>
        <v>43163.25</v>
      </c>
      <c r="N245">
        <v>1520402400</v>
      </c>
      <c r="O245" s="6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6">
        <f t="shared" si="13"/>
        <v>41834.208333333336</v>
      </c>
      <c r="N246">
        <v>1409806800</v>
      </c>
      <c r="O246" s="6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6">
        <f t="shared" si="13"/>
        <v>41736.208333333336</v>
      </c>
      <c r="N247">
        <v>1396933200</v>
      </c>
      <c r="O247" s="6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6">
        <f t="shared" si="13"/>
        <v>41491.208333333336</v>
      </c>
      <c r="N248">
        <v>1376024400</v>
      </c>
      <c r="O248" s="6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6">
        <f t="shared" si="13"/>
        <v>42726.25</v>
      </c>
      <c r="N249">
        <v>1483682400</v>
      </c>
      <c r="O249" s="6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6">
        <f t="shared" si="13"/>
        <v>42004.25</v>
      </c>
      <c r="N250">
        <v>1420437600</v>
      </c>
      <c r="O250" s="6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6">
        <f t="shared" si="13"/>
        <v>42006.25</v>
      </c>
      <c r="N251">
        <v>1420783200</v>
      </c>
      <c r="O251" s="6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6">
        <f t="shared" si="13"/>
        <v>40203.25</v>
      </c>
      <c r="N252">
        <v>1267423200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6">
        <f t="shared" si="13"/>
        <v>41252.25</v>
      </c>
      <c r="N253">
        <v>1355205600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6">
        <f t="shared" si="13"/>
        <v>41572.208333333336</v>
      </c>
      <c r="N254">
        <v>1383109200</v>
      </c>
      <c r="O254" s="6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6">
        <f t="shared" si="13"/>
        <v>40641.208333333336</v>
      </c>
      <c r="N255">
        <v>1303275600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6">
        <f t="shared" si="13"/>
        <v>42787.25</v>
      </c>
      <c r="N256">
        <v>1487829600</v>
      </c>
      <c r="O256" s="6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6">
        <f t="shared" si="13"/>
        <v>40590.25</v>
      </c>
      <c r="N257">
        <v>1298268000</v>
      </c>
      <c r="O257" s="6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6">
        <f t="shared" si="13"/>
        <v>42393.25</v>
      </c>
      <c r="N258">
        <v>1456812000</v>
      </c>
      <c r="O258" s="6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(ROUND(E259/D259*100,0))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 s="6">
        <f t="shared" ref="M259:M322" si="17">(((L259/60)/60)/24)+DATE(1970,1,1)</f>
        <v>41338.25</v>
      </c>
      <c r="N259">
        <v>1363669200</v>
      </c>
      <c r="O259" s="6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 2)</f>
        <v>72.17</v>
      </c>
      <c r="J260" t="s">
        <v>21</v>
      </c>
      <c r="K260" t="s">
        <v>22</v>
      </c>
      <c r="L260">
        <v>1481176800</v>
      </c>
      <c r="M260" s="6">
        <f t="shared" si="17"/>
        <v>42712.25</v>
      </c>
      <c r="N260">
        <v>1482904800</v>
      </c>
      <c r="O260" s="6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 s="6">
        <f t="shared" si="17"/>
        <v>41251.25</v>
      </c>
      <c r="N261">
        <v>1356588000</v>
      </c>
      <c r="O261" s="6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6">
        <f t="shared" si="17"/>
        <v>41180.208333333336</v>
      </c>
      <c r="N262">
        <v>1349845200</v>
      </c>
      <c r="O262" s="6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6">
        <f t="shared" si="17"/>
        <v>40415.208333333336</v>
      </c>
      <c r="N263">
        <v>1283058000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6">
        <f t="shared" si="17"/>
        <v>40638.208333333336</v>
      </c>
      <c r="N264">
        <v>1304226000</v>
      </c>
      <c r="O264" s="6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6">
        <f t="shared" si="17"/>
        <v>40187.25</v>
      </c>
      <c r="N265">
        <v>1263016800</v>
      </c>
      <c r="O265" s="6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6">
        <f t="shared" si="17"/>
        <v>41317.25</v>
      </c>
      <c r="N266">
        <v>1362031200</v>
      </c>
      <c r="O266" s="6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6">
        <f t="shared" si="17"/>
        <v>42372.25</v>
      </c>
      <c r="N267">
        <v>1455602400</v>
      </c>
      <c r="O267" s="6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6">
        <f t="shared" si="17"/>
        <v>41950.25</v>
      </c>
      <c r="N268">
        <v>1418191200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6">
        <f t="shared" si="17"/>
        <v>41206.208333333336</v>
      </c>
      <c r="N269">
        <v>1352440800</v>
      </c>
      <c r="O269" s="6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6">
        <f t="shared" si="17"/>
        <v>41186.208333333336</v>
      </c>
      <c r="N270">
        <v>1353304800</v>
      </c>
      <c r="O270" s="6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6">
        <f t="shared" si="17"/>
        <v>43496.25</v>
      </c>
      <c r="N271">
        <v>1550728800</v>
      </c>
      <c r="O271" s="6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6">
        <f t="shared" si="17"/>
        <v>40514.25</v>
      </c>
      <c r="N272">
        <v>1291442400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6">
        <f t="shared" si="17"/>
        <v>42345.25</v>
      </c>
      <c r="N273">
        <v>1452146400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6">
        <f t="shared" si="17"/>
        <v>43656.208333333328</v>
      </c>
      <c r="N274">
        <v>1564894800</v>
      </c>
      <c r="O274" s="6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6">
        <f t="shared" si="17"/>
        <v>42995.208333333328</v>
      </c>
      <c r="N275">
        <v>1505883600</v>
      </c>
      <c r="O275" s="6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6">
        <f t="shared" si="17"/>
        <v>43045.25</v>
      </c>
      <c r="N276">
        <v>1510380000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6">
        <f t="shared" si="17"/>
        <v>43561.208333333328</v>
      </c>
      <c r="N277">
        <v>1555218000</v>
      </c>
      <c r="O277" s="6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6">
        <f t="shared" si="17"/>
        <v>41018.208333333336</v>
      </c>
      <c r="N278">
        <v>1335243600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6">
        <f t="shared" si="17"/>
        <v>40378.208333333336</v>
      </c>
      <c r="N279">
        <v>1279688400</v>
      </c>
      <c r="O279" s="6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6">
        <f t="shared" si="17"/>
        <v>41239.25</v>
      </c>
      <c r="N280">
        <v>1356069600</v>
      </c>
      <c r="O280" s="6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6">
        <f t="shared" si="17"/>
        <v>43346.208333333328</v>
      </c>
      <c r="N281">
        <v>1536210000</v>
      </c>
      <c r="O281" s="6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6">
        <f t="shared" si="17"/>
        <v>43060.25</v>
      </c>
      <c r="N282">
        <v>1511762400</v>
      </c>
      <c r="O282" s="6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6">
        <f t="shared" si="17"/>
        <v>40979.25</v>
      </c>
      <c r="N283">
        <v>1333256400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6">
        <f t="shared" si="17"/>
        <v>42701.25</v>
      </c>
      <c r="N284">
        <v>1480744800</v>
      </c>
      <c r="O284" s="6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6">
        <f t="shared" si="17"/>
        <v>42520.208333333328</v>
      </c>
      <c r="N285">
        <v>1465016400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6">
        <f t="shared" si="17"/>
        <v>41030.208333333336</v>
      </c>
      <c r="N286">
        <v>1336280400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6">
        <f t="shared" si="17"/>
        <v>42623.208333333328</v>
      </c>
      <c r="N287">
        <v>1476766800</v>
      </c>
      <c r="O287" s="6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6">
        <f t="shared" si="17"/>
        <v>42697.25</v>
      </c>
      <c r="N288">
        <v>1480485600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6">
        <f t="shared" si="17"/>
        <v>42122.208333333328</v>
      </c>
      <c r="N289">
        <v>1430197200</v>
      </c>
      <c r="O289" s="6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6">
        <f t="shared" si="17"/>
        <v>40982.208333333336</v>
      </c>
      <c r="N290">
        <v>1331787600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6">
        <f t="shared" si="17"/>
        <v>42219.208333333328</v>
      </c>
      <c r="N291">
        <v>1438837200</v>
      </c>
      <c r="O291" s="6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6">
        <f t="shared" si="17"/>
        <v>41404.208333333336</v>
      </c>
      <c r="N292">
        <v>1370926800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6">
        <f t="shared" si="17"/>
        <v>40831.208333333336</v>
      </c>
      <c r="N293">
        <v>1319000400</v>
      </c>
      <c r="O293" s="6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6">
        <f t="shared" si="17"/>
        <v>40984.208333333336</v>
      </c>
      <c r="N294">
        <v>1333429200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6">
        <f t="shared" si="17"/>
        <v>40456.208333333336</v>
      </c>
      <c r="N295">
        <v>1287032400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6">
        <f t="shared" si="17"/>
        <v>43399.208333333328</v>
      </c>
      <c r="N296">
        <v>1541570400</v>
      </c>
      <c r="O296" s="6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6">
        <f t="shared" si="17"/>
        <v>41562.208333333336</v>
      </c>
      <c r="N297">
        <v>1383976800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6">
        <f t="shared" si="17"/>
        <v>43493.25</v>
      </c>
      <c r="N298">
        <v>1550556000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6">
        <f t="shared" si="17"/>
        <v>41653.25</v>
      </c>
      <c r="N299">
        <v>1390456800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6">
        <f t="shared" si="17"/>
        <v>42426.25</v>
      </c>
      <c r="N300">
        <v>1458018000</v>
      </c>
      <c r="O300" s="6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6">
        <f t="shared" si="17"/>
        <v>42432.25</v>
      </c>
      <c r="N301">
        <v>1461819600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6">
        <f t="shared" si="17"/>
        <v>42977.208333333328</v>
      </c>
      <c r="N302">
        <v>1504155600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6">
        <f t="shared" si="17"/>
        <v>42061.25</v>
      </c>
      <c r="N303">
        <v>1426395600</v>
      </c>
      <c r="O303" s="6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6">
        <f t="shared" si="17"/>
        <v>43345.208333333328</v>
      </c>
      <c r="N304">
        <v>1537074000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6">
        <f t="shared" si="17"/>
        <v>42376.25</v>
      </c>
      <c r="N305">
        <v>1452578400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6">
        <f t="shared" si="17"/>
        <v>42589.208333333328</v>
      </c>
      <c r="N306">
        <v>1474088400</v>
      </c>
      <c r="O306" s="6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6">
        <f t="shared" si="17"/>
        <v>42448.208333333328</v>
      </c>
      <c r="N307">
        <v>1461906000</v>
      </c>
      <c r="O307" s="6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6">
        <f t="shared" si="17"/>
        <v>42930.208333333328</v>
      </c>
      <c r="N308">
        <v>1500267600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6">
        <f t="shared" si="17"/>
        <v>41066.208333333336</v>
      </c>
      <c r="N309">
        <v>1340686800</v>
      </c>
      <c r="O309" s="6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6">
        <f t="shared" si="17"/>
        <v>40651.208333333336</v>
      </c>
      <c r="N310">
        <v>1303189200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6">
        <f t="shared" si="17"/>
        <v>40807.208333333336</v>
      </c>
      <c r="N311">
        <v>1318309200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6">
        <f t="shared" si="17"/>
        <v>40277.208333333336</v>
      </c>
      <c r="N312">
        <v>1272171600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6">
        <f t="shared" si="17"/>
        <v>40590.25</v>
      </c>
      <c r="N313">
        <v>1298872800</v>
      </c>
      <c r="O313" s="6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6">
        <f t="shared" si="17"/>
        <v>41572.208333333336</v>
      </c>
      <c r="N314">
        <v>1383282000</v>
      </c>
      <c r="O314" s="6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6">
        <f t="shared" si="17"/>
        <v>40966.25</v>
      </c>
      <c r="N315">
        <v>1330495200</v>
      </c>
      <c r="O315" s="6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6">
        <f t="shared" si="17"/>
        <v>43536.208333333328</v>
      </c>
      <c r="N316">
        <v>1552798800</v>
      </c>
      <c r="O316" s="6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6">
        <f t="shared" si="17"/>
        <v>41783.208333333336</v>
      </c>
      <c r="N317">
        <v>1403413200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6">
        <f t="shared" si="17"/>
        <v>43788.25</v>
      </c>
      <c r="N318">
        <v>1574229600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6">
        <f t="shared" si="17"/>
        <v>42869.208333333328</v>
      </c>
      <c r="N319">
        <v>1495861200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6">
        <f t="shared" si="17"/>
        <v>41684.25</v>
      </c>
      <c r="N320">
        <v>1392530400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6">
        <f t="shared" si="17"/>
        <v>40402.208333333336</v>
      </c>
      <c r="N321">
        <v>1283662800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6">
        <f t="shared" si="17"/>
        <v>40673.208333333336</v>
      </c>
      <c r="N322">
        <v>1305781200</v>
      </c>
      <c r="O322" s="6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(ROUND(E323/D323*100,0))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 s="6">
        <f t="shared" ref="M323:M386" si="21">(((L323/60)/60)/24)+DATE(1970,1,1)</f>
        <v>40634.208333333336</v>
      </c>
      <c r="N323">
        <v>1302325200</v>
      </c>
      <c r="O323" s="6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 2)</f>
        <v>38</v>
      </c>
      <c r="J324" t="s">
        <v>21</v>
      </c>
      <c r="K324" t="s">
        <v>22</v>
      </c>
      <c r="L324">
        <v>1290664800</v>
      </c>
      <c r="M324" s="6">
        <f t="shared" si="21"/>
        <v>40507.25</v>
      </c>
      <c r="N324">
        <v>1291788000</v>
      </c>
      <c r="O324" s="6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 s="6">
        <f t="shared" si="21"/>
        <v>41725.208333333336</v>
      </c>
      <c r="N325">
        <v>1396069200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6">
        <f t="shared" si="21"/>
        <v>42176.208333333328</v>
      </c>
      <c r="N326">
        <v>1435899600</v>
      </c>
      <c r="O326" s="6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6">
        <f t="shared" si="21"/>
        <v>43267.208333333328</v>
      </c>
      <c r="N327">
        <v>1531112400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6">
        <f t="shared" si="21"/>
        <v>42364.25</v>
      </c>
      <c r="N328">
        <v>1451628000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6">
        <f t="shared" si="21"/>
        <v>43705.208333333328</v>
      </c>
      <c r="N329">
        <v>1567314000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6">
        <f t="shared" si="21"/>
        <v>43434.25</v>
      </c>
      <c r="N330">
        <v>1544508000</v>
      </c>
      <c r="O330" s="6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6">
        <f t="shared" si="21"/>
        <v>42716.25</v>
      </c>
      <c r="N331">
        <v>1482472800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6">
        <f t="shared" si="21"/>
        <v>43077.25</v>
      </c>
      <c r="N332">
        <v>1512799200</v>
      </c>
      <c r="O332" s="6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6">
        <f t="shared" si="21"/>
        <v>40896.25</v>
      </c>
      <c r="N333">
        <v>1324360800</v>
      </c>
      <c r="O333" s="6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6">
        <f t="shared" si="21"/>
        <v>41361.208333333336</v>
      </c>
      <c r="N334">
        <v>1364533200</v>
      </c>
      <c r="O334" s="6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6">
        <f t="shared" si="21"/>
        <v>43424.25</v>
      </c>
      <c r="N335">
        <v>1545112800</v>
      </c>
      <c r="O335" s="6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6">
        <f t="shared" si="21"/>
        <v>43110.25</v>
      </c>
      <c r="N336">
        <v>1516168800</v>
      </c>
      <c r="O336" s="6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6">
        <f t="shared" si="21"/>
        <v>43784.25</v>
      </c>
      <c r="N337">
        <v>1574920800</v>
      </c>
      <c r="O337" s="6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6">
        <f t="shared" si="21"/>
        <v>40527.25</v>
      </c>
      <c r="N338">
        <v>1292479200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6">
        <f t="shared" si="21"/>
        <v>43780.25</v>
      </c>
      <c r="N339">
        <v>1573538400</v>
      </c>
      <c r="O339" s="6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6">
        <f t="shared" si="21"/>
        <v>40821.208333333336</v>
      </c>
      <c r="N340">
        <v>1320382800</v>
      </c>
      <c r="O340" s="6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6">
        <f t="shared" si="21"/>
        <v>42949.208333333328</v>
      </c>
      <c r="N341">
        <v>1502859600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6">
        <f t="shared" si="21"/>
        <v>40889.25</v>
      </c>
      <c r="N342">
        <v>1323756000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6">
        <f t="shared" si="21"/>
        <v>42244.208333333328</v>
      </c>
      <c r="N343">
        <v>1441342800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6">
        <f t="shared" si="21"/>
        <v>41475.208333333336</v>
      </c>
      <c r="N344">
        <v>1375333200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6">
        <f t="shared" si="21"/>
        <v>41597.25</v>
      </c>
      <c r="N345">
        <v>1389420000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6">
        <f t="shared" si="21"/>
        <v>43122.25</v>
      </c>
      <c r="N346">
        <v>1520056800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6">
        <f t="shared" si="21"/>
        <v>42194.208333333328</v>
      </c>
      <c r="N347">
        <v>1436504400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6">
        <f t="shared" si="21"/>
        <v>42971.208333333328</v>
      </c>
      <c r="N348">
        <v>1508302800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6">
        <f t="shared" si="21"/>
        <v>42046.25</v>
      </c>
      <c r="N349">
        <v>1425708000</v>
      </c>
      <c r="O349" s="6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6">
        <f t="shared" si="21"/>
        <v>42782.25</v>
      </c>
      <c r="N350">
        <v>1488348000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6">
        <f t="shared" si="21"/>
        <v>42930.208333333328</v>
      </c>
      <c r="N351">
        <v>1502600400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6">
        <f t="shared" si="21"/>
        <v>42144.208333333328</v>
      </c>
      <c r="N352">
        <v>1433653200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6">
        <f t="shared" si="21"/>
        <v>42240.208333333328</v>
      </c>
      <c r="N353">
        <v>1441602000</v>
      </c>
      <c r="O353" s="6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6">
        <f t="shared" si="21"/>
        <v>42315.25</v>
      </c>
      <c r="N354">
        <v>1447567200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6">
        <f t="shared" si="21"/>
        <v>43651.208333333328</v>
      </c>
      <c r="N355">
        <v>1562389200</v>
      </c>
      <c r="O355" s="6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6">
        <f t="shared" si="21"/>
        <v>41520.208333333336</v>
      </c>
      <c r="N356">
        <v>1378789200</v>
      </c>
      <c r="O356" s="6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6">
        <f t="shared" si="21"/>
        <v>42757.25</v>
      </c>
      <c r="N357">
        <v>1488520800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6">
        <f t="shared" si="21"/>
        <v>40922.25</v>
      </c>
      <c r="N358">
        <v>1327298400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6">
        <f t="shared" si="21"/>
        <v>42250.208333333328</v>
      </c>
      <c r="N359">
        <v>1443416400</v>
      </c>
      <c r="O359" s="6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6">
        <f t="shared" si="21"/>
        <v>43322.208333333328</v>
      </c>
      <c r="N360">
        <v>1534136400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6">
        <f t="shared" si="21"/>
        <v>40782.208333333336</v>
      </c>
      <c r="N361">
        <v>1315026000</v>
      </c>
      <c r="O361" s="6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6">
        <f t="shared" si="21"/>
        <v>40544.25</v>
      </c>
      <c r="N362">
        <v>1295071200</v>
      </c>
      <c r="O362" s="6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6">
        <f t="shared" si="21"/>
        <v>43015.208333333328</v>
      </c>
      <c r="N363">
        <v>1509426000</v>
      </c>
      <c r="O363" s="6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6">
        <f t="shared" si="21"/>
        <v>40570.25</v>
      </c>
      <c r="N364">
        <v>1299391200</v>
      </c>
      <c r="O364" s="6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6">
        <f t="shared" si="21"/>
        <v>40904.25</v>
      </c>
      <c r="N365">
        <v>1325052000</v>
      </c>
      <c r="O365" s="6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6">
        <f t="shared" si="21"/>
        <v>43164.25</v>
      </c>
      <c r="N366">
        <v>1522818000</v>
      </c>
      <c r="O366" s="6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6">
        <f t="shared" si="21"/>
        <v>42733.25</v>
      </c>
      <c r="N367">
        <v>1485324000</v>
      </c>
      <c r="O367" s="6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6">
        <f t="shared" si="21"/>
        <v>40546.25</v>
      </c>
      <c r="N368">
        <v>1294120800</v>
      </c>
      <c r="O368" s="6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6">
        <f t="shared" si="21"/>
        <v>41930.208333333336</v>
      </c>
      <c r="N369">
        <v>1415685600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6">
        <f t="shared" si="21"/>
        <v>40464.208333333336</v>
      </c>
      <c r="N370">
        <v>1288933200</v>
      </c>
      <c r="O370" s="6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6">
        <f t="shared" si="21"/>
        <v>41308.25</v>
      </c>
      <c r="N371">
        <v>1363237200</v>
      </c>
      <c r="O371" s="6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6">
        <f t="shared" si="21"/>
        <v>43570.208333333328</v>
      </c>
      <c r="N372">
        <v>1555822800</v>
      </c>
      <c r="O372" s="6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6">
        <f t="shared" si="21"/>
        <v>42043.25</v>
      </c>
      <c r="N373">
        <v>1427778000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6">
        <f t="shared" si="21"/>
        <v>42012.25</v>
      </c>
      <c r="N374">
        <v>1422424800</v>
      </c>
      <c r="O374" s="6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6">
        <f t="shared" si="21"/>
        <v>42964.208333333328</v>
      </c>
      <c r="N375">
        <v>1503637200</v>
      </c>
      <c r="O375" s="6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6">
        <f t="shared" si="21"/>
        <v>43476.25</v>
      </c>
      <c r="N376">
        <v>1547618400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6">
        <f t="shared" si="21"/>
        <v>42293.208333333328</v>
      </c>
      <c r="N377">
        <v>1449900000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6">
        <f t="shared" si="21"/>
        <v>41826.208333333336</v>
      </c>
      <c r="N378">
        <v>1405141200</v>
      </c>
      <c r="O378" s="6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6">
        <f t="shared" si="21"/>
        <v>43760.208333333328</v>
      </c>
      <c r="N379">
        <v>1572933600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6">
        <f t="shared" si="21"/>
        <v>43241.208333333328</v>
      </c>
      <c r="N380">
        <v>1530162000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6">
        <f t="shared" si="21"/>
        <v>40843.208333333336</v>
      </c>
      <c r="N381">
        <v>1320904800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6">
        <f t="shared" si="21"/>
        <v>41448.208333333336</v>
      </c>
      <c r="N382">
        <v>1372395600</v>
      </c>
      <c r="O382" s="6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6">
        <f t="shared" si="21"/>
        <v>42163.208333333328</v>
      </c>
      <c r="N383">
        <v>1437714000</v>
      </c>
      <c r="O383" s="6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6">
        <f t="shared" si="21"/>
        <v>43024.208333333328</v>
      </c>
      <c r="N384">
        <v>1509771600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6">
        <f t="shared" si="21"/>
        <v>43509.25</v>
      </c>
      <c r="N385">
        <v>1550556000</v>
      </c>
      <c r="O385" s="6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6">
        <f t="shared" si="21"/>
        <v>42776.25</v>
      </c>
      <c r="N386">
        <v>1489039200</v>
      </c>
      <c r="O386" s="6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(ROUND(E387/D387*100,0))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 s="6">
        <f t="shared" ref="M387:M450" si="25">(((L387/60)/60)/24)+DATE(1970,1,1)</f>
        <v>43553.208333333328</v>
      </c>
      <c r="N387">
        <v>1556600400</v>
      </c>
      <c r="O387" s="6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 2)</f>
        <v>96.96</v>
      </c>
      <c r="J388" t="s">
        <v>21</v>
      </c>
      <c r="K388" t="s">
        <v>22</v>
      </c>
      <c r="L388">
        <v>1277528400</v>
      </c>
      <c r="M388" s="6">
        <f t="shared" si="25"/>
        <v>40355.208333333336</v>
      </c>
      <c r="N388">
        <v>1278565200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 s="6">
        <f t="shared" si="25"/>
        <v>41072.208333333336</v>
      </c>
      <c r="N389">
        <v>1339909200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6">
        <f t="shared" si="25"/>
        <v>40912.25</v>
      </c>
      <c r="N390">
        <v>1325829600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6">
        <f t="shared" si="25"/>
        <v>40479.208333333336</v>
      </c>
      <c r="N391">
        <v>1290578400</v>
      </c>
      <c r="O391" s="6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6">
        <f t="shared" si="25"/>
        <v>41530.208333333336</v>
      </c>
      <c r="N392">
        <v>1380344400</v>
      </c>
      <c r="O392" s="6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6">
        <f t="shared" si="25"/>
        <v>41653.25</v>
      </c>
      <c r="N393">
        <v>1389852000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6">
        <f t="shared" si="25"/>
        <v>40549.25</v>
      </c>
      <c r="N394">
        <v>1294466400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6">
        <f t="shared" si="25"/>
        <v>42933.208333333328</v>
      </c>
      <c r="N395">
        <v>1500354000</v>
      </c>
      <c r="O395" s="6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6">
        <f t="shared" si="25"/>
        <v>41484.208333333336</v>
      </c>
      <c r="N396">
        <v>1375938000</v>
      </c>
      <c r="O396" s="6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6">
        <f t="shared" si="25"/>
        <v>40885.25</v>
      </c>
      <c r="N397">
        <v>1323410400</v>
      </c>
      <c r="O397" s="6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6">
        <f t="shared" si="25"/>
        <v>43378.208333333328</v>
      </c>
      <c r="N398">
        <v>1539406800</v>
      </c>
      <c r="O398" s="6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6">
        <f t="shared" si="25"/>
        <v>41417.208333333336</v>
      </c>
      <c r="N399">
        <v>1369803600</v>
      </c>
      <c r="O399" s="6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6">
        <f t="shared" si="25"/>
        <v>43228.208333333328</v>
      </c>
      <c r="N400">
        <v>1525928400</v>
      </c>
      <c r="O400" s="6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6">
        <f t="shared" si="25"/>
        <v>40576.25</v>
      </c>
      <c r="N401">
        <v>1297231200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6">
        <f t="shared" si="25"/>
        <v>41502.208333333336</v>
      </c>
      <c r="N402">
        <v>1378530000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6">
        <f t="shared" si="25"/>
        <v>43765.208333333328</v>
      </c>
      <c r="N403">
        <v>1572152400</v>
      </c>
      <c r="O403" s="6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6">
        <f t="shared" si="25"/>
        <v>40914.25</v>
      </c>
      <c r="N404">
        <v>1329890400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6">
        <f t="shared" si="25"/>
        <v>40310.208333333336</v>
      </c>
      <c r="N405">
        <v>1276750800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6">
        <f t="shared" si="25"/>
        <v>43053.25</v>
      </c>
      <c r="N406">
        <v>1510898400</v>
      </c>
      <c r="O406" s="6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6">
        <f t="shared" si="25"/>
        <v>43255.208333333328</v>
      </c>
      <c r="N407">
        <v>1532408400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6">
        <f t="shared" si="25"/>
        <v>41304.25</v>
      </c>
      <c r="N408">
        <v>1360562400</v>
      </c>
      <c r="O408" s="6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6">
        <f t="shared" si="25"/>
        <v>43751.208333333328</v>
      </c>
      <c r="N409">
        <v>1571547600</v>
      </c>
      <c r="O409" s="6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6">
        <f t="shared" si="25"/>
        <v>42541.208333333328</v>
      </c>
      <c r="N410">
        <v>1468126800</v>
      </c>
      <c r="O410" s="6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6">
        <f t="shared" si="25"/>
        <v>42843.208333333328</v>
      </c>
      <c r="N411">
        <v>1492837200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6">
        <f t="shared" si="25"/>
        <v>42122.208333333328</v>
      </c>
      <c r="N412">
        <v>1430197200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6">
        <f t="shared" si="25"/>
        <v>42884.208333333328</v>
      </c>
      <c r="N413">
        <v>1496206800</v>
      </c>
      <c r="O413" s="6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6">
        <f t="shared" si="25"/>
        <v>41642.25</v>
      </c>
      <c r="N414">
        <v>1389592800</v>
      </c>
      <c r="O414" s="6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6">
        <f t="shared" si="25"/>
        <v>43431.25</v>
      </c>
      <c r="N415">
        <v>1545631200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6">
        <f t="shared" si="25"/>
        <v>40288.208333333336</v>
      </c>
      <c r="N416">
        <v>1272430800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6">
        <f t="shared" si="25"/>
        <v>40921.25</v>
      </c>
      <c r="N417">
        <v>1327903200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6">
        <f t="shared" si="25"/>
        <v>40560.25</v>
      </c>
      <c r="N418">
        <v>1296021600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6">
        <f t="shared" si="25"/>
        <v>43407.208333333328</v>
      </c>
      <c r="N419">
        <v>1543298400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6">
        <f t="shared" si="25"/>
        <v>41035.208333333336</v>
      </c>
      <c r="N420">
        <v>1336366800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6">
        <f t="shared" si="25"/>
        <v>40899.25</v>
      </c>
      <c r="N421">
        <v>1325052000</v>
      </c>
      <c r="O421" s="6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6">
        <f t="shared" si="25"/>
        <v>42911.208333333328</v>
      </c>
      <c r="N422">
        <v>1499576400</v>
      </c>
      <c r="O422" s="6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6">
        <f t="shared" si="25"/>
        <v>42915.208333333328</v>
      </c>
      <c r="N423">
        <v>1501304400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6">
        <f t="shared" si="25"/>
        <v>40285.208333333336</v>
      </c>
      <c r="N424">
        <v>1273208400</v>
      </c>
      <c r="O424" s="6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6">
        <f t="shared" si="25"/>
        <v>40808.208333333336</v>
      </c>
      <c r="N425">
        <v>1316840400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6">
        <f t="shared" si="25"/>
        <v>43208.208333333328</v>
      </c>
      <c r="N426">
        <v>1524546000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6">
        <f t="shared" si="25"/>
        <v>42213.208333333328</v>
      </c>
      <c r="N427">
        <v>1438578000</v>
      </c>
      <c r="O427" s="6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6">
        <f t="shared" si="25"/>
        <v>41332.25</v>
      </c>
      <c r="N428">
        <v>1362549600</v>
      </c>
      <c r="O428" s="6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6">
        <f t="shared" si="25"/>
        <v>41895.208333333336</v>
      </c>
      <c r="N429">
        <v>1413349200</v>
      </c>
      <c r="O429" s="6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6">
        <f t="shared" si="25"/>
        <v>40585.25</v>
      </c>
      <c r="N430">
        <v>1298008800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6">
        <f t="shared" si="25"/>
        <v>41680.25</v>
      </c>
      <c r="N431">
        <v>1394427600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6">
        <f t="shared" si="25"/>
        <v>43737.208333333328</v>
      </c>
      <c r="N432">
        <v>1572670800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6">
        <f t="shared" si="25"/>
        <v>43273.208333333328</v>
      </c>
      <c r="N433">
        <v>1531112400</v>
      </c>
      <c r="O433" s="6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6">
        <f t="shared" si="25"/>
        <v>41761.208333333336</v>
      </c>
      <c r="N434">
        <v>1400734800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6">
        <f t="shared" si="25"/>
        <v>41603.25</v>
      </c>
      <c r="N435">
        <v>1386741600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6">
        <f t="shared" si="25"/>
        <v>42705.25</v>
      </c>
      <c r="N436">
        <v>1481781600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6">
        <f t="shared" si="25"/>
        <v>41988.25</v>
      </c>
      <c r="N437">
        <v>1419660000</v>
      </c>
      <c r="O437" s="6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6">
        <f t="shared" si="25"/>
        <v>43575.208333333328</v>
      </c>
      <c r="N438">
        <v>1555822800</v>
      </c>
      <c r="O438" s="6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6">
        <f t="shared" si="25"/>
        <v>42260.208333333328</v>
      </c>
      <c r="N439">
        <v>1442379600</v>
      </c>
      <c r="O439" s="6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6">
        <f t="shared" si="25"/>
        <v>41337.25</v>
      </c>
      <c r="N440">
        <v>1364965200</v>
      </c>
      <c r="O440" s="6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6">
        <f t="shared" si="25"/>
        <v>42680.208333333328</v>
      </c>
      <c r="N441">
        <v>1479016800</v>
      </c>
      <c r="O441" s="6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6">
        <f t="shared" si="25"/>
        <v>42916.208333333328</v>
      </c>
      <c r="N442">
        <v>1499662800</v>
      </c>
      <c r="O442" s="6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6">
        <f t="shared" si="25"/>
        <v>41025.208333333336</v>
      </c>
      <c r="N443">
        <v>1337835600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6">
        <f t="shared" si="25"/>
        <v>42980.208333333328</v>
      </c>
      <c r="N444">
        <v>1505710800</v>
      </c>
      <c r="O444" s="6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6">
        <f t="shared" si="25"/>
        <v>40451.208333333336</v>
      </c>
      <c r="N445">
        <v>1287464400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6">
        <f t="shared" si="25"/>
        <v>40748.208333333336</v>
      </c>
      <c r="N446">
        <v>1311656400</v>
      </c>
      <c r="O446" s="6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6">
        <f t="shared" si="25"/>
        <v>40515.25</v>
      </c>
      <c r="N447">
        <v>1293170400</v>
      </c>
      <c r="O447" s="6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6">
        <f t="shared" si="25"/>
        <v>41261.25</v>
      </c>
      <c r="N448">
        <v>1355983200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6">
        <f t="shared" si="25"/>
        <v>43088.25</v>
      </c>
      <c r="N449">
        <v>1515045600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6">
        <f t="shared" si="25"/>
        <v>41378.208333333336</v>
      </c>
      <c r="N450">
        <v>1366088400</v>
      </c>
      <c r="O450" s="6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(ROUND(E451/D451*100,0))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 s="6">
        <f t="shared" ref="M451:M514" si="29">(((L451/60)/60)/24)+DATE(1970,1,1)</f>
        <v>43530.25</v>
      </c>
      <c r="N451">
        <v>1553317200</v>
      </c>
      <c r="O451" s="6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 2)</f>
        <v>4</v>
      </c>
      <c r="J452" t="s">
        <v>15</v>
      </c>
      <c r="K452" t="s">
        <v>16</v>
      </c>
      <c r="L452">
        <v>1540098000</v>
      </c>
      <c r="M452" s="6">
        <f t="shared" si="29"/>
        <v>43394.208333333328</v>
      </c>
      <c r="N452">
        <v>1542088800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 s="6">
        <f t="shared" si="29"/>
        <v>42935.208333333328</v>
      </c>
      <c r="N453">
        <v>1503118800</v>
      </c>
      <c r="O453" s="6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6">
        <f t="shared" si="29"/>
        <v>40365.208333333336</v>
      </c>
      <c r="N454">
        <v>1278478800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6">
        <f t="shared" si="29"/>
        <v>42705.25</v>
      </c>
      <c r="N455">
        <v>1484114400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6">
        <f t="shared" si="29"/>
        <v>41568.208333333336</v>
      </c>
      <c r="N456">
        <v>1385445600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6">
        <f t="shared" si="29"/>
        <v>40809.208333333336</v>
      </c>
      <c r="N457">
        <v>1318741200</v>
      </c>
      <c r="O457" s="6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6">
        <f t="shared" si="29"/>
        <v>43141.25</v>
      </c>
      <c r="N458">
        <v>1518242400</v>
      </c>
      <c r="O458" s="6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6">
        <f t="shared" si="29"/>
        <v>42657.208333333328</v>
      </c>
      <c r="N459">
        <v>1476594000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6">
        <f t="shared" si="29"/>
        <v>40265.208333333336</v>
      </c>
      <c r="N460">
        <v>1273554000</v>
      </c>
      <c r="O460" s="6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6">
        <f t="shared" si="29"/>
        <v>42001.25</v>
      </c>
      <c r="N461">
        <v>1421906400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6">
        <f t="shared" si="29"/>
        <v>40399.208333333336</v>
      </c>
      <c r="N462">
        <v>1281589200</v>
      </c>
      <c r="O462" s="6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6">
        <f t="shared" si="29"/>
        <v>41757.208333333336</v>
      </c>
      <c r="N463">
        <v>1400389200</v>
      </c>
      <c r="O463" s="6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6">
        <f t="shared" si="29"/>
        <v>41304.25</v>
      </c>
      <c r="N464">
        <v>1362808800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6">
        <f t="shared" si="29"/>
        <v>41639.25</v>
      </c>
      <c r="N465">
        <v>1388815200</v>
      </c>
      <c r="O465" s="6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6">
        <f t="shared" si="29"/>
        <v>43142.25</v>
      </c>
      <c r="N466">
        <v>1519538400</v>
      </c>
      <c r="O466" s="6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6">
        <f t="shared" si="29"/>
        <v>43127.25</v>
      </c>
      <c r="N467">
        <v>1517810400</v>
      </c>
      <c r="O467" s="6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6">
        <f t="shared" si="29"/>
        <v>41409.208333333336</v>
      </c>
      <c r="N468">
        <v>1370581200</v>
      </c>
      <c r="O468" s="6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6">
        <f t="shared" si="29"/>
        <v>42331.25</v>
      </c>
      <c r="N469">
        <v>1448863200</v>
      </c>
      <c r="O469" s="6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6">
        <f t="shared" si="29"/>
        <v>43569.208333333328</v>
      </c>
      <c r="N470">
        <v>1556600400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6">
        <f t="shared" si="29"/>
        <v>42142.208333333328</v>
      </c>
      <c r="N471">
        <v>1432098000</v>
      </c>
      <c r="O471" s="6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6">
        <f t="shared" si="29"/>
        <v>42716.25</v>
      </c>
      <c r="N472">
        <v>1482127200</v>
      </c>
      <c r="O472" s="6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6">
        <f t="shared" si="29"/>
        <v>41031.208333333336</v>
      </c>
      <c r="N473">
        <v>1335934800</v>
      </c>
      <c r="O473" s="6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6">
        <f t="shared" si="29"/>
        <v>43535.208333333328</v>
      </c>
      <c r="N474">
        <v>1556946000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6">
        <f t="shared" si="29"/>
        <v>43277.208333333328</v>
      </c>
      <c r="N475">
        <v>1530075600</v>
      </c>
      <c r="O475" s="6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6">
        <f t="shared" si="29"/>
        <v>41989.25</v>
      </c>
      <c r="N476">
        <v>1418796000</v>
      </c>
      <c r="O476" s="6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6">
        <f t="shared" si="29"/>
        <v>41450.208333333336</v>
      </c>
      <c r="N477">
        <v>1372482000</v>
      </c>
      <c r="O477" s="6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6">
        <f t="shared" si="29"/>
        <v>43322.208333333328</v>
      </c>
      <c r="N478">
        <v>1534395600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6">
        <f t="shared" si="29"/>
        <v>40720.208333333336</v>
      </c>
      <c r="N479">
        <v>1311397200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6">
        <f t="shared" si="29"/>
        <v>42072.208333333328</v>
      </c>
      <c r="N480">
        <v>1426914000</v>
      </c>
      <c r="O480" s="6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6">
        <f t="shared" si="29"/>
        <v>42945.208333333328</v>
      </c>
      <c r="N481">
        <v>1501477200</v>
      </c>
      <c r="O481" s="6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6">
        <f t="shared" si="29"/>
        <v>40248.25</v>
      </c>
      <c r="N482">
        <v>1269061200</v>
      </c>
      <c r="O482" s="6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6">
        <f t="shared" si="29"/>
        <v>41913.208333333336</v>
      </c>
      <c r="N483">
        <v>1415772000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6">
        <f t="shared" si="29"/>
        <v>40963.25</v>
      </c>
      <c r="N484">
        <v>1331013600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6">
        <f t="shared" si="29"/>
        <v>43811.25</v>
      </c>
      <c r="N485">
        <v>1576735200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6">
        <f t="shared" si="29"/>
        <v>41855.208333333336</v>
      </c>
      <c r="N486">
        <v>1411362000</v>
      </c>
      <c r="O486" s="6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6">
        <f t="shared" si="29"/>
        <v>43626.208333333328</v>
      </c>
      <c r="N487">
        <v>1563685200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6">
        <f t="shared" si="29"/>
        <v>43168.25</v>
      </c>
      <c r="N488">
        <v>1521867600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6">
        <f t="shared" si="29"/>
        <v>42845.208333333328</v>
      </c>
      <c r="N489">
        <v>1495515600</v>
      </c>
      <c r="O489" s="6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6">
        <f t="shared" si="29"/>
        <v>42403.25</v>
      </c>
      <c r="N490">
        <v>1455948000</v>
      </c>
      <c r="O490" s="6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6">
        <f t="shared" si="29"/>
        <v>40406.208333333336</v>
      </c>
      <c r="N491">
        <v>1282366800</v>
      </c>
      <c r="O491" s="6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6">
        <f t="shared" si="29"/>
        <v>43786.25</v>
      </c>
      <c r="N492">
        <v>1574575200</v>
      </c>
      <c r="O492" s="6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6">
        <f t="shared" si="29"/>
        <v>41456.208333333336</v>
      </c>
      <c r="N493">
        <v>1374901200</v>
      </c>
      <c r="O493" s="6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6">
        <f t="shared" si="29"/>
        <v>40336.208333333336</v>
      </c>
      <c r="N494">
        <v>1278910800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6">
        <f t="shared" si="29"/>
        <v>43645.208333333328</v>
      </c>
      <c r="N495">
        <v>1562907600</v>
      </c>
      <c r="O495" s="6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6">
        <f t="shared" si="29"/>
        <v>40990.208333333336</v>
      </c>
      <c r="N496">
        <v>1332478800</v>
      </c>
      <c r="O496" s="6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6">
        <f t="shared" si="29"/>
        <v>41800.208333333336</v>
      </c>
      <c r="N497">
        <v>1402722000</v>
      </c>
      <c r="O497" s="6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6">
        <f t="shared" si="29"/>
        <v>42876.208333333328</v>
      </c>
      <c r="N498">
        <v>1496811600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6">
        <f t="shared" si="29"/>
        <v>42724.25</v>
      </c>
      <c r="N499">
        <v>1482213600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6">
        <f t="shared" si="29"/>
        <v>42005.25</v>
      </c>
      <c r="N500">
        <v>1420264800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6">
        <f t="shared" si="29"/>
        <v>42444.208333333328</v>
      </c>
      <c r="N501">
        <v>1458450000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6">
        <f t="shared" si="29"/>
        <v>41395.208333333336</v>
      </c>
      <c r="N502">
        <v>1369803600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6">
        <f t="shared" si="29"/>
        <v>41345.208333333336</v>
      </c>
      <c r="N503">
        <v>1363237200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6">
        <f t="shared" si="29"/>
        <v>41117.208333333336</v>
      </c>
      <c r="N504">
        <v>1345870800</v>
      </c>
      <c r="O504" s="6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6">
        <f t="shared" si="29"/>
        <v>42186.208333333328</v>
      </c>
      <c r="N505">
        <v>1437454800</v>
      </c>
      <c r="O505" s="6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6">
        <f t="shared" si="29"/>
        <v>42142.208333333328</v>
      </c>
      <c r="N506">
        <v>1432011600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6">
        <f t="shared" si="29"/>
        <v>41341.25</v>
      </c>
      <c r="N507">
        <v>1366347600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6">
        <f t="shared" si="29"/>
        <v>43062.25</v>
      </c>
      <c r="N508">
        <v>1512885600</v>
      </c>
      <c r="O508" s="6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6">
        <f t="shared" si="29"/>
        <v>41373.208333333336</v>
      </c>
      <c r="N509">
        <v>1369717200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6">
        <f t="shared" si="29"/>
        <v>43310.208333333328</v>
      </c>
      <c r="N510">
        <v>1534654800</v>
      </c>
      <c r="O510" s="6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6">
        <f t="shared" si="29"/>
        <v>41034.208333333336</v>
      </c>
      <c r="N511">
        <v>1337058000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6">
        <f t="shared" si="29"/>
        <v>43251.208333333328</v>
      </c>
      <c r="N512">
        <v>1529816400</v>
      </c>
      <c r="O512" s="6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6">
        <f t="shared" si="29"/>
        <v>43671.208333333328</v>
      </c>
      <c r="N513">
        <v>1564894800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6">
        <f t="shared" si="29"/>
        <v>41825.208333333336</v>
      </c>
      <c r="N514">
        <v>1404622800</v>
      </c>
      <c r="O514" s="6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(ROUND(E515/D515*100,0))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 s="6">
        <f t="shared" ref="M515:M578" si="33">(((L515/60)/60)/24)+DATE(1970,1,1)</f>
        <v>40430.208333333336</v>
      </c>
      <c r="N515">
        <v>1284181200</v>
      </c>
      <c r="O515" s="6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 2)</f>
        <v>58.95</v>
      </c>
      <c r="J516" t="s">
        <v>98</v>
      </c>
      <c r="K516" t="s">
        <v>99</v>
      </c>
      <c r="L516">
        <v>1386309600</v>
      </c>
      <c r="M516" s="6">
        <f t="shared" si="33"/>
        <v>41614.25</v>
      </c>
      <c r="N516">
        <v>1386741600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 s="6">
        <f t="shared" si="33"/>
        <v>40900.25</v>
      </c>
      <c r="N517">
        <v>1324792800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6">
        <f t="shared" si="33"/>
        <v>40396.208333333336</v>
      </c>
      <c r="N518">
        <v>1284354000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6">
        <f t="shared" si="33"/>
        <v>42860.208333333328</v>
      </c>
      <c r="N519">
        <v>1494392400</v>
      </c>
      <c r="O519" s="6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6">
        <f t="shared" si="33"/>
        <v>43154.25</v>
      </c>
      <c r="N520">
        <v>1519538400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6">
        <f t="shared" si="33"/>
        <v>42012.25</v>
      </c>
      <c r="N521">
        <v>1421906400</v>
      </c>
      <c r="O521" s="6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6">
        <f t="shared" si="33"/>
        <v>43574.208333333328</v>
      </c>
      <c r="N522">
        <v>1555909200</v>
      </c>
      <c r="O522" s="6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6">
        <f t="shared" si="33"/>
        <v>42605.208333333328</v>
      </c>
      <c r="N523">
        <v>1472446800</v>
      </c>
      <c r="O523" s="6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6">
        <f t="shared" si="33"/>
        <v>41093.208333333336</v>
      </c>
      <c r="N524">
        <v>1342328400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6">
        <f t="shared" si="33"/>
        <v>40241.25</v>
      </c>
      <c r="N525">
        <v>1268114400</v>
      </c>
      <c r="O525" s="6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6">
        <f t="shared" si="33"/>
        <v>40294.208333333336</v>
      </c>
      <c r="N526">
        <v>1273381200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6">
        <f t="shared" si="33"/>
        <v>40505.25</v>
      </c>
      <c r="N527">
        <v>1290837600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6">
        <f t="shared" si="33"/>
        <v>42364.25</v>
      </c>
      <c r="N528">
        <v>1454306400</v>
      </c>
      <c r="O528" s="6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6">
        <f t="shared" si="33"/>
        <v>42405.25</v>
      </c>
      <c r="N529">
        <v>1457762400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6">
        <f t="shared" si="33"/>
        <v>41601.25</v>
      </c>
      <c r="N530">
        <v>1389074400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6">
        <f t="shared" si="33"/>
        <v>41769.208333333336</v>
      </c>
      <c r="N531">
        <v>1402117200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6">
        <f t="shared" si="33"/>
        <v>40421.208333333336</v>
      </c>
      <c r="N532">
        <v>1284440400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6">
        <f t="shared" si="33"/>
        <v>41589.25</v>
      </c>
      <c r="N533">
        <v>1388988000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6">
        <f t="shared" si="33"/>
        <v>43125.25</v>
      </c>
      <c r="N534">
        <v>1516946400</v>
      </c>
      <c r="O534" s="6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6">
        <f t="shared" si="33"/>
        <v>41479.208333333336</v>
      </c>
      <c r="N535">
        <v>1377752400</v>
      </c>
      <c r="O535" s="6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6">
        <f t="shared" si="33"/>
        <v>43329.208333333328</v>
      </c>
      <c r="N536">
        <v>1534568400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6">
        <f t="shared" si="33"/>
        <v>43259.208333333328</v>
      </c>
      <c r="N537">
        <v>1528606800</v>
      </c>
      <c r="O537" s="6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6">
        <f t="shared" si="33"/>
        <v>40414.208333333336</v>
      </c>
      <c r="N538">
        <v>1284872400</v>
      </c>
      <c r="O538" s="6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6">
        <f t="shared" si="33"/>
        <v>43342.208333333328</v>
      </c>
      <c r="N539">
        <v>1537592400</v>
      </c>
      <c r="O539" s="6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6">
        <f t="shared" si="33"/>
        <v>41539.208333333336</v>
      </c>
      <c r="N540">
        <v>1381208400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6">
        <f t="shared" si="33"/>
        <v>43647.208333333328</v>
      </c>
      <c r="N541">
        <v>1562475600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6">
        <f t="shared" si="33"/>
        <v>43225.208333333328</v>
      </c>
      <c r="N542">
        <v>1527397200</v>
      </c>
      <c r="O542" s="6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6">
        <f t="shared" si="33"/>
        <v>42165.208333333328</v>
      </c>
      <c r="N543">
        <v>1436158800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6">
        <f t="shared" si="33"/>
        <v>42391.25</v>
      </c>
      <c r="N544">
        <v>1456034400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6">
        <f t="shared" si="33"/>
        <v>41528.208333333336</v>
      </c>
      <c r="N545">
        <v>1380171600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6">
        <f t="shared" si="33"/>
        <v>42377.25</v>
      </c>
      <c r="N546">
        <v>1453356000</v>
      </c>
      <c r="O546" s="6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6">
        <f t="shared" si="33"/>
        <v>43824.25</v>
      </c>
      <c r="N547">
        <v>1578981600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6">
        <f t="shared" si="33"/>
        <v>43360.208333333328</v>
      </c>
      <c r="N548">
        <v>1537419600</v>
      </c>
      <c r="O548" s="6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6">
        <f t="shared" si="33"/>
        <v>42029.25</v>
      </c>
      <c r="N549">
        <v>1423202400</v>
      </c>
      <c r="O549" s="6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6">
        <f t="shared" si="33"/>
        <v>42461.208333333328</v>
      </c>
      <c r="N550">
        <v>1460610000</v>
      </c>
      <c r="O550" s="6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6">
        <f t="shared" si="33"/>
        <v>41422.208333333336</v>
      </c>
      <c r="N551">
        <v>1370494800</v>
      </c>
      <c r="O551" s="6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6">
        <f t="shared" si="33"/>
        <v>40968.25</v>
      </c>
      <c r="N552">
        <v>1332306000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6">
        <f t="shared" si="33"/>
        <v>41993.25</v>
      </c>
      <c r="N553">
        <v>1422511200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6">
        <f t="shared" si="33"/>
        <v>42700.25</v>
      </c>
      <c r="N554">
        <v>1480312800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6">
        <f t="shared" si="33"/>
        <v>40545.25</v>
      </c>
      <c r="N555">
        <v>1294034400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6">
        <f t="shared" si="33"/>
        <v>42723.25</v>
      </c>
      <c r="N556">
        <v>1482645600</v>
      </c>
      <c r="O556" s="6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6">
        <f t="shared" si="33"/>
        <v>41731.208333333336</v>
      </c>
      <c r="N557">
        <v>1399093200</v>
      </c>
      <c r="O557" s="6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6">
        <f t="shared" si="33"/>
        <v>40792.208333333336</v>
      </c>
      <c r="N558">
        <v>1315890000</v>
      </c>
      <c r="O558" s="6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6">
        <f t="shared" si="33"/>
        <v>42279.208333333328</v>
      </c>
      <c r="N559">
        <v>1444021200</v>
      </c>
      <c r="O559" s="6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6">
        <f t="shared" si="33"/>
        <v>42424.25</v>
      </c>
      <c r="N560">
        <v>1460005200</v>
      </c>
      <c r="O560" s="6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6">
        <f t="shared" si="33"/>
        <v>42584.208333333328</v>
      </c>
      <c r="N561">
        <v>1470718800</v>
      </c>
      <c r="O561" s="6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6">
        <f t="shared" si="33"/>
        <v>40865.25</v>
      </c>
      <c r="N562">
        <v>1325052000</v>
      </c>
      <c r="O562" s="6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6">
        <f t="shared" si="33"/>
        <v>40833.208333333336</v>
      </c>
      <c r="N563">
        <v>1319000400</v>
      </c>
      <c r="O563" s="6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6">
        <f t="shared" si="33"/>
        <v>43536.208333333328</v>
      </c>
      <c r="N564">
        <v>1552539600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6">
        <f t="shared" si="33"/>
        <v>43417.25</v>
      </c>
      <c r="N565">
        <v>1543816800</v>
      </c>
      <c r="O565" s="6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6">
        <f t="shared" si="33"/>
        <v>42078.208333333328</v>
      </c>
      <c r="N566">
        <v>1427086800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6">
        <f t="shared" si="33"/>
        <v>40862.25</v>
      </c>
      <c r="N567">
        <v>1323064800</v>
      </c>
      <c r="O567" s="6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6">
        <f t="shared" si="33"/>
        <v>42424.25</v>
      </c>
      <c r="N568">
        <v>1458277200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6">
        <f t="shared" si="33"/>
        <v>41830.208333333336</v>
      </c>
      <c r="N569">
        <v>1405141200</v>
      </c>
      <c r="O569" s="6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6">
        <f t="shared" si="33"/>
        <v>40374.208333333336</v>
      </c>
      <c r="N570">
        <v>1283058000</v>
      </c>
      <c r="O570" s="6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6">
        <f t="shared" si="33"/>
        <v>40554.25</v>
      </c>
      <c r="N571">
        <v>1295762400</v>
      </c>
      <c r="O571" s="6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6">
        <f t="shared" si="33"/>
        <v>41993.25</v>
      </c>
      <c r="N572">
        <v>1419573600</v>
      </c>
      <c r="O572" s="6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6">
        <f t="shared" si="33"/>
        <v>42174.208333333328</v>
      </c>
      <c r="N573">
        <v>1438750800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6">
        <f t="shared" si="33"/>
        <v>42275.208333333328</v>
      </c>
      <c r="N574">
        <v>1444798800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6">
        <f t="shared" si="33"/>
        <v>41761.208333333336</v>
      </c>
      <c r="N575">
        <v>1399179600</v>
      </c>
      <c r="O575" s="6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6">
        <f t="shared" si="33"/>
        <v>43806.25</v>
      </c>
      <c r="N576">
        <v>1576562400</v>
      </c>
      <c r="O576" s="6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6">
        <f t="shared" si="33"/>
        <v>41779.208333333336</v>
      </c>
      <c r="N577">
        <v>1400821200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6">
        <f t="shared" si="33"/>
        <v>43040.208333333328</v>
      </c>
      <c r="N578">
        <v>1510984800</v>
      </c>
      <c r="O578" s="6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(ROUND(E579/D579*100,0))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 s="6">
        <f t="shared" ref="M579:M642" si="37">(((L579/60)/60)/24)+DATE(1970,1,1)</f>
        <v>40613.25</v>
      </c>
      <c r="N579">
        <v>1302066000</v>
      </c>
      <c r="O579" s="6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 2)</f>
        <v>65.989999999999995</v>
      </c>
      <c r="J580" t="s">
        <v>21</v>
      </c>
      <c r="K580" t="s">
        <v>22</v>
      </c>
      <c r="L580">
        <v>1322719200</v>
      </c>
      <c r="M580" s="6">
        <f t="shared" si="37"/>
        <v>40878.25</v>
      </c>
      <c r="N580">
        <v>1322978400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 s="6">
        <f t="shared" si="37"/>
        <v>40762.208333333336</v>
      </c>
      <c r="N581">
        <v>1313730000</v>
      </c>
      <c r="O581" s="6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6">
        <f t="shared" si="37"/>
        <v>41696.25</v>
      </c>
      <c r="N582">
        <v>1394085600</v>
      </c>
      <c r="O582" s="6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6">
        <f t="shared" si="37"/>
        <v>40662.208333333336</v>
      </c>
      <c r="N583">
        <v>1305349200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6">
        <f t="shared" si="37"/>
        <v>42165.208333333328</v>
      </c>
      <c r="N584">
        <v>1434344400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6">
        <f t="shared" si="37"/>
        <v>40959.25</v>
      </c>
      <c r="N585">
        <v>1331186400</v>
      </c>
      <c r="O585" s="6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6">
        <f t="shared" si="37"/>
        <v>41024.208333333336</v>
      </c>
      <c r="N586">
        <v>1336539600</v>
      </c>
      <c r="O586" s="6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6">
        <f t="shared" si="37"/>
        <v>40255.208333333336</v>
      </c>
      <c r="N587">
        <v>1269752400</v>
      </c>
      <c r="O587" s="6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6">
        <f t="shared" si="37"/>
        <v>40499.25</v>
      </c>
      <c r="N588">
        <v>1291615200</v>
      </c>
      <c r="O588" s="6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6">
        <f t="shared" si="37"/>
        <v>43484.25</v>
      </c>
      <c r="N589">
        <v>1552366800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6">
        <f t="shared" si="37"/>
        <v>40262.208333333336</v>
      </c>
      <c r="N590">
        <v>1272171600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6">
        <f t="shared" si="37"/>
        <v>42190.208333333328</v>
      </c>
      <c r="N591">
        <v>1436677200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6">
        <f t="shared" si="37"/>
        <v>41994.25</v>
      </c>
      <c r="N592">
        <v>1420092000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6">
        <f t="shared" si="37"/>
        <v>40373.208333333336</v>
      </c>
      <c r="N593">
        <v>1279947600</v>
      </c>
      <c r="O593" s="6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6">
        <f t="shared" si="37"/>
        <v>41789.208333333336</v>
      </c>
      <c r="N594">
        <v>1402203600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6">
        <f t="shared" si="37"/>
        <v>41724.208333333336</v>
      </c>
      <c r="N595">
        <v>1396933200</v>
      </c>
      <c r="O595" s="6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6">
        <f t="shared" si="37"/>
        <v>42548.208333333328</v>
      </c>
      <c r="N596">
        <v>1467262800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6">
        <f t="shared" si="37"/>
        <v>40253.208333333336</v>
      </c>
      <c r="N597">
        <v>1270530000</v>
      </c>
      <c r="O597" s="6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6">
        <f t="shared" si="37"/>
        <v>42434.25</v>
      </c>
      <c r="N598">
        <v>1457762400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6">
        <f t="shared" si="37"/>
        <v>43786.25</v>
      </c>
      <c r="N599">
        <v>1575525600</v>
      </c>
      <c r="O599" s="6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6">
        <f t="shared" si="37"/>
        <v>40344.208333333336</v>
      </c>
      <c r="N600">
        <v>1279083600</v>
      </c>
      <c r="O600" s="6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6">
        <f t="shared" si="37"/>
        <v>42047.25</v>
      </c>
      <c r="N601">
        <v>1424412000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6">
        <f t="shared" si="37"/>
        <v>41485.208333333336</v>
      </c>
      <c r="N602">
        <v>1376197200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6">
        <f t="shared" si="37"/>
        <v>41789.208333333336</v>
      </c>
      <c r="N603">
        <v>1402894800</v>
      </c>
      <c r="O603" s="6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6">
        <f t="shared" si="37"/>
        <v>42160.208333333328</v>
      </c>
      <c r="N604">
        <v>1434430800</v>
      </c>
      <c r="O604" s="6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6">
        <f t="shared" si="37"/>
        <v>43573.208333333328</v>
      </c>
      <c r="N605">
        <v>1557896400</v>
      </c>
      <c r="O605" s="6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6">
        <f t="shared" si="37"/>
        <v>40565.25</v>
      </c>
      <c r="N606">
        <v>1297490400</v>
      </c>
      <c r="O606" s="6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6">
        <f t="shared" si="37"/>
        <v>42280.208333333328</v>
      </c>
      <c r="N607">
        <v>1447394400</v>
      </c>
      <c r="O607" s="6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6">
        <f t="shared" si="37"/>
        <v>42436.25</v>
      </c>
      <c r="N608">
        <v>1458277200</v>
      </c>
      <c r="O608" s="6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6">
        <f t="shared" si="37"/>
        <v>41721.208333333336</v>
      </c>
      <c r="N609">
        <v>1395723600</v>
      </c>
      <c r="O609" s="6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6">
        <f t="shared" si="37"/>
        <v>43530.25</v>
      </c>
      <c r="N610">
        <v>1552197600</v>
      </c>
      <c r="O610" s="6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6">
        <f t="shared" si="37"/>
        <v>43481.25</v>
      </c>
      <c r="N611">
        <v>1549087200</v>
      </c>
      <c r="O611" s="6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6">
        <f t="shared" si="37"/>
        <v>41259.25</v>
      </c>
      <c r="N612">
        <v>1356847200</v>
      </c>
      <c r="O612" s="6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6">
        <f t="shared" si="37"/>
        <v>41480.208333333336</v>
      </c>
      <c r="N613">
        <v>1375765200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6">
        <f t="shared" si="37"/>
        <v>40474.208333333336</v>
      </c>
      <c r="N614">
        <v>1289800800</v>
      </c>
      <c r="O614" s="6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6">
        <f t="shared" si="37"/>
        <v>42973.208333333328</v>
      </c>
      <c r="N615">
        <v>1504501200</v>
      </c>
      <c r="O615" s="6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6">
        <f t="shared" si="37"/>
        <v>42746.25</v>
      </c>
      <c r="N616">
        <v>1485669600</v>
      </c>
      <c r="O616" s="6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6">
        <f t="shared" si="37"/>
        <v>42489.208333333328</v>
      </c>
      <c r="N617">
        <v>1462770000</v>
      </c>
      <c r="O617" s="6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6">
        <f t="shared" si="37"/>
        <v>41537.208333333336</v>
      </c>
      <c r="N618">
        <v>1379739600</v>
      </c>
      <c r="O618" s="6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6">
        <f t="shared" si="37"/>
        <v>41794.208333333336</v>
      </c>
      <c r="N619">
        <v>1402722000</v>
      </c>
      <c r="O619" s="6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6">
        <f t="shared" si="37"/>
        <v>41396.208333333336</v>
      </c>
      <c r="N620">
        <v>1369285200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6">
        <f t="shared" si="37"/>
        <v>40669.208333333336</v>
      </c>
      <c r="N621">
        <v>1304744400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6">
        <f t="shared" si="37"/>
        <v>42559.208333333328</v>
      </c>
      <c r="N622">
        <v>1468299600</v>
      </c>
      <c r="O622" s="6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6">
        <f t="shared" si="37"/>
        <v>42626.208333333328</v>
      </c>
      <c r="N623">
        <v>1474174800</v>
      </c>
      <c r="O623" s="6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6">
        <f t="shared" si="37"/>
        <v>43205.208333333328</v>
      </c>
      <c r="N624">
        <v>1526014800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6">
        <f t="shared" si="37"/>
        <v>42201.208333333328</v>
      </c>
      <c r="N625">
        <v>1437454800</v>
      </c>
      <c r="O625" s="6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6">
        <f t="shared" si="37"/>
        <v>42029.25</v>
      </c>
      <c r="N626">
        <v>1422684000</v>
      </c>
      <c r="O626" s="6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6">
        <f t="shared" si="37"/>
        <v>43857.25</v>
      </c>
      <c r="N627">
        <v>1581314400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6">
        <f t="shared" si="37"/>
        <v>40449.208333333336</v>
      </c>
      <c r="N628">
        <v>1286427600</v>
      </c>
      <c r="O628" s="6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6">
        <f t="shared" si="37"/>
        <v>40345.208333333336</v>
      </c>
      <c r="N629">
        <v>1278738000</v>
      </c>
      <c r="O629" s="6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6">
        <f t="shared" si="37"/>
        <v>40455.208333333336</v>
      </c>
      <c r="N630">
        <v>1286427600</v>
      </c>
      <c r="O630" s="6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6">
        <f t="shared" si="37"/>
        <v>42557.208333333328</v>
      </c>
      <c r="N631">
        <v>1467954000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6">
        <f t="shared" si="37"/>
        <v>43586.208333333328</v>
      </c>
      <c r="N632">
        <v>1557637200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6">
        <f t="shared" si="37"/>
        <v>43550.208333333328</v>
      </c>
      <c r="N633">
        <v>1553922000</v>
      </c>
      <c r="O633" s="6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6">
        <f t="shared" si="37"/>
        <v>41945.208333333336</v>
      </c>
      <c r="N634">
        <v>1416463200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6">
        <f t="shared" si="37"/>
        <v>42315.25</v>
      </c>
      <c r="N635">
        <v>1447221600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6">
        <f t="shared" si="37"/>
        <v>42819.208333333328</v>
      </c>
      <c r="N636">
        <v>1491627600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6">
        <f t="shared" si="37"/>
        <v>41314.25</v>
      </c>
      <c r="N637">
        <v>1363150800</v>
      </c>
      <c r="O637" s="6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6">
        <f t="shared" si="37"/>
        <v>40926.25</v>
      </c>
      <c r="N638">
        <v>1330754400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6">
        <f t="shared" si="37"/>
        <v>42688.25</v>
      </c>
      <c r="N639">
        <v>1479794400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6">
        <f t="shared" si="37"/>
        <v>40386.208333333336</v>
      </c>
      <c r="N640">
        <v>1281243600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6">
        <f t="shared" si="37"/>
        <v>43309.208333333328</v>
      </c>
      <c r="N641">
        <v>1532754000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6">
        <f t="shared" si="37"/>
        <v>42387.25</v>
      </c>
      <c r="N642">
        <v>1453356000</v>
      </c>
      <c r="O642" s="6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(ROUND(E643/D643*100,0))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 s="6">
        <f t="shared" ref="M643:M706" si="41">(((L643/60)/60)/24)+DATE(1970,1,1)</f>
        <v>42786.25</v>
      </c>
      <c r="N643">
        <v>1489986000</v>
      </c>
      <c r="O643" s="6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 2)</f>
        <v>103.74</v>
      </c>
      <c r="J644" t="s">
        <v>15</v>
      </c>
      <c r="K644" t="s">
        <v>16</v>
      </c>
      <c r="L644">
        <v>1545026400</v>
      </c>
      <c r="M644" s="6">
        <f t="shared" si="41"/>
        <v>43451.25</v>
      </c>
      <c r="N644">
        <v>1545804000</v>
      </c>
      <c r="O644" s="6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 s="6">
        <f t="shared" si="41"/>
        <v>42795.25</v>
      </c>
      <c r="N645">
        <v>1489899600</v>
      </c>
      <c r="O645" s="6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6">
        <f t="shared" si="41"/>
        <v>43452.25</v>
      </c>
      <c r="N646">
        <v>1546495200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6">
        <f t="shared" si="41"/>
        <v>43369.208333333328</v>
      </c>
      <c r="N647">
        <v>1539752400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6">
        <f t="shared" si="41"/>
        <v>41346.208333333336</v>
      </c>
      <c r="N648">
        <v>1364101200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6">
        <f t="shared" si="41"/>
        <v>43199.208333333328</v>
      </c>
      <c r="N649">
        <v>1525323600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6">
        <f t="shared" si="41"/>
        <v>42922.208333333328</v>
      </c>
      <c r="N650">
        <v>1500872400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6">
        <f t="shared" si="41"/>
        <v>40471.208333333336</v>
      </c>
      <c r="N651">
        <v>1288501200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6">
        <f t="shared" si="41"/>
        <v>41828.208333333336</v>
      </c>
      <c r="N652">
        <v>1407128400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6">
        <f t="shared" si="41"/>
        <v>41692.25</v>
      </c>
      <c r="N653">
        <v>1394344800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6">
        <f t="shared" si="41"/>
        <v>42587.208333333328</v>
      </c>
      <c r="N654">
        <v>1474088400</v>
      </c>
      <c r="O654" s="6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6">
        <f t="shared" si="41"/>
        <v>42468.208333333328</v>
      </c>
      <c r="N655">
        <v>1460264400</v>
      </c>
      <c r="O655" s="6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6">
        <f t="shared" si="41"/>
        <v>42240.208333333328</v>
      </c>
      <c r="N656">
        <v>1440824400</v>
      </c>
      <c r="O656" s="6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6">
        <f t="shared" si="41"/>
        <v>42796.25</v>
      </c>
      <c r="N657">
        <v>1489554000</v>
      </c>
      <c r="O657" s="6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6">
        <f t="shared" si="41"/>
        <v>43097.25</v>
      </c>
      <c r="N658">
        <v>1514872800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6">
        <f t="shared" si="41"/>
        <v>43096.25</v>
      </c>
      <c r="N659">
        <v>1515736800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6">
        <f t="shared" si="41"/>
        <v>42246.208333333328</v>
      </c>
      <c r="N660">
        <v>1442898000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6">
        <f t="shared" si="41"/>
        <v>40570.25</v>
      </c>
      <c r="N661">
        <v>1296194400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6">
        <f t="shared" si="41"/>
        <v>42237.208333333328</v>
      </c>
      <c r="N662">
        <v>1440910800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6">
        <f t="shared" si="41"/>
        <v>40996.208333333336</v>
      </c>
      <c r="N663">
        <v>1335502800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6">
        <f t="shared" si="41"/>
        <v>43443.25</v>
      </c>
      <c r="N664">
        <v>1544680800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6">
        <f t="shared" si="41"/>
        <v>40458.208333333336</v>
      </c>
      <c r="N665">
        <v>1288414800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6">
        <f t="shared" si="41"/>
        <v>40959.25</v>
      </c>
      <c r="N666">
        <v>1330581600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6">
        <f t="shared" si="41"/>
        <v>40733.208333333336</v>
      </c>
      <c r="N667">
        <v>1311397200</v>
      </c>
      <c r="O667" s="6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6">
        <f t="shared" si="41"/>
        <v>41516.208333333336</v>
      </c>
      <c r="N668">
        <v>1378357200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6">
        <f t="shared" si="41"/>
        <v>41892.208333333336</v>
      </c>
      <c r="N669">
        <v>1411102800</v>
      </c>
      <c r="O669" s="6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6">
        <f t="shared" si="41"/>
        <v>41122.208333333336</v>
      </c>
      <c r="N670">
        <v>1344834000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6">
        <f t="shared" si="41"/>
        <v>42912.208333333328</v>
      </c>
      <c r="N671">
        <v>1499230800</v>
      </c>
      <c r="O671" s="6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6">
        <f t="shared" si="41"/>
        <v>42425.25</v>
      </c>
      <c r="N672">
        <v>1457416800</v>
      </c>
      <c r="O672" s="6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6">
        <f t="shared" si="41"/>
        <v>40390.208333333336</v>
      </c>
      <c r="N673">
        <v>1280898000</v>
      </c>
      <c r="O673" s="6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6">
        <f t="shared" si="41"/>
        <v>43180.208333333328</v>
      </c>
      <c r="N674">
        <v>1522472400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6">
        <f t="shared" si="41"/>
        <v>42475.208333333328</v>
      </c>
      <c r="N675">
        <v>1462510800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6">
        <f t="shared" si="41"/>
        <v>40774.208333333336</v>
      </c>
      <c r="N676">
        <v>1317790800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6">
        <f t="shared" si="41"/>
        <v>43719.208333333328</v>
      </c>
      <c r="N677">
        <v>1568782800</v>
      </c>
      <c r="O677" s="6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6">
        <f t="shared" si="41"/>
        <v>41178.208333333336</v>
      </c>
      <c r="N678">
        <v>1349413200</v>
      </c>
      <c r="O678" s="6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6">
        <f t="shared" si="41"/>
        <v>42561.208333333328</v>
      </c>
      <c r="N679">
        <v>1472446800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6">
        <f t="shared" si="41"/>
        <v>43484.25</v>
      </c>
      <c r="N680">
        <v>1548050400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6">
        <f t="shared" si="41"/>
        <v>43756.208333333328</v>
      </c>
      <c r="N681">
        <v>1571806800</v>
      </c>
      <c r="O681" s="6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6">
        <f t="shared" si="41"/>
        <v>43813.25</v>
      </c>
      <c r="N682">
        <v>1576476000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6">
        <f t="shared" si="41"/>
        <v>40898.25</v>
      </c>
      <c r="N683">
        <v>1324965600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6">
        <f t="shared" si="41"/>
        <v>41619.25</v>
      </c>
      <c r="N684">
        <v>1387519200</v>
      </c>
      <c r="O684" s="6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6">
        <f t="shared" si="41"/>
        <v>43359.208333333328</v>
      </c>
      <c r="N685">
        <v>1537246800</v>
      </c>
      <c r="O685" s="6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6">
        <f t="shared" si="41"/>
        <v>40358.208333333336</v>
      </c>
      <c r="N686">
        <v>1279515600</v>
      </c>
      <c r="O686" s="6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6">
        <f t="shared" si="41"/>
        <v>42239.208333333328</v>
      </c>
      <c r="N687">
        <v>1442379600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6">
        <f t="shared" si="41"/>
        <v>43186.208333333328</v>
      </c>
      <c r="N688">
        <v>1523077200</v>
      </c>
      <c r="O688" s="6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6">
        <f t="shared" si="41"/>
        <v>42806.25</v>
      </c>
      <c r="N689">
        <v>1489554000</v>
      </c>
      <c r="O689" s="6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6">
        <f t="shared" si="41"/>
        <v>43475.25</v>
      </c>
      <c r="N690">
        <v>1548482400</v>
      </c>
      <c r="O690" s="6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6">
        <f t="shared" si="41"/>
        <v>41576.208333333336</v>
      </c>
      <c r="N691">
        <v>1384063200</v>
      </c>
      <c r="O691" s="6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6">
        <f t="shared" si="41"/>
        <v>40874.25</v>
      </c>
      <c r="N692">
        <v>1322892000</v>
      </c>
      <c r="O692" s="6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6">
        <f t="shared" si="41"/>
        <v>41185.208333333336</v>
      </c>
      <c r="N693">
        <v>1350709200</v>
      </c>
      <c r="O693" s="6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6">
        <f t="shared" si="41"/>
        <v>43655.208333333328</v>
      </c>
      <c r="N694">
        <v>1564203600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6">
        <f t="shared" si="41"/>
        <v>43025.208333333328</v>
      </c>
      <c r="N695">
        <v>1509685200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6">
        <f t="shared" si="41"/>
        <v>43066.25</v>
      </c>
      <c r="N696">
        <v>1514959200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6">
        <f t="shared" si="41"/>
        <v>42322.25</v>
      </c>
      <c r="N697">
        <v>1448863200</v>
      </c>
      <c r="O697" s="6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6">
        <f t="shared" si="41"/>
        <v>42114.208333333328</v>
      </c>
      <c r="N698">
        <v>1429592400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6">
        <f t="shared" si="41"/>
        <v>43190.208333333328</v>
      </c>
      <c r="N699">
        <v>1522645200</v>
      </c>
      <c r="O699" s="6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6">
        <f t="shared" si="41"/>
        <v>40871.25</v>
      </c>
      <c r="N700">
        <v>1323324000</v>
      </c>
      <c r="O700" s="6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6">
        <f t="shared" si="41"/>
        <v>43641.208333333328</v>
      </c>
      <c r="N701">
        <v>1561525200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6">
        <f t="shared" si="41"/>
        <v>40203.25</v>
      </c>
      <c r="N702">
        <v>1265695200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6">
        <f t="shared" si="41"/>
        <v>40629.208333333336</v>
      </c>
      <c r="N703">
        <v>1301806800</v>
      </c>
      <c r="O703" s="6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6">
        <f t="shared" si="41"/>
        <v>41477.208333333336</v>
      </c>
      <c r="N704">
        <v>1374901200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6">
        <f t="shared" si="41"/>
        <v>41020.208333333336</v>
      </c>
      <c r="N705">
        <v>1336453200</v>
      </c>
      <c r="O705" s="6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6">
        <f t="shared" si="41"/>
        <v>42555.208333333328</v>
      </c>
      <c r="N706">
        <v>1468904400</v>
      </c>
      <c r="O706" s="6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(ROUND(E707/D707*100,0))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 s="6">
        <f t="shared" ref="M707:M770" si="45">(((L707/60)/60)/24)+DATE(1970,1,1)</f>
        <v>41619.25</v>
      </c>
      <c r="N707">
        <v>1387087200</v>
      </c>
      <c r="O707" s="6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 2)</f>
        <v>103.04</v>
      </c>
      <c r="J708" t="s">
        <v>26</v>
      </c>
      <c r="K708" t="s">
        <v>27</v>
      </c>
      <c r="L708">
        <v>1546754400</v>
      </c>
      <c r="M708" s="6">
        <f t="shared" si="45"/>
        <v>43471.25</v>
      </c>
      <c r="N708">
        <v>1547445600</v>
      </c>
      <c r="O708" s="6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 s="6">
        <f t="shared" si="45"/>
        <v>43442.25</v>
      </c>
      <c r="N709">
        <v>1547359200</v>
      </c>
      <c r="O709" s="6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6">
        <f t="shared" si="45"/>
        <v>42877.208333333328</v>
      </c>
      <c r="N710">
        <v>1496293200</v>
      </c>
      <c r="O710" s="6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6">
        <f t="shared" si="45"/>
        <v>41018.208333333336</v>
      </c>
      <c r="N711">
        <v>1335416400</v>
      </c>
      <c r="O711" s="6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6">
        <f t="shared" si="45"/>
        <v>43295.208333333328</v>
      </c>
      <c r="N712">
        <v>1532149200</v>
      </c>
      <c r="O712" s="6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6">
        <f t="shared" si="45"/>
        <v>42393.25</v>
      </c>
      <c r="N713">
        <v>1453788000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6">
        <f t="shared" si="45"/>
        <v>42559.208333333328</v>
      </c>
      <c r="N714">
        <v>1471496400</v>
      </c>
      <c r="O714" s="6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6">
        <f t="shared" si="45"/>
        <v>42604.208333333328</v>
      </c>
      <c r="N715">
        <v>1472878800</v>
      </c>
      <c r="O715" s="6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6">
        <f t="shared" si="45"/>
        <v>41870.208333333336</v>
      </c>
      <c r="N716">
        <v>1408510800</v>
      </c>
      <c r="O716" s="6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6">
        <f t="shared" si="45"/>
        <v>40397.208333333336</v>
      </c>
      <c r="N717">
        <v>1281589200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6">
        <f t="shared" si="45"/>
        <v>41465.208333333336</v>
      </c>
      <c r="N718">
        <v>1375851600</v>
      </c>
      <c r="O718" s="6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6">
        <f t="shared" si="45"/>
        <v>40777.208333333336</v>
      </c>
      <c r="N719">
        <v>1315803600</v>
      </c>
      <c r="O719" s="6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6">
        <f t="shared" si="45"/>
        <v>41442.208333333336</v>
      </c>
      <c r="N720">
        <v>1373691600</v>
      </c>
      <c r="O720" s="6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6">
        <f t="shared" si="45"/>
        <v>41058.208333333336</v>
      </c>
      <c r="N721">
        <v>1339218000</v>
      </c>
      <c r="O721" s="6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6">
        <f t="shared" si="45"/>
        <v>43152.25</v>
      </c>
      <c r="N722">
        <v>1520402400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6">
        <f t="shared" si="45"/>
        <v>43194.208333333328</v>
      </c>
      <c r="N723">
        <v>1523336400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6">
        <f t="shared" si="45"/>
        <v>43045.25</v>
      </c>
      <c r="N724">
        <v>1512280800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6">
        <f t="shared" si="45"/>
        <v>42431.25</v>
      </c>
      <c r="N725">
        <v>1458709200</v>
      </c>
      <c r="O725" s="6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6">
        <f t="shared" si="45"/>
        <v>41934.208333333336</v>
      </c>
      <c r="N726">
        <v>1414126800</v>
      </c>
      <c r="O726" s="6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6">
        <f t="shared" si="45"/>
        <v>41958.25</v>
      </c>
      <c r="N727">
        <v>1416204000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6">
        <f t="shared" si="45"/>
        <v>40476.208333333336</v>
      </c>
      <c r="N728">
        <v>1288501200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6">
        <f t="shared" si="45"/>
        <v>43485.25</v>
      </c>
      <c r="N729">
        <v>1552971600</v>
      </c>
      <c r="O729" s="6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6">
        <f t="shared" si="45"/>
        <v>42515.208333333328</v>
      </c>
      <c r="N730">
        <v>1465102800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6">
        <f t="shared" si="45"/>
        <v>41309.25</v>
      </c>
      <c r="N731">
        <v>1360130400</v>
      </c>
      <c r="O731" s="6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6">
        <f t="shared" si="45"/>
        <v>42147.208333333328</v>
      </c>
      <c r="N732">
        <v>1432875600</v>
      </c>
      <c r="O732" s="6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6">
        <f t="shared" si="45"/>
        <v>42939.208333333328</v>
      </c>
      <c r="N733">
        <v>1500872400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6">
        <f t="shared" si="45"/>
        <v>42816.208333333328</v>
      </c>
      <c r="N734">
        <v>1492146000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6">
        <f t="shared" si="45"/>
        <v>41844.208333333336</v>
      </c>
      <c r="N735">
        <v>1407301200</v>
      </c>
      <c r="O735" s="6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6">
        <f t="shared" si="45"/>
        <v>42763.25</v>
      </c>
      <c r="N736">
        <v>1486620000</v>
      </c>
      <c r="O736" s="6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6">
        <f t="shared" si="45"/>
        <v>42459.208333333328</v>
      </c>
      <c r="N737">
        <v>1459918800</v>
      </c>
      <c r="O737" s="6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6">
        <f t="shared" si="45"/>
        <v>42055.25</v>
      </c>
      <c r="N738">
        <v>1424757600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6">
        <f t="shared" si="45"/>
        <v>42685.25</v>
      </c>
      <c r="N739">
        <v>1479880800</v>
      </c>
      <c r="O739" s="6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6">
        <f t="shared" si="45"/>
        <v>41959.25</v>
      </c>
      <c r="N740">
        <v>1418018400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6">
        <f t="shared" si="45"/>
        <v>41089.208333333336</v>
      </c>
      <c r="N741">
        <v>1341032400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6">
        <f t="shared" si="45"/>
        <v>42769.25</v>
      </c>
      <c r="N742">
        <v>1486360800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6">
        <f t="shared" si="45"/>
        <v>40321.208333333336</v>
      </c>
      <c r="N743">
        <v>1274677200</v>
      </c>
      <c r="O743" s="6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6">
        <f t="shared" si="45"/>
        <v>40197.25</v>
      </c>
      <c r="N744">
        <v>1267509600</v>
      </c>
      <c r="O744" s="6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6">
        <f t="shared" si="45"/>
        <v>42298.208333333328</v>
      </c>
      <c r="N745">
        <v>1445922000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6">
        <f t="shared" si="45"/>
        <v>43322.208333333328</v>
      </c>
      <c r="N746">
        <v>1534050000</v>
      </c>
      <c r="O746" s="6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6">
        <f t="shared" si="45"/>
        <v>40328.208333333336</v>
      </c>
      <c r="N747">
        <v>1277528400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6">
        <f t="shared" si="45"/>
        <v>40825.208333333336</v>
      </c>
      <c r="N748">
        <v>1318568400</v>
      </c>
      <c r="O748" s="6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6">
        <f t="shared" si="45"/>
        <v>40423.208333333336</v>
      </c>
      <c r="N749">
        <v>1284354000</v>
      </c>
      <c r="O749" s="6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6">
        <f t="shared" si="45"/>
        <v>40238.25</v>
      </c>
      <c r="N750">
        <v>1269579600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6">
        <f t="shared" si="45"/>
        <v>41920.208333333336</v>
      </c>
      <c r="N751">
        <v>1413781200</v>
      </c>
      <c r="O751" s="6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6">
        <f t="shared" si="45"/>
        <v>40360.208333333336</v>
      </c>
      <c r="N752">
        <v>1280120400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6">
        <f t="shared" si="45"/>
        <v>42446.208333333328</v>
      </c>
      <c r="N753">
        <v>1459486800</v>
      </c>
      <c r="O753" s="6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6">
        <f t="shared" si="45"/>
        <v>40395.208333333336</v>
      </c>
      <c r="N754">
        <v>1282539600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6">
        <f t="shared" si="45"/>
        <v>40321.208333333336</v>
      </c>
      <c r="N755">
        <v>1275886800</v>
      </c>
      <c r="O755" s="6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6">
        <f t="shared" si="45"/>
        <v>41210.208333333336</v>
      </c>
      <c r="N756">
        <v>1355983200</v>
      </c>
      <c r="O756" s="6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6">
        <f t="shared" si="45"/>
        <v>43096.25</v>
      </c>
      <c r="N757">
        <v>1515391200</v>
      </c>
      <c r="O757" s="6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6">
        <f t="shared" si="45"/>
        <v>42024.25</v>
      </c>
      <c r="N758">
        <v>1422252000</v>
      </c>
      <c r="O758" s="6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6">
        <f t="shared" si="45"/>
        <v>40675.208333333336</v>
      </c>
      <c r="N759">
        <v>1305522000</v>
      </c>
      <c r="O759" s="6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6">
        <f t="shared" si="45"/>
        <v>41936.208333333336</v>
      </c>
      <c r="N760">
        <v>1414904400</v>
      </c>
      <c r="O760" s="6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6">
        <f t="shared" si="45"/>
        <v>43136.25</v>
      </c>
      <c r="N761">
        <v>1520402400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6">
        <f t="shared" si="45"/>
        <v>43678.208333333328</v>
      </c>
      <c r="N762">
        <v>1567141200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6">
        <f t="shared" si="45"/>
        <v>42938.208333333328</v>
      </c>
      <c r="N763">
        <v>1501131600</v>
      </c>
      <c r="O763" s="6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6">
        <f t="shared" si="45"/>
        <v>41241.25</v>
      </c>
      <c r="N764">
        <v>1355032800</v>
      </c>
      <c r="O764" s="6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6">
        <f t="shared" si="45"/>
        <v>41037.208333333336</v>
      </c>
      <c r="N765">
        <v>1339477200</v>
      </c>
      <c r="O765" s="6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6">
        <f t="shared" si="45"/>
        <v>40676.208333333336</v>
      </c>
      <c r="N766">
        <v>1305954000</v>
      </c>
      <c r="O766" s="6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6">
        <f t="shared" si="45"/>
        <v>42840.208333333328</v>
      </c>
      <c r="N767">
        <v>1494392400</v>
      </c>
      <c r="O767" s="6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6">
        <f t="shared" si="45"/>
        <v>43362.208333333328</v>
      </c>
      <c r="N768">
        <v>1537419600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6">
        <f t="shared" si="45"/>
        <v>42283.208333333328</v>
      </c>
      <c r="N769">
        <v>1447999200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6">
        <f t="shared" si="45"/>
        <v>41619.25</v>
      </c>
      <c r="N770">
        <v>1388037600</v>
      </c>
      <c r="O770" s="6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(ROUND(E771/D771*100,0))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 s="6">
        <f t="shared" ref="M771:M834" si="49">(((L771/60)/60)/24)+DATE(1970,1,1)</f>
        <v>41501.208333333336</v>
      </c>
      <c r="N771">
        <v>1378789200</v>
      </c>
      <c r="O771" s="6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 2)</f>
        <v>53.9</v>
      </c>
      <c r="J772" t="s">
        <v>107</v>
      </c>
      <c r="K772" t="s">
        <v>108</v>
      </c>
      <c r="L772">
        <v>1397451600</v>
      </c>
      <c r="M772" s="6">
        <f t="shared" si="49"/>
        <v>41743.208333333336</v>
      </c>
      <c r="N772">
        <v>1398056400</v>
      </c>
      <c r="O772" s="6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6">
        <f t="shared" si="49"/>
        <v>43491.25</v>
      </c>
      <c r="N773">
        <v>1550815200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6">
        <f t="shared" si="49"/>
        <v>43505.25</v>
      </c>
      <c r="N774">
        <v>1550037600</v>
      </c>
      <c r="O774" s="6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6">
        <f t="shared" si="49"/>
        <v>42838.208333333328</v>
      </c>
      <c r="N775">
        <v>1492923600</v>
      </c>
      <c r="O775" s="6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6">
        <f t="shared" si="49"/>
        <v>42513.208333333328</v>
      </c>
      <c r="N776">
        <v>1467522000</v>
      </c>
      <c r="O776" s="6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6">
        <f t="shared" si="49"/>
        <v>41949.25</v>
      </c>
      <c r="N777">
        <v>1416117600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6">
        <f t="shared" si="49"/>
        <v>43650.208333333328</v>
      </c>
      <c r="N778">
        <v>1563771600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6">
        <f t="shared" si="49"/>
        <v>40809.208333333336</v>
      </c>
      <c r="N779">
        <v>1319259600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6">
        <f t="shared" si="49"/>
        <v>40768.208333333336</v>
      </c>
      <c r="N780">
        <v>1313643600</v>
      </c>
      <c r="O780" s="6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6">
        <f t="shared" si="49"/>
        <v>42230.208333333328</v>
      </c>
      <c r="N781">
        <v>1440306000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6">
        <f t="shared" si="49"/>
        <v>42573.208333333328</v>
      </c>
      <c r="N782">
        <v>1470805200</v>
      </c>
      <c r="O782" s="6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6">
        <f t="shared" si="49"/>
        <v>40482.208333333336</v>
      </c>
      <c r="N783">
        <v>1292911200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6">
        <f t="shared" si="49"/>
        <v>40603.25</v>
      </c>
      <c r="N784">
        <v>1301374800</v>
      </c>
      <c r="O784" s="6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6">
        <f t="shared" si="49"/>
        <v>41625.25</v>
      </c>
      <c r="N785">
        <v>1387864800</v>
      </c>
      <c r="O785" s="6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6">
        <f t="shared" si="49"/>
        <v>42435.25</v>
      </c>
      <c r="N786">
        <v>1458190800</v>
      </c>
      <c r="O786" s="6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6">
        <f t="shared" si="49"/>
        <v>43582.208333333328</v>
      </c>
      <c r="N787">
        <v>1559278800</v>
      </c>
      <c r="O787" s="6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6">
        <f t="shared" si="49"/>
        <v>43186.208333333328</v>
      </c>
      <c r="N788">
        <v>1522731600</v>
      </c>
      <c r="O788" s="6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6">
        <f t="shared" si="49"/>
        <v>40684.208333333336</v>
      </c>
      <c r="N789">
        <v>1306731600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6">
        <f t="shared" si="49"/>
        <v>41202.208333333336</v>
      </c>
      <c r="N790">
        <v>1352527200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6">
        <f t="shared" si="49"/>
        <v>41786.208333333336</v>
      </c>
      <c r="N791">
        <v>1404363600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6">
        <f t="shared" si="49"/>
        <v>40223.25</v>
      </c>
      <c r="N792">
        <v>1266645600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6">
        <f t="shared" si="49"/>
        <v>42715.25</v>
      </c>
      <c r="N793">
        <v>1482818400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6">
        <f t="shared" si="49"/>
        <v>41451.208333333336</v>
      </c>
      <c r="N794">
        <v>1374642000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6">
        <f t="shared" si="49"/>
        <v>41450.208333333336</v>
      </c>
      <c r="N795">
        <v>1372482000</v>
      </c>
      <c r="O795" s="6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6">
        <f t="shared" si="49"/>
        <v>43091.25</v>
      </c>
      <c r="N796">
        <v>1514959200</v>
      </c>
      <c r="O796" s="6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6">
        <f t="shared" si="49"/>
        <v>42675.208333333328</v>
      </c>
      <c r="N797">
        <v>1478235600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6">
        <f t="shared" si="49"/>
        <v>41859.208333333336</v>
      </c>
      <c r="N798">
        <v>1408078800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6">
        <f t="shared" si="49"/>
        <v>43464.25</v>
      </c>
      <c r="N799">
        <v>1548136800</v>
      </c>
      <c r="O799" s="6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6">
        <f t="shared" si="49"/>
        <v>41060.208333333336</v>
      </c>
      <c r="N800">
        <v>1340859600</v>
      </c>
      <c r="O800" s="6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6">
        <f t="shared" si="49"/>
        <v>42399.25</v>
      </c>
      <c r="N801">
        <v>1454479200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6">
        <f t="shared" si="49"/>
        <v>42167.208333333328</v>
      </c>
      <c r="N802">
        <v>1434430800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6">
        <f t="shared" si="49"/>
        <v>43830.25</v>
      </c>
      <c r="N803">
        <v>1579672800</v>
      </c>
      <c r="O803" s="6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6">
        <f t="shared" si="49"/>
        <v>43650.208333333328</v>
      </c>
      <c r="N804">
        <v>1562389200</v>
      </c>
      <c r="O804" s="6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6">
        <f t="shared" si="49"/>
        <v>43492.25</v>
      </c>
      <c r="N805">
        <v>1551506400</v>
      </c>
      <c r="O805" s="6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6">
        <f t="shared" si="49"/>
        <v>43102.25</v>
      </c>
      <c r="N806">
        <v>1516600800</v>
      </c>
      <c r="O806" s="6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6">
        <f t="shared" si="49"/>
        <v>41958.25</v>
      </c>
      <c r="N807">
        <v>1420437600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6">
        <f t="shared" si="49"/>
        <v>40973.25</v>
      </c>
      <c r="N808">
        <v>1332997200</v>
      </c>
      <c r="O808" s="6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6">
        <f t="shared" si="49"/>
        <v>43753.208333333328</v>
      </c>
      <c r="N809">
        <v>1574920800</v>
      </c>
      <c r="O809" s="6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6">
        <f t="shared" si="49"/>
        <v>42507.208333333328</v>
      </c>
      <c r="N810">
        <v>1464930000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6">
        <f t="shared" si="49"/>
        <v>41135.208333333336</v>
      </c>
      <c r="N811">
        <v>1345006800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6">
        <f t="shared" si="49"/>
        <v>43067.25</v>
      </c>
      <c r="N812">
        <v>1512712800</v>
      </c>
      <c r="O812" s="6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6">
        <f t="shared" si="49"/>
        <v>42378.25</v>
      </c>
      <c r="N813">
        <v>1452492000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6">
        <f t="shared" si="49"/>
        <v>43206.208333333328</v>
      </c>
      <c r="N814">
        <v>1524286800</v>
      </c>
      <c r="O814" s="6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6">
        <f t="shared" si="49"/>
        <v>41148.208333333336</v>
      </c>
      <c r="N815">
        <v>1346907600</v>
      </c>
      <c r="O815" s="6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6">
        <f t="shared" si="49"/>
        <v>42517.208333333328</v>
      </c>
      <c r="N816">
        <v>1464498000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6">
        <f t="shared" si="49"/>
        <v>43068.25</v>
      </c>
      <c r="N817">
        <v>1514181600</v>
      </c>
      <c r="O817" s="6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6">
        <f t="shared" si="49"/>
        <v>41680.25</v>
      </c>
      <c r="N818">
        <v>1392184800</v>
      </c>
      <c r="O818" s="6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6">
        <f t="shared" si="49"/>
        <v>43589.208333333328</v>
      </c>
      <c r="N819">
        <v>1559365200</v>
      </c>
      <c r="O819" s="6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6">
        <f t="shared" si="49"/>
        <v>43486.25</v>
      </c>
      <c r="N820">
        <v>1549173600</v>
      </c>
      <c r="O820" s="6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6">
        <f t="shared" si="49"/>
        <v>41237.25</v>
      </c>
      <c r="N821">
        <v>1355032800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6">
        <f t="shared" si="49"/>
        <v>43310.208333333328</v>
      </c>
      <c r="N822">
        <v>1533963600</v>
      </c>
      <c r="O822" s="6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6">
        <f t="shared" si="49"/>
        <v>42794.25</v>
      </c>
      <c r="N823">
        <v>1489381200</v>
      </c>
      <c r="O823" s="6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6">
        <f t="shared" si="49"/>
        <v>41698.25</v>
      </c>
      <c r="N824">
        <v>1395032400</v>
      </c>
      <c r="O824" s="6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6">
        <f t="shared" si="49"/>
        <v>41892.208333333336</v>
      </c>
      <c r="N825">
        <v>1412485200</v>
      </c>
      <c r="O825" s="6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6">
        <f t="shared" si="49"/>
        <v>40348.208333333336</v>
      </c>
      <c r="N826">
        <v>1279688400</v>
      </c>
      <c r="O826" s="6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6">
        <f t="shared" si="49"/>
        <v>42941.208333333328</v>
      </c>
      <c r="N827">
        <v>1501995600</v>
      </c>
      <c r="O827" s="6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6">
        <f t="shared" si="49"/>
        <v>40525.25</v>
      </c>
      <c r="N828">
        <v>1294639200</v>
      </c>
      <c r="O828" s="6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6">
        <f t="shared" si="49"/>
        <v>40666.208333333336</v>
      </c>
      <c r="N829">
        <v>1305435600</v>
      </c>
      <c r="O829" s="6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6">
        <f t="shared" si="49"/>
        <v>43340.208333333328</v>
      </c>
      <c r="N830">
        <v>1537592400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6">
        <f t="shared" si="49"/>
        <v>42164.208333333328</v>
      </c>
      <c r="N831">
        <v>1435122000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6">
        <f t="shared" si="49"/>
        <v>43103.25</v>
      </c>
      <c r="N832">
        <v>1520056800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6">
        <f t="shared" si="49"/>
        <v>40994.208333333336</v>
      </c>
      <c r="N833">
        <v>1335675600</v>
      </c>
      <c r="O833" s="6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6">
        <f t="shared" si="49"/>
        <v>42299.208333333328</v>
      </c>
      <c r="N834">
        <v>1448431200</v>
      </c>
      <c r="O834" s="6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(ROUND(E835/D835*100,0))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 s="6">
        <f t="shared" ref="M835:M898" si="53">(((L835/60)/60)/24)+DATE(1970,1,1)</f>
        <v>40588.25</v>
      </c>
      <c r="N835">
        <v>1298613600</v>
      </c>
      <c r="O835" s="6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 2)</f>
        <v>94.35</v>
      </c>
      <c r="J836" t="s">
        <v>21</v>
      </c>
      <c r="K836" t="s">
        <v>22</v>
      </c>
      <c r="L836">
        <v>1371963600</v>
      </c>
      <c r="M836" s="6">
        <f t="shared" si="53"/>
        <v>41448.208333333336</v>
      </c>
      <c r="N836">
        <v>1372482000</v>
      </c>
      <c r="O836" s="6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 s="6">
        <f t="shared" si="53"/>
        <v>42063.25</v>
      </c>
      <c r="N837">
        <v>1425621600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6">
        <f t="shared" si="53"/>
        <v>40214.25</v>
      </c>
      <c r="N838">
        <v>1266300000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6">
        <f t="shared" si="53"/>
        <v>40629.208333333336</v>
      </c>
      <c r="N839">
        <v>1305867600</v>
      </c>
      <c r="O839" s="6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6">
        <f t="shared" si="53"/>
        <v>43370.208333333328</v>
      </c>
      <c r="N840">
        <v>1538802000</v>
      </c>
      <c r="O840" s="6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6">
        <f t="shared" si="53"/>
        <v>41715.208333333336</v>
      </c>
      <c r="N841">
        <v>1398920400</v>
      </c>
      <c r="O841" s="6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6">
        <f t="shared" si="53"/>
        <v>41836.208333333336</v>
      </c>
      <c r="N842">
        <v>1405659600</v>
      </c>
      <c r="O842" s="6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6">
        <f t="shared" si="53"/>
        <v>42419.25</v>
      </c>
      <c r="N843">
        <v>1457244000</v>
      </c>
      <c r="O843" s="6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6">
        <f t="shared" si="53"/>
        <v>43266.208333333328</v>
      </c>
      <c r="N844">
        <v>1529298000</v>
      </c>
      <c r="O844" s="6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6">
        <f t="shared" si="53"/>
        <v>43338.208333333328</v>
      </c>
      <c r="N845">
        <v>1535778000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6">
        <f t="shared" si="53"/>
        <v>40930.25</v>
      </c>
      <c r="N846">
        <v>1327471200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6">
        <f t="shared" si="53"/>
        <v>43235.208333333328</v>
      </c>
      <c r="N847">
        <v>1529557200</v>
      </c>
      <c r="O847" s="6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6">
        <f t="shared" si="53"/>
        <v>43302.208333333328</v>
      </c>
      <c r="N848">
        <v>1535259600</v>
      </c>
      <c r="O848" s="6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6">
        <f t="shared" si="53"/>
        <v>43107.25</v>
      </c>
      <c r="N849">
        <v>1515564000</v>
      </c>
      <c r="O849" s="6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6">
        <f t="shared" si="53"/>
        <v>40341.208333333336</v>
      </c>
      <c r="N850">
        <v>1277096400</v>
      </c>
      <c r="O850" s="6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6">
        <f t="shared" si="53"/>
        <v>40948.25</v>
      </c>
      <c r="N851">
        <v>1329026400</v>
      </c>
      <c r="O851" s="6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6">
        <f t="shared" si="53"/>
        <v>40866.25</v>
      </c>
      <c r="N852">
        <v>1322978400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6">
        <f t="shared" si="53"/>
        <v>41031.208333333336</v>
      </c>
      <c r="N853">
        <v>1338786000</v>
      </c>
      <c r="O853" s="6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6">
        <f t="shared" si="53"/>
        <v>40740.208333333336</v>
      </c>
      <c r="N854">
        <v>1311656400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6">
        <f t="shared" si="53"/>
        <v>40714.208333333336</v>
      </c>
      <c r="N855">
        <v>1308978000</v>
      </c>
      <c r="O855" s="6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6">
        <f t="shared" si="53"/>
        <v>43787.25</v>
      </c>
      <c r="N856">
        <v>1576389600</v>
      </c>
      <c r="O856" s="6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6">
        <f t="shared" si="53"/>
        <v>40712.208333333336</v>
      </c>
      <c r="N857">
        <v>1311051600</v>
      </c>
      <c r="O857" s="6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6">
        <f t="shared" si="53"/>
        <v>41023.208333333336</v>
      </c>
      <c r="N858">
        <v>1336712400</v>
      </c>
      <c r="O858" s="6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6">
        <f t="shared" si="53"/>
        <v>40944.25</v>
      </c>
      <c r="N859">
        <v>1330408800</v>
      </c>
      <c r="O859" s="6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6">
        <f t="shared" si="53"/>
        <v>43211.208333333328</v>
      </c>
      <c r="N860">
        <v>1524891600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6">
        <f t="shared" si="53"/>
        <v>41334.25</v>
      </c>
      <c r="N861">
        <v>1363669200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6">
        <f t="shared" si="53"/>
        <v>43515.25</v>
      </c>
      <c r="N862">
        <v>1551420000</v>
      </c>
      <c r="O862" s="6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6">
        <f t="shared" si="53"/>
        <v>40258.208333333336</v>
      </c>
      <c r="N863">
        <v>1269838800</v>
      </c>
      <c r="O863" s="6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6">
        <f t="shared" si="53"/>
        <v>40756.208333333336</v>
      </c>
      <c r="N864">
        <v>1312520400</v>
      </c>
      <c r="O864" s="6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6">
        <f t="shared" si="53"/>
        <v>42172.208333333328</v>
      </c>
      <c r="N865">
        <v>1436504400</v>
      </c>
      <c r="O865" s="6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6">
        <f t="shared" si="53"/>
        <v>42601.208333333328</v>
      </c>
      <c r="N866">
        <v>1472014800</v>
      </c>
      <c r="O866" s="6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6">
        <f t="shared" si="53"/>
        <v>41897.208333333336</v>
      </c>
      <c r="N867">
        <v>1411534800</v>
      </c>
      <c r="O867" s="6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6">
        <f t="shared" si="53"/>
        <v>40671.208333333336</v>
      </c>
      <c r="N868">
        <v>1304917200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6">
        <f t="shared" si="53"/>
        <v>43382.208333333328</v>
      </c>
      <c r="N869">
        <v>1539579600</v>
      </c>
      <c r="O869" s="6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6">
        <f t="shared" si="53"/>
        <v>41559.208333333336</v>
      </c>
      <c r="N870">
        <v>1382504400</v>
      </c>
      <c r="O870" s="6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6">
        <f t="shared" si="53"/>
        <v>40350.208333333336</v>
      </c>
      <c r="N871">
        <v>1278306000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6">
        <f t="shared" si="53"/>
        <v>42240.208333333328</v>
      </c>
      <c r="N872">
        <v>1442552400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6">
        <f t="shared" si="53"/>
        <v>43040.208333333328</v>
      </c>
      <c r="N873">
        <v>1511071200</v>
      </c>
      <c r="O873" s="6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6">
        <f t="shared" si="53"/>
        <v>43346.208333333328</v>
      </c>
      <c r="N874">
        <v>1536382800</v>
      </c>
      <c r="O874" s="6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6">
        <f t="shared" si="53"/>
        <v>41647.25</v>
      </c>
      <c r="N875">
        <v>1389592800</v>
      </c>
      <c r="O875" s="6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6">
        <f t="shared" si="53"/>
        <v>40291.208333333336</v>
      </c>
      <c r="N876">
        <v>1275282000</v>
      </c>
      <c r="O876" s="6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6">
        <f t="shared" si="53"/>
        <v>40556.25</v>
      </c>
      <c r="N877">
        <v>1294984800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6">
        <f t="shared" si="53"/>
        <v>43624.208333333328</v>
      </c>
      <c r="N878">
        <v>1562043600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6">
        <f t="shared" si="53"/>
        <v>42577.208333333328</v>
      </c>
      <c r="N879">
        <v>1469595600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6">
        <f t="shared" si="53"/>
        <v>43845.25</v>
      </c>
      <c r="N880">
        <v>1581141600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6">
        <f t="shared" si="53"/>
        <v>42788.25</v>
      </c>
      <c r="N881">
        <v>1488520800</v>
      </c>
      <c r="O881" s="6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6">
        <f t="shared" si="53"/>
        <v>43667.208333333328</v>
      </c>
      <c r="N882">
        <v>1563858000</v>
      </c>
      <c r="O882" s="6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6">
        <f t="shared" si="53"/>
        <v>42194.208333333328</v>
      </c>
      <c r="N883">
        <v>1438923600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6">
        <f t="shared" si="53"/>
        <v>42025.25</v>
      </c>
      <c r="N884">
        <v>1422165600</v>
      </c>
      <c r="O884" s="6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6">
        <f t="shared" si="53"/>
        <v>40323.208333333336</v>
      </c>
      <c r="N885">
        <v>1277874000</v>
      </c>
      <c r="O885" s="6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6">
        <f t="shared" si="53"/>
        <v>41763.208333333336</v>
      </c>
      <c r="N886">
        <v>1399352400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6">
        <f t="shared" si="53"/>
        <v>40335.208333333336</v>
      </c>
      <c r="N887">
        <v>1279083600</v>
      </c>
      <c r="O887" s="6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6">
        <f t="shared" si="53"/>
        <v>40416.208333333336</v>
      </c>
      <c r="N888">
        <v>1284354000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6">
        <f t="shared" si="53"/>
        <v>42202.208333333328</v>
      </c>
      <c r="N889">
        <v>1441170000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6">
        <f t="shared" si="53"/>
        <v>42836.208333333328</v>
      </c>
      <c r="N890">
        <v>1493528400</v>
      </c>
      <c r="O890" s="6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6">
        <f t="shared" si="53"/>
        <v>41710.208333333336</v>
      </c>
      <c r="N891">
        <v>1395205200</v>
      </c>
      <c r="O891" s="6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6">
        <f t="shared" si="53"/>
        <v>43640.208333333328</v>
      </c>
      <c r="N892">
        <v>1561438800</v>
      </c>
      <c r="O892" s="6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6">
        <f t="shared" si="53"/>
        <v>40880.25</v>
      </c>
      <c r="N893">
        <v>1326693600</v>
      </c>
      <c r="O893" s="6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6">
        <f t="shared" si="53"/>
        <v>40319.208333333336</v>
      </c>
      <c r="N894">
        <v>1277960400</v>
      </c>
      <c r="O894" s="6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6">
        <f t="shared" si="53"/>
        <v>42170.208333333328</v>
      </c>
      <c r="N895">
        <v>1434690000</v>
      </c>
      <c r="O895" s="6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6">
        <f t="shared" si="53"/>
        <v>41466.208333333336</v>
      </c>
      <c r="N896">
        <v>1376110800</v>
      </c>
      <c r="O896" s="6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6">
        <f t="shared" si="53"/>
        <v>43134.25</v>
      </c>
      <c r="N897">
        <v>1518415200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6">
        <f t="shared" si="53"/>
        <v>40738.208333333336</v>
      </c>
      <c r="N898">
        <v>1310878800</v>
      </c>
      <c r="O898" s="6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(ROUND(E899/D899*100,0))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 s="6">
        <f t="shared" ref="M899:M962" si="57">(((L899/60)/60)/24)+DATE(1970,1,1)</f>
        <v>43583.208333333328</v>
      </c>
      <c r="N899">
        <v>1556600400</v>
      </c>
      <c r="O899" s="6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 2)</f>
        <v>76.98</v>
      </c>
      <c r="J900" t="s">
        <v>21</v>
      </c>
      <c r="K900" t="s">
        <v>22</v>
      </c>
      <c r="L900">
        <v>1576476000</v>
      </c>
      <c r="M900" s="6">
        <f t="shared" si="57"/>
        <v>43815.25</v>
      </c>
      <c r="N900">
        <v>1576994400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 s="6">
        <f t="shared" si="57"/>
        <v>41554.208333333336</v>
      </c>
      <c r="N901">
        <v>1382677200</v>
      </c>
      <c r="O901" s="6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6">
        <f t="shared" si="57"/>
        <v>41901.208333333336</v>
      </c>
      <c r="N902">
        <v>1411189200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6">
        <f t="shared" si="57"/>
        <v>43298.208333333328</v>
      </c>
      <c r="N903">
        <v>1534654800</v>
      </c>
      <c r="O903" s="6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6">
        <f t="shared" si="57"/>
        <v>42399.25</v>
      </c>
      <c r="N904">
        <v>1457762400</v>
      </c>
      <c r="O904" s="6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6">
        <f t="shared" si="57"/>
        <v>41034.208333333336</v>
      </c>
      <c r="N905">
        <v>1337490000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6">
        <f t="shared" si="57"/>
        <v>41186.208333333336</v>
      </c>
      <c r="N906">
        <v>1349672400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6">
        <f t="shared" si="57"/>
        <v>41536.208333333336</v>
      </c>
      <c r="N907">
        <v>1379826000</v>
      </c>
      <c r="O907" s="6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6">
        <f t="shared" si="57"/>
        <v>42868.208333333328</v>
      </c>
      <c r="N908">
        <v>1497762000</v>
      </c>
      <c r="O908" s="6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6">
        <f t="shared" si="57"/>
        <v>40660.208333333336</v>
      </c>
      <c r="N909">
        <v>1304485200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6">
        <f t="shared" si="57"/>
        <v>41031.208333333336</v>
      </c>
      <c r="N910">
        <v>1336885200</v>
      </c>
      <c r="O910" s="6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6">
        <f t="shared" si="57"/>
        <v>43255.208333333328</v>
      </c>
      <c r="N911">
        <v>1530421200</v>
      </c>
      <c r="O911" s="6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6">
        <f t="shared" si="57"/>
        <v>42026.25</v>
      </c>
      <c r="N912">
        <v>1421992800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6">
        <f t="shared" si="57"/>
        <v>43717.208333333328</v>
      </c>
      <c r="N913">
        <v>1568178000</v>
      </c>
      <c r="O913" s="6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6">
        <f t="shared" si="57"/>
        <v>41157.208333333336</v>
      </c>
      <c r="N914">
        <v>1347944400</v>
      </c>
      <c r="O914" s="6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6">
        <f t="shared" si="57"/>
        <v>43597.208333333328</v>
      </c>
      <c r="N915">
        <v>1558760400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6">
        <f t="shared" si="57"/>
        <v>41490.208333333336</v>
      </c>
      <c r="N916">
        <v>1376629200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6">
        <f t="shared" si="57"/>
        <v>42976.208333333328</v>
      </c>
      <c r="N917">
        <v>1504760400</v>
      </c>
      <c r="O917" s="6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6">
        <f t="shared" si="57"/>
        <v>41991.25</v>
      </c>
      <c r="N918">
        <v>1419660000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6">
        <f t="shared" si="57"/>
        <v>40722.208333333336</v>
      </c>
      <c r="N919">
        <v>1311310800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6">
        <f t="shared" si="57"/>
        <v>41117.208333333336</v>
      </c>
      <c r="N920">
        <v>1344315600</v>
      </c>
      <c r="O920" s="6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6">
        <f t="shared" si="57"/>
        <v>43022.208333333328</v>
      </c>
      <c r="N921">
        <v>1510725600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6">
        <f t="shared" si="57"/>
        <v>43503.25</v>
      </c>
      <c r="N922">
        <v>1551247200</v>
      </c>
      <c r="O922" s="6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6">
        <f t="shared" si="57"/>
        <v>40951.25</v>
      </c>
      <c r="N923">
        <v>1330236000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6">
        <f t="shared" si="57"/>
        <v>43443.25</v>
      </c>
      <c r="N924">
        <v>1545112800</v>
      </c>
      <c r="O924" s="6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6">
        <f t="shared" si="57"/>
        <v>40373.208333333336</v>
      </c>
      <c r="N925">
        <v>1279170000</v>
      </c>
      <c r="O925" s="6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6">
        <f t="shared" si="57"/>
        <v>43769.208333333328</v>
      </c>
      <c r="N926">
        <v>1573452000</v>
      </c>
      <c r="O926" s="6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6">
        <f t="shared" si="57"/>
        <v>43000.208333333328</v>
      </c>
      <c r="N927">
        <v>1507093200</v>
      </c>
      <c r="O927" s="6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6">
        <f t="shared" si="57"/>
        <v>42502.208333333328</v>
      </c>
      <c r="N928">
        <v>1463374800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6">
        <f t="shared" si="57"/>
        <v>41102.208333333336</v>
      </c>
      <c r="N929">
        <v>1344574800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6">
        <f t="shared" si="57"/>
        <v>41637.25</v>
      </c>
      <c r="N930">
        <v>1389074400</v>
      </c>
      <c r="O930" s="6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6">
        <f t="shared" si="57"/>
        <v>42858.208333333328</v>
      </c>
      <c r="N931">
        <v>1494997200</v>
      </c>
      <c r="O931" s="6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6">
        <f t="shared" si="57"/>
        <v>42060.25</v>
      </c>
      <c r="N932">
        <v>1425448800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6">
        <f t="shared" si="57"/>
        <v>41818.208333333336</v>
      </c>
      <c r="N933">
        <v>1404104400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6">
        <f t="shared" si="57"/>
        <v>41709.208333333336</v>
      </c>
      <c r="N934">
        <v>1394773200</v>
      </c>
      <c r="O934" s="6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6">
        <f t="shared" si="57"/>
        <v>41372.208333333336</v>
      </c>
      <c r="N935">
        <v>1366520400</v>
      </c>
      <c r="O935" s="6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6">
        <f t="shared" si="57"/>
        <v>42422.25</v>
      </c>
      <c r="N936">
        <v>1456639200</v>
      </c>
      <c r="O936" s="6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6">
        <f t="shared" si="57"/>
        <v>42209.208333333328</v>
      </c>
      <c r="N937">
        <v>1438318800</v>
      </c>
      <c r="O937" s="6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6">
        <f t="shared" si="57"/>
        <v>43668.208333333328</v>
      </c>
      <c r="N938">
        <v>1564030800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6">
        <f t="shared" si="57"/>
        <v>42334.25</v>
      </c>
      <c r="N939">
        <v>1449295200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6">
        <f t="shared" si="57"/>
        <v>43263.208333333328</v>
      </c>
      <c r="N940">
        <v>1531890000</v>
      </c>
      <c r="O940" s="6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6">
        <f t="shared" si="57"/>
        <v>40670.208333333336</v>
      </c>
      <c r="N941">
        <v>1306213200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6">
        <f t="shared" si="57"/>
        <v>41244.25</v>
      </c>
      <c r="N942">
        <v>1356242400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6">
        <f t="shared" si="57"/>
        <v>40552.25</v>
      </c>
      <c r="N943">
        <v>1297576800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6">
        <f t="shared" si="57"/>
        <v>40568.25</v>
      </c>
      <c r="N944">
        <v>1296194400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6">
        <f t="shared" si="57"/>
        <v>41906.208333333336</v>
      </c>
      <c r="N945">
        <v>1414558800</v>
      </c>
      <c r="O945" s="6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6">
        <f t="shared" si="57"/>
        <v>42776.25</v>
      </c>
      <c r="N946">
        <v>1488348000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6">
        <f t="shared" si="57"/>
        <v>41004.208333333336</v>
      </c>
      <c r="N947">
        <v>1334898000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6">
        <f t="shared" si="57"/>
        <v>40710.208333333336</v>
      </c>
      <c r="N948">
        <v>1308373200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6">
        <f t="shared" si="57"/>
        <v>41908.208333333336</v>
      </c>
      <c r="N949">
        <v>1412312400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6">
        <f t="shared" si="57"/>
        <v>41985.25</v>
      </c>
      <c r="N950">
        <v>1419228000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6">
        <f t="shared" si="57"/>
        <v>42112.208333333328</v>
      </c>
      <c r="N951">
        <v>1430974800</v>
      </c>
      <c r="O951" s="6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6">
        <f t="shared" si="57"/>
        <v>43571.208333333328</v>
      </c>
      <c r="N952">
        <v>1555822800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6">
        <f t="shared" si="57"/>
        <v>42730.25</v>
      </c>
      <c r="N953">
        <v>1482818400</v>
      </c>
      <c r="O953" s="6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6">
        <f t="shared" si="57"/>
        <v>42591.208333333328</v>
      </c>
      <c r="N954">
        <v>1471928400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6">
        <f t="shared" si="57"/>
        <v>42358.25</v>
      </c>
      <c r="N955">
        <v>1453701600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6">
        <f t="shared" si="57"/>
        <v>41174.208333333336</v>
      </c>
      <c r="N956">
        <v>1350363600</v>
      </c>
      <c r="O956" s="6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6">
        <f t="shared" si="57"/>
        <v>41238.25</v>
      </c>
      <c r="N957">
        <v>1353996000</v>
      </c>
      <c r="O957" s="6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6">
        <f t="shared" si="57"/>
        <v>42360.25</v>
      </c>
      <c r="N958">
        <v>1451109600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6">
        <f t="shared" si="57"/>
        <v>40955.25</v>
      </c>
      <c r="N959">
        <v>1329631200</v>
      </c>
      <c r="O959" s="6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6">
        <f t="shared" si="57"/>
        <v>40350.208333333336</v>
      </c>
      <c r="N960">
        <v>1278997200</v>
      </c>
      <c r="O960" s="6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6">
        <f t="shared" si="57"/>
        <v>40357.208333333336</v>
      </c>
      <c r="N961">
        <v>1280120400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6">
        <f t="shared" si="57"/>
        <v>42408.25</v>
      </c>
      <c r="N962">
        <v>1458104400</v>
      </c>
      <c r="O962" s="6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(ROUND(E963/D963*100,0))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 s="6">
        <f t="shared" ref="M963:M1001" si="61">(((L963/60)/60)/24)+DATE(1970,1,1)</f>
        <v>40591.25</v>
      </c>
      <c r="N963">
        <v>1298268000</v>
      </c>
      <c r="O963" s="6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 2)</f>
        <v>40.06</v>
      </c>
      <c r="J964" t="s">
        <v>21</v>
      </c>
      <c r="K964" t="s">
        <v>22</v>
      </c>
      <c r="L964">
        <v>1384408800</v>
      </c>
      <c r="M964" s="6">
        <f t="shared" si="61"/>
        <v>41592.25</v>
      </c>
      <c r="N964">
        <v>1386223200</v>
      </c>
      <c r="O964" s="6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 s="6">
        <f t="shared" si="61"/>
        <v>40607.25</v>
      </c>
      <c r="N965">
        <v>1299823200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6">
        <f t="shared" si="61"/>
        <v>42135.208333333328</v>
      </c>
      <c r="N966">
        <v>1431752400</v>
      </c>
      <c r="O966" s="6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6">
        <f t="shared" si="61"/>
        <v>40203.25</v>
      </c>
      <c r="N967">
        <v>1267855200</v>
      </c>
      <c r="O967" s="6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6">
        <f t="shared" si="61"/>
        <v>42901.208333333328</v>
      </c>
      <c r="N968">
        <v>1497675600</v>
      </c>
      <c r="O968" s="6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6">
        <f t="shared" si="61"/>
        <v>41005.208333333336</v>
      </c>
      <c r="N969">
        <v>1336885200</v>
      </c>
      <c r="O969" s="6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6">
        <f t="shared" si="61"/>
        <v>40544.25</v>
      </c>
      <c r="N970">
        <v>1295157600</v>
      </c>
      <c r="O970" s="6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6">
        <f t="shared" si="61"/>
        <v>43821.25</v>
      </c>
      <c r="N971">
        <v>1577599200</v>
      </c>
      <c r="O971" s="6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6">
        <f t="shared" si="61"/>
        <v>40672.208333333336</v>
      </c>
      <c r="N972">
        <v>1305003600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6">
        <f t="shared" si="61"/>
        <v>41555.208333333336</v>
      </c>
      <c r="N973">
        <v>1381726800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6">
        <f t="shared" si="61"/>
        <v>41792.208333333336</v>
      </c>
      <c r="N974">
        <v>1402462800</v>
      </c>
      <c r="O974" s="6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6">
        <f t="shared" si="61"/>
        <v>40522.25</v>
      </c>
      <c r="N975">
        <v>1292133600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6">
        <f t="shared" si="61"/>
        <v>41412.208333333336</v>
      </c>
      <c r="N976">
        <v>1368939600</v>
      </c>
      <c r="O976" s="6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6">
        <f t="shared" si="61"/>
        <v>42337.25</v>
      </c>
      <c r="N977">
        <v>1452146400</v>
      </c>
      <c r="O977" s="6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6">
        <f t="shared" si="61"/>
        <v>40571.25</v>
      </c>
      <c r="N978">
        <v>1296712800</v>
      </c>
      <c r="O978" s="6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6">
        <f t="shared" si="61"/>
        <v>43138.25</v>
      </c>
      <c r="N979">
        <v>1520748000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6">
        <f t="shared" si="61"/>
        <v>42686.25</v>
      </c>
      <c r="N980">
        <v>1480831200</v>
      </c>
      <c r="O980" s="6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6">
        <f t="shared" si="61"/>
        <v>42078.208333333328</v>
      </c>
      <c r="N981">
        <v>1426914000</v>
      </c>
      <c r="O981" s="6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6">
        <f t="shared" si="61"/>
        <v>42307.208333333328</v>
      </c>
      <c r="N982">
        <v>1446616800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6">
        <f t="shared" si="61"/>
        <v>43094.25</v>
      </c>
      <c r="N983">
        <v>1517032800</v>
      </c>
      <c r="O983" s="6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6">
        <f t="shared" si="61"/>
        <v>40743.208333333336</v>
      </c>
      <c r="N984">
        <v>1311224400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6">
        <f t="shared" si="61"/>
        <v>43681.208333333328</v>
      </c>
      <c r="N985">
        <v>1566190800</v>
      </c>
      <c r="O985" s="6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6">
        <f t="shared" si="61"/>
        <v>43716.208333333328</v>
      </c>
      <c r="N986">
        <v>1570165200</v>
      </c>
      <c r="O986" s="6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6">
        <f t="shared" si="61"/>
        <v>41614.25</v>
      </c>
      <c r="N987">
        <v>1388556000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6">
        <f t="shared" si="61"/>
        <v>40638.208333333336</v>
      </c>
      <c r="N988">
        <v>1303189200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6">
        <f t="shared" si="61"/>
        <v>42852.208333333328</v>
      </c>
      <c r="N989">
        <v>1494478800</v>
      </c>
      <c r="O989" s="6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6">
        <f t="shared" si="61"/>
        <v>42686.25</v>
      </c>
      <c r="N990">
        <v>1480744800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6">
        <f t="shared" si="61"/>
        <v>43571.208333333328</v>
      </c>
      <c r="N991">
        <v>1555822800</v>
      </c>
      <c r="O991" s="6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6">
        <f t="shared" si="61"/>
        <v>42432.25</v>
      </c>
      <c r="N992">
        <v>1458882000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6">
        <f t="shared" si="61"/>
        <v>41907.208333333336</v>
      </c>
      <c r="N993">
        <v>1411966800</v>
      </c>
      <c r="O993" s="6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6">
        <f t="shared" si="61"/>
        <v>43227.208333333328</v>
      </c>
      <c r="N994">
        <v>1526878800</v>
      </c>
      <c r="O994" s="6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6">
        <f t="shared" si="61"/>
        <v>42362.25</v>
      </c>
      <c r="N995">
        <v>1452405600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6">
        <f t="shared" si="61"/>
        <v>41929.208333333336</v>
      </c>
      <c r="N996">
        <v>1414040400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6">
        <f t="shared" si="61"/>
        <v>43408.208333333328</v>
      </c>
      <c r="N997">
        <v>1543816800</v>
      </c>
      <c r="O997" s="6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6">
        <f t="shared" si="61"/>
        <v>41276.25</v>
      </c>
      <c r="N998">
        <v>1359698400</v>
      </c>
      <c r="O998" s="6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6">
        <f t="shared" si="61"/>
        <v>41659.25</v>
      </c>
      <c r="N999">
        <v>1390629600</v>
      </c>
      <c r="O999" s="6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6">
        <f t="shared" si="61"/>
        <v>40220.25</v>
      </c>
      <c r="N1000">
        <v>1267077600</v>
      </c>
      <c r="O1000" s="6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6">
        <f t="shared" si="61"/>
        <v>42550.208333333328</v>
      </c>
      <c r="N1001">
        <v>1467781200</v>
      </c>
      <c r="O1001" s="6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dataConsolidate/>
  <conditionalFormatting sqref="G2:G1001">
    <cfRule type="cellIs" dxfId="11" priority="6" operator="equal">
      <formula>"Live"</formula>
    </cfRule>
    <cfRule type="cellIs" dxfId="10" priority="7" operator="equal">
      <formula>"canceled"</formula>
    </cfRule>
    <cfRule type="cellIs" dxfId="9" priority="8" operator="equal">
      <formula>"successful"</formula>
    </cfRule>
    <cfRule type="cellIs" dxfId="8" priority="9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rgb="FF92D050"/>
        <color rgb="FF3366FF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F80F-765E-4342-AA25-4687C0D17BD6}">
  <sheetPr codeName="Sheet2"/>
  <dimension ref="A2:F55"/>
  <sheetViews>
    <sheetView topLeftCell="B1" zoomScale="90" zoomScaleNormal="90" workbookViewId="0">
      <selection activeCell="E24" sqref="E24"/>
    </sheetView>
  </sheetViews>
  <sheetFormatPr defaultRowHeight="15.5" x14ac:dyDescent="0.35"/>
  <cols>
    <col min="1" max="1" width="16.83203125" bestFit="1" customWidth="1"/>
    <col min="2" max="2" width="15.08203125" bestFit="1" customWidth="1"/>
    <col min="3" max="3" width="5.5" customWidth="1"/>
    <col min="4" max="4" width="3.58203125" customWidth="1"/>
    <col min="5" max="5" width="9.25" customWidth="1"/>
    <col min="6" max="6" width="10.58203125" customWidth="1"/>
    <col min="7" max="7" width="4.08203125" customWidth="1"/>
    <col min="8" max="8" width="4.25" customWidth="1"/>
    <col min="9" max="9" width="10.58203125" customWidth="1"/>
    <col min="10" max="10" width="7.83203125" customWidth="1"/>
    <col min="11" max="11" width="10.58203125" customWidth="1"/>
    <col min="12" max="12" width="10.33203125" customWidth="1"/>
    <col min="13" max="13" width="15.08203125" customWidth="1"/>
    <col min="14" max="14" width="12.5" customWidth="1"/>
    <col min="15" max="15" width="17" customWidth="1"/>
    <col min="16" max="16" width="14.58203125" customWidth="1"/>
    <col min="17" max="17" width="12.08203125" customWidth="1"/>
    <col min="18" max="18" width="25.08203125" customWidth="1"/>
    <col min="19" max="19" width="24.5" customWidth="1"/>
    <col min="20" max="20" width="16.33203125" customWidth="1"/>
    <col min="21" max="21" width="14.25" customWidth="1"/>
    <col min="22" max="22" width="14.33203125" customWidth="1"/>
    <col min="23" max="23" width="13.08203125" customWidth="1"/>
    <col min="24" max="24" width="19.5" customWidth="1"/>
    <col min="25" max="25" width="21.08203125" customWidth="1"/>
    <col min="26" max="26" width="21.83203125" customWidth="1"/>
    <col min="27" max="27" width="19.08203125" customWidth="1"/>
    <col min="28" max="28" width="10.08203125" customWidth="1"/>
    <col min="29" max="29" width="11.33203125" customWidth="1"/>
    <col min="30" max="30" width="11.08203125" customWidth="1"/>
    <col min="31" max="31" width="23.75" customWidth="1"/>
    <col min="32" max="32" width="13.75" customWidth="1"/>
    <col min="33" max="33" width="9.08203125" customWidth="1"/>
    <col min="34" max="34" width="24.83203125" customWidth="1"/>
    <col min="35" max="35" width="11.08203125" customWidth="1"/>
    <col min="36" max="36" width="8.58203125" customWidth="1"/>
    <col min="37" max="37" width="21.08203125" customWidth="1"/>
    <col min="38" max="38" width="22.83203125" customWidth="1"/>
    <col min="39" max="39" width="12.08203125" customWidth="1"/>
    <col min="40" max="40" width="11.83203125" customWidth="1"/>
    <col min="41" max="41" width="23.25" customWidth="1"/>
    <col min="42" max="42" width="7" customWidth="1"/>
    <col min="43" max="43" width="9.5" customWidth="1"/>
    <col min="44" max="44" width="9.08203125" customWidth="1"/>
    <col min="45" max="45" width="21.33203125" customWidth="1"/>
    <col min="46" max="46" width="14.5" customWidth="1"/>
    <col min="47" max="47" width="15" customWidth="1"/>
    <col min="48" max="48" width="9.5" customWidth="1"/>
    <col min="49" max="49" width="10.08203125" customWidth="1"/>
    <col min="50" max="50" width="10.83203125" customWidth="1"/>
    <col min="51" max="51" width="12.83203125" customWidth="1"/>
    <col min="52" max="52" width="26.33203125" customWidth="1"/>
    <col min="53" max="53" width="20.08203125" customWidth="1"/>
    <col min="54" max="54" width="11.08203125" customWidth="1"/>
    <col min="55" max="55" width="10.58203125" customWidth="1"/>
    <col min="56" max="56" width="10.83203125" customWidth="1"/>
    <col min="57" max="57" width="7.25" customWidth="1"/>
    <col min="58" max="58" width="24.33203125" customWidth="1"/>
    <col min="59" max="59" width="18.5" customWidth="1"/>
    <col min="60" max="60" width="25.25" customWidth="1"/>
    <col min="61" max="61" width="15.33203125" customWidth="1"/>
    <col min="62" max="62" width="25.83203125" customWidth="1"/>
    <col min="63" max="63" width="10.58203125" customWidth="1"/>
    <col min="64" max="64" width="12.25" customWidth="1"/>
    <col min="65" max="65" width="15.33203125" customWidth="1"/>
    <col min="66" max="66" width="20.33203125" customWidth="1"/>
    <col min="67" max="67" width="21.08203125" customWidth="1"/>
    <col min="68" max="68" width="10.08203125" customWidth="1"/>
    <col min="69" max="69" width="27.58203125" customWidth="1"/>
    <col min="70" max="70" width="12.5" customWidth="1"/>
    <col min="71" max="71" width="10.25" customWidth="1"/>
    <col min="72" max="72" width="7.33203125" customWidth="1"/>
    <col min="73" max="74" width="20.5" customWidth="1"/>
    <col min="75" max="75" width="24.33203125" customWidth="1"/>
    <col min="76" max="76" width="22" customWidth="1"/>
    <col min="77" max="77" width="23.33203125" customWidth="1"/>
    <col min="78" max="78" width="8.33203125" customWidth="1"/>
    <col min="79" max="79" width="12.58203125" customWidth="1"/>
    <col min="80" max="80" width="20.83203125" customWidth="1"/>
    <col min="81" max="81" width="24.5" customWidth="1"/>
    <col min="82" max="82" width="23.25" customWidth="1"/>
    <col min="83" max="83" width="8.58203125" customWidth="1"/>
    <col min="84" max="84" width="24.58203125" customWidth="1"/>
    <col min="85" max="85" width="21.83203125" customWidth="1"/>
    <col min="86" max="86" width="9.08203125" customWidth="1"/>
    <col min="87" max="87" width="22.75" customWidth="1"/>
    <col min="88" max="88" width="9.08203125" customWidth="1"/>
    <col min="89" max="89" width="13.75" customWidth="1"/>
    <col min="90" max="90" width="22.33203125" customWidth="1"/>
    <col min="91" max="91" width="15.58203125" customWidth="1"/>
    <col min="92" max="92" width="14.25" customWidth="1"/>
    <col min="93" max="93" width="11.83203125" customWidth="1"/>
    <col min="94" max="94" width="8.58203125" customWidth="1"/>
    <col min="95" max="95" width="9.25" customWidth="1"/>
    <col min="96" max="96" width="23.83203125" customWidth="1"/>
    <col min="97" max="97" width="23.33203125" customWidth="1"/>
    <col min="98" max="99" width="21.33203125" customWidth="1"/>
    <col min="100" max="100" width="12.33203125" customWidth="1"/>
    <col min="101" max="101" width="12.83203125" customWidth="1"/>
    <col min="102" max="102" width="12.33203125" customWidth="1"/>
    <col min="103" max="103" width="11.83203125" customWidth="1"/>
    <col min="104" max="104" width="12.33203125" customWidth="1"/>
    <col min="105" max="106" width="11" customWidth="1"/>
    <col min="107" max="107" width="14.25" customWidth="1"/>
    <col min="108" max="109" width="11.08203125" customWidth="1"/>
    <col min="110" max="110" width="9.58203125" customWidth="1"/>
    <col min="111" max="111" width="12.83203125" customWidth="1"/>
    <col min="112" max="112" width="12.25" customWidth="1"/>
    <col min="113" max="113" width="12.5" customWidth="1"/>
    <col min="114" max="114" width="14.08203125" customWidth="1"/>
    <col min="115" max="115" width="9" customWidth="1"/>
    <col min="116" max="116" width="23.33203125" customWidth="1"/>
    <col min="117" max="117" width="10" customWidth="1"/>
    <col min="118" max="118" width="10.25" customWidth="1"/>
    <col min="119" max="119" width="25.33203125" customWidth="1"/>
    <col min="120" max="120" width="11.08203125" customWidth="1"/>
    <col min="121" max="121" width="11.33203125" customWidth="1"/>
    <col min="122" max="122" width="27.5" customWidth="1"/>
    <col min="123" max="123" width="22.5" customWidth="1"/>
    <col min="124" max="124" width="14.33203125" customWidth="1"/>
    <col min="125" max="125" width="25.08203125" customWidth="1"/>
    <col min="126" max="126" width="26.33203125" customWidth="1"/>
    <col min="127" max="127" width="27.5" customWidth="1"/>
    <col min="128" max="128" width="9.83203125" customWidth="1"/>
    <col min="129" max="129" width="21.75" customWidth="1"/>
    <col min="130" max="130" width="16.83203125" customWidth="1"/>
    <col min="131" max="131" width="15.33203125" customWidth="1"/>
    <col min="132" max="132" width="10" customWidth="1"/>
    <col min="133" max="133" width="19.58203125" customWidth="1"/>
    <col min="134" max="134" width="13.58203125" customWidth="1"/>
    <col min="135" max="135" width="7.83203125" customWidth="1"/>
    <col min="136" max="136" width="10.08203125" customWidth="1"/>
    <col min="137" max="137" width="12.25" customWidth="1"/>
    <col min="138" max="138" width="27.58203125" customWidth="1"/>
    <col min="139" max="139" width="13.33203125" customWidth="1"/>
    <col min="140" max="140" width="9.83203125" customWidth="1"/>
    <col min="141" max="141" width="14.58203125" customWidth="1"/>
    <col min="142" max="142" width="23.08203125" customWidth="1"/>
    <col min="143" max="143" width="22.08203125" customWidth="1"/>
    <col min="144" max="144" width="21.5" customWidth="1"/>
    <col min="145" max="145" width="23.33203125" customWidth="1"/>
    <col min="146" max="146" width="22.58203125" customWidth="1"/>
    <col min="147" max="147" width="13" customWidth="1"/>
    <col min="148" max="148" width="10.83203125" customWidth="1"/>
    <col min="149" max="149" width="14.33203125" customWidth="1"/>
    <col min="150" max="150" width="13.08203125" customWidth="1"/>
    <col min="151" max="151" width="10.75" customWidth="1"/>
    <col min="152" max="152" width="7.83203125" customWidth="1"/>
    <col min="153" max="153" width="27.33203125" customWidth="1"/>
    <col min="154" max="154" width="13.08203125" customWidth="1"/>
    <col min="155" max="155" width="11.75" customWidth="1"/>
    <col min="156" max="156" width="10.83203125" customWidth="1"/>
    <col min="157" max="157" width="22.25" customWidth="1"/>
    <col min="158" max="158" width="14.33203125" customWidth="1"/>
    <col min="159" max="159" width="11.58203125" customWidth="1"/>
    <col min="160" max="160" width="23.58203125" customWidth="1"/>
    <col min="161" max="161" width="10.58203125" customWidth="1"/>
    <col min="162" max="162" width="14.58203125" customWidth="1"/>
    <col min="163" max="163" width="7.58203125" customWidth="1"/>
    <col min="164" max="164" width="27.08203125" customWidth="1"/>
    <col min="165" max="165" width="21.58203125" customWidth="1"/>
    <col min="166" max="166" width="22.33203125" customWidth="1"/>
    <col min="167" max="167" width="19.33203125" customWidth="1"/>
    <col min="168" max="168" width="9" customWidth="1"/>
    <col min="169" max="169" width="9.33203125" customWidth="1"/>
    <col min="170" max="170" width="9.5" customWidth="1"/>
    <col min="171" max="171" width="15.25" customWidth="1"/>
    <col min="172" max="172" width="14.58203125" customWidth="1"/>
    <col min="173" max="173" width="8.08203125" customWidth="1"/>
    <col min="174" max="174" width="9.33203125" customWidth="1"/>
    <col min="175" max="176" width="9.58203125" customWidth="1"/>
    <col min="177" max="177" width="10" customWidth="1"/>
    <col min="178" max="178" width="23.58203125" customWidth="1"/>
    <col min="179" max="179" width="10.75" customWidth="1"/>
    <col min="180" max="180" width="22.25" customWidth="1"/>
    <col min="181" max="181" width="13.83203125" customWidth="1"/>
    <col min="182" max="182" width="9.5" customWidth="1"/>
    <col min="183" max="183" width="7" customWidth="1"/>
    <col min="184" max="184" width="18.33203125" customWidth="1"/>
    <col min="185" max="185" width="14.58203125" customWidth="1"/>
    <col min="186" max="186" width="7.5" customWidth="1"/>
    <col min="187" max="187" width="18.58203125" customWidth="1"/>
    <col min="188" max="188" width="9.75" customWidth="1"/>
    <col min="189" max="189" width="14.25" customWidth="1"/>
    <col min="190" max="190" width="12.33203125" customWidth="1"/>
    <col min="191" max="191" width="15.25" customWidth="1"/>
    <col min="192" max="192" width="11.08203125" customWidth="1"/>
    <col min="193" max="193" width="10.58203125" customWidth="1"/>
    <col min="194" max="194" width="20.25" customWidth="1"/>
    <col min="195" max="195" width="10.33203125" customWidth="1"/>
    <col min="196" max="196" width="24" customWidth="1"/>
    <col min="197" max="197" width="13.25" customWidth="1"/>
    <col min="198" max="198" width="8.33203125" customWidth="1"/>
    <col min="199" max="199" width="8.25" customWidth="1"/>
    <col min="200" max="200" width="16.25" customWidth="1"/>
    <col min="201" max="201" width="23.08203125" customWidth="1"/>
    <col min="202" max="202" width="10.08203125" customWidth="1"/>
    <col min="203" max="203" width="12.83203125" customWidth="1"/>
    <col min="204" max="204" width="13.5" customWidth="1"/>
    <col min="205" max="205" width="12.83203125" customWidth="1"/>
    <col min="206" max="206" width="12.5" customWidth="1"/>
    <col min="207" max="207" width="14.33203125" customWidth="1"/>
    <col min="208" max="208" width="10.58203125" customWidth="1"/>
    <col min="209" max="209" width="13.25" customWidth="1"/>
    <col min="210" max="210" width="23.25" customWidth="1"/>
    <col min="211" max="211" width="12.25" customWidth="1"/>
    <col min="212" max="212" width="19.08203125" customWidth="1"/>
    <col min="213" max="213" width="9.33203125" customWidth="1"/>
    <col min="214" max="214" width="14.58203125" customWidth="1"/>
    <col min="215" max="215" width="14.83203125" customWidth="1"/>
    <col min="216" max="216" width="10.25" customWidth="1"/>
    <col min="217" max="217" width="8.58203125" customWidth="1"/>
    <col min="218" max="218" width="20.33203125" customWidth="1"/>
    <col min="219" max="219" width="16.58203125" customWidth="1"/>
    <col min="220" max="220" width="24.08203125" customWidth="1"/>
    <col min="221" max="221" width="10.58203125" customWidth="1"/>
    <col min="222" max="222" width="9.08203125" customWidth="1"/>
    <col min="223" max="223" width="25.75" customWidth="1"/>
    <col min="224" max="224" width="22.25" customWidth="1"/>
    <col min="225" max="225" width="7.5" customWidth="1"/>
    <col min="226" max="226" width="11.08203125" customWidth="1"/>
    <col min="227" max="227" width="12.83203125" customWidth="1"/>
    <col min="228" max="228" width="13.33203125" customWidth="1"/>
    <col min="229" max="229" width="23.08203125" customWidth="1"/>
    <col min="230" max="230" width="9.58203125" customWidth="1"/>
    <col min="231" max="231" width="17.08203125" customWidth="1"/>
    <col min="232" max="232" width="14.25" customWidth="1"/>
    <col min="233" max="233" width="13.83203125" customWidth="1"/>
    <col min="234" max="234" width="12.83203125" customWidth="1"/>
    <col min="235" max="235" width="11.25" customWidth="1"/>
    <col min="236" max="236" width="10.83203125" customWidth="1"/>
    <col min="237" max="237" width="12.33203125" customWidth="1"/>
    <col min="238" max="238" width="14.08203125" customWidth="1"/>
    <col min="239" max="239" width="11.83203125" customWidth="1"/>
    <col min="240" max="240" width="23.58203125" customWidth="1"/>
    <col min="241" max="241" width="25.33203125" customWidth="1"/>
    <col min="242" max="242" width="8.58203125" customWidth="1"/>
    <col min="243" max="243" width="11.83203125" customWidth="1"/>
    <col min="244" max="244" width="11" customWidth="1"/>
    <col min="245" max="246" width="23.33203125" customWidth="1"/>
    <col min="247" max="247" width="14.58203125" customWidth="1"/>
    <col min="248" max="248" width="12.33203125" customWidth="1"/>
    <col min="249" max="249" width="26.75" customWidth="1"/>
    <col min="250" max="250" width="13" customWidth="1"/>
    <col min="251" max="251" width="9.25" customWidth="1"/>
    <col min="252" max="252" width="22.83203125" customWidth="1"/>
    <col min="253" max="253" width="13.5" customWidth="1"/>
    <col min="254" max="254" width="15.33203125" customWidth="1"/>
    <col min="255" max="255" width="9.75" customWidth="1"/>
    <col min="256" max="256" width="8.83203125" customWidth="1"/>
    <col min="257" max="257" width="7.75" customWidth="1"/>
    <col min="258" max="258" width="11.83203125" customWidth="1"/>
    <col min="259" max="259" width="9.33203125" customWidth="1"/>
    <col min="260" max="260" width="6.58203125" customWidth="1"/>
    <col min="261" max="261" width="9.33203125" customWidth="1"/>
    <col min="262" max="262" width="11.58203125" customWidth="1"/>
    <col min="263" max="263" width="10.33203125" customWidth="1"/>
    <col min="264" max="264" width="22.33203125" customWidth="1"/>
    <col min="265" max="265" width="25.58203125" customWidth="1"/>
    <col min="266" max="266" width="16.5" customWidth="1"/>
    <col min="267" max="267" width="14.5" customWidth="1"/>
    <col min="268" max="268" width="19.08203125" customWidth="1"/>
    <col min="269" max="269" width="10.5" customWidth="1"/>
    <col min="270" max="270" width="10.58203125" customWidth="1"/>
    <col min="271" max="271" width="25.33203125" customWidth="1"/>
    <col min="272" max="272" width="12.83203125" customWidth="1"/>
    <col min="273" max="273" width="11.75" customWidth="1"/>
    <col min="274" max="274" width="8.83203125" customWidth="1"/>
    <col min="275" max="275" width="8.58203125" customWidth="1"/>
    <col min="276" max="276" width="9.5" customWidth="1"/>
    <col min="277" max="277" width="25.25" customWidth="1"/>
    <col min="278" max="278" width="21.33203125" customWidth="1"/>
    <col min="279" max="279" width="13.33203125" customWidth="1"/>
    <col min="280" max="280" width="10.5" customWidth="1"/>
    <col min="281" max="281" width="24.83203125" customWidth="1"/>
    <col min="282" max="282" width="14.58203125" customWidth="1"/>
    <col min="283" max="283" width="11.08203125" customWidth="1"/>
    <col min="284" max="284" width="11.58203125" customWidth="1"/>
    <col min="285" max="285" width="8.83203125" customWidth="1"/>
    <col min="286" max="286" width="20.83203125" customWidth="1"/>
    <col min="287" max="287" width="16.33203125" customWidth="1"/>
    <col min="288" max="288" width="10.25" customWidth="1"/>
    <col min="289" max="289" width="10.58203125" customWidth="1"/>
    <col min="290" max="290" width="19.75" customWidth="1"/>
    <col min="291" max="291" width="24.08203125" customWidth="1"/>
    <col min="292" max="292" width="12.58203125" customWidth="1"/>
    <col min="293" max="293" width="9.75" customWidth="1"/>
    <col min="294" max="294" width="21.83203125" customWidth="1"/>
    <col min="295" max="295" width="27.08203125" customWidth="1"/>
    <col min="296" max="296" width="14.75" customWidth="1"/>
    <col min="297" max="297" width="16.58203125" customWidth="1"/>
    <col min="298" max="298" width="15.83203125" customWidth="1"/>
    <col min="299" max="299" width="13.58203125" customWidth="1"/>
    <col min="300" max="300" width="14.08203125" customWidth="1"/>
    <col min="301" max="301" width="10.5" customWidth="1"/>
    <col min="302" max="302" width="26" customWidth="1"/>
    <col min="303" max="303" width="9.75" customWidth="1"/>
    <col min="304" max="304" width="11.33203125" customWidth="1"/>
    <col min="305" max="305" width="8.83203125" customWidth="1"/>
    <col min="306" max="306" width="22.58203125" customWidth="1"/>
    <col min="307" max="307" width="21.25" customWidth="1"/>
    <col min="308" max="308" width="10" customWidth="1"/>
    <col min="309" max="309" width="20.25" customWidth="1"/>
    <col min="310" max="310" width="13.5" customWidth="1"/>
    <col min="311" max="311" width="23" customWidth="1"/>
    <col min="312" max="312" width="8.83203125" customWidth="1"/>
    <col min="313" max="313" width="24.83203125" customWidth="1"/>
    <col min="314" max="314" width="14.5" customWidth="1"/>
    <col min="315" max="315" width="13.33203125" customWidth="1"/>
    <col min="316" max="316" width="22.58203125" customWidth="1"/>
    <col min="317" max="317" width="10.08203125" customWidth="1"/>
    <col min="318" max="318" width="11.83203125" customWidth="1"/>
    <col min="319" max="319" width="23.33203125" customWidth="1"/>
    <col min="320" max="320" width="21.58203125" customWidth="1"/>
    <col min="321" max="321" width="11.83203125" customWidth="1"/>
    <col min="322" max="322" width="25.33203125" customWidth="1"/>
    <col min="323" max="323" width="21.5" customWidth="1"/>
    <col min="324" max="324" width="12.58203125" customWidth="1"/>
    <col min="325" max="325" width="13.08203125" customWidth="1"/>
    <col min="326" max="326" width="9.83203125" customWidth="1"/>
    <col min="327" max="327" width="11.83203125" customWidth="1"/>
    <col min="328" max="328" width="11.33203125" customWidth="1"/>
    <col min="329" max="329" width="15.25" customWidth="1"/>
    <col min="330" max="330" width="12" customWidth="1"/>
    <col min="331" max="331" width="11.58203125" customWidth="1"/>
    <col min="332" max="332" width="16.33203125" customWidth="1"/>
    <col min="333" max="333" width="11.5" customWidth="1"/>
    <col min="334" max="334" width="8.58203125" customWidth="1"/>
    <col min="335" max="335" width="19.25" customWidth="1"/>
    <col min="336" max="336" width="24.25" customWidth="1"/>
    <col min="337" max="337" width="23.75" customWidth="1"/>
    <col min="338" max="338" width="12.33203125" customWidth="1"/>
    <col min="339" max="339" width="13.58203125" customWidth="1"/>
    <col min="340" max="340" width="27.83203125" customWidth="1"/>
    <col min="341" max="341" width="14.83203125" customWidth="1"/>
    <col min="342" max="342" width="10.83203125" customWidth="1"/>
    <col min="343" max="343" width="10" customWidth="1"/>
    <col min="344" max="344" width="10.08203125" customWidth="1"/>
    <col min="345" max="345" width="23.75" customWidth="1"/>
    <col min="346" max="346" width="11.33203125" customWidth="1"/>
    <col min="347" max="347" width="10.25" customWidth="1"/>
    <col min="348" max="348" width="14.83203125" customWidth="1"/>
    <col min="349" max="349" width="12.08203125" customWidth="1"/>
    <col min="350" max="350" width="13" customWidth="1"/>
    <col min="351" max="351" width="24.25" customWidth="1"/>
    <col min="352" max="352" width="10.33203125" customWidth="1"/>
    <col min="353" max="353" width="10.5" customWidth="1"/>
    <col min="354" max="354" width="15.58203125" customWidth="1"/>
    <col min="355" max="355" width="12.58203125" customWidth="1"/>
    <col min="356" max="356" width="26.08203125" customWidth="1"/>
    <col min="357" max="357" width="27.83203125" customWidth="1"/>
    <col min="358" max="358" width="16.5" customWidth="1"/>
    <col min="359" max="359" width="20" customWidth="1"/>
    <col min="360" max="360" width="22.83203125" customWidth="1"/>
    <col min="361" max="361" width="13.75" customWidth="1"/>
    <col min="362" max="362" width="12.58203125" customWidth="1"/>
    <col min="363" max="363" width="19.08203125" customWidth="1"/>
    <col min="364" max="364" width="22.33203125" customWidth="1"/>
    <col min="365" max="365" width="23.33203125" customWidth="1"/>
    <col min="366" max="366" width="19.58203125" customWidth="1"/>
    <col min="367" max="367" width="20.83203125" customWidth="1"/>
    <col min="368" max="368" width="8.25" customWidth="1"/>
    <col min="369" max="369" width="6.08203125" customWidth="1"/>
    <col min="370" max="370" width="19.5" customWidth="1"/>
    <col min="371" max="371" width="20.83203125" customWidth="1"/>
    <col min="372" max="372" width="15.5" customWidth="1"/>
    <col min="373" max="373" width="11.75" customWidth="1"/>
    <col min="374" max="374" width="8.58203125" customWidth="1"/>
    <col min="375" max="375" width="21.83203125" customWidth="1"/>
    <col min="376" max="376" width="8.75" customWidth="1"/>
    <col min="377" max="377" width="23.83203125" customWidth="1"/>
    <col min="378" max="378" width="10.5" customWidth="1"/>
    <col min="379" max="379" width="23.08203125" customWidth="1"/>
    <col min="380" max="380" width="23.33203125" customWidth="1"/>
    <col min="381" max="381" width="16.25" customWidth="1"/>
    <col min="382" max="382" width="24" customWidth="1"/>
    <col min="383" max="383" width="24.33203125" customWidth="1"/>
    <col min="384" max="384" width="10.33203125" customWidth="1"/>
    <col min="385" max="385" width="23.83203125" customWidth="1"/>
    <col min="386" max="386" width="14.75" customWidth="1"/>
    <col min="387" max="387" width="14.58203125" customWidth="1"/>
    <col min="388" max="388" width="21.83203125" customWidth="1"/>
    <col min="389" max="389" width="15.83203125" customWidth="1"/>
    <col min="390" max="390" width="14.08203125" customWidth="1"/>
    <col min="391" max="391" width="26.58203125" customWidth="1"/>
    <col min="392" max="392" width="7.58203125" customWidth="1"/>
    <col min="393" max="393" width="11.83203125" customWidth="1"/>
    <col min="394" max="394" width="9.75" customWidth="1"/>
    <col min="395" max="395" width="27.08203125" customWidth="1"/>
    <col min="396" max="396" width="21.58203125" customWidth="1"/>
    <col min="397" max="397" width="10.5" customWidth="1"/>
    <col min="398" max="398" width="8" customWidth="1"/>
    <col min="399" max="399" width="20.33203125" customWidth="1"/>
    <col min="400" max="400" width="12.08203125" customWidth="1"/>
    <col min="401" max="401" width="22.5" customWidth="1"/>
    <col min="402" max="402" width="10.08203125" customWidth="1"/>
    <col min="403" max="403" width="10.33203125" customWidth="1"/>
    <col min="404" max="404" width="10.58203125" customWidth="1"/>
    <col min="405" max="405" width="23.08203125" customWidth="1"/>
    <col min="406" max="406" width="13.33203125" customWidth="1"/>
    <col min="407" max="407" width="12.5" customWidth="1"/>
    <col min="408" max="408" width="13.33203125" customWidth="1"/>
    <col min="409" max="409" width="9.58203125" customWidth="1"/>
    <col min="410" max="410" width="12.5" customWidth="1"/>
    <col min="411" max="411" width="12.58203125" customWidth="1"/>
    <col min="412" max="412" width="8.83203125" customWidth="1"/>
    <col min="413" max="413" width="13.33203125" customWidth="1"/>
    <col min="414" max="414" width="10.5" customWidth="1"/>
    <col min="415" max="415" width="10.83203125" customWidth="1"/>
    <col min="416" max="416" width="28" customWidth="1"/>
    <col min="417" max="417" width="27.08203125" customWidth="1"/>
    <col min="418" max="418" width="24.5" customWidth="1"/>
    <col min="419" max="419" width="28.58203125" customWidth="1"/>
    <col min="420" max="420" width="24.08203125" customWidth="1"/>
    <col min="421" max="421" width="16.58203125" customWidth="1"/>
    <col min="422" max="422" width="13.33203125" customWidth="1"/>
    <col min="423" max="423" width="11.08203125" customWidth="1"/>
    <col min="424" max="424" width="15.25" customWidth="1"/>
    <col min="425" max="425" width="12.08203125" customWidth="1"/>
    <col min="426" max="426" width="12.83203125" customWidth="1"/>
    <col min="427" max="427" width="8.83203125" customWidth="1"/>
    <col min="428" max="428" width="20" customWidth="1"/>
    <col min="429" max="429" width="25.25" customWidth="1"/>
    <col min="430" max="430" width="21.5" customWidth="1"/>
    <col min="431" max="431" width="22.08203125" customWidth="1"/>
    <col min="432" max="432" width="13.58203125" customWidth="1"/>
    <col min="433" max="433" width="11.75" customWidth="1"/>
    <col min="434" max="435" width="11.33203125" customWidth="1"/>
    <col min="436" max="436" width="10.08203125" customWidth="1"/>
    <col min="437" max="437" width="12.5" customWidth="1"/>
    <col min="438" max="438" width="23.08203125" customWidth="1"/>
    <col min="439" max="439" width="12.58203125" customWidth="1"/>
    <col min="440" max="440" width="13" customWidth="1"/>
    <col min="441" max="441" width="12.08203125" customWidth="1"/>
    <col min="442" max="442" width="9.58203125" customWidth="1"/>
    <col min="443" max="443" width="8.58203125" customWidth="1"/>
    <col min="444" max="444" width="20.08203125" customWidth="1"/>
    <col min="445" max="445" width="21.75" customWidth="1"/>
    <col min="446" max="446" width="24.08203125" customWidth="1"/>
    <col min="447" max="447" width="8.08203125" customWidth="1"/>
    <col min="448" max="448" width="10.08203125" customWidth="1"/>
    <col min="449" max="449" width="13.58203125" customWidth="1"/>
    <col min="450" max="450" width="7" customWidth="1"/>
    <col min="451" max="451" width="8.08203125" customWidth="1"/>
    <col min="452" max="452" width="7.08203125" customWidth="1"/>
    <col min="453" max="453" width="7.5" customWidth="1"/>
    <col min="454" max="454" width="7.33203125" customWidth="1"/>
    <col min="455" max="455" width="10.58203125" customWidth="1"/>
    <col min="456" max="456" width="11.25" customWidth="1"/>
    <col min="457" max="457" width="22.83203125" customWidth="1"/>
    <col min="458" max="458" width="11.33203125" customWidth="1"/>
    <col min="459" max="459" width="12.58203125" customWidth="1"/>
    <col min="460" max="460" width="8.08203125" customWidth="1"/>
    <col min="461" max="462" width="12.58203125" customWidth="1"/>
    <col min="463" max="463" width="12.08203125" customWidth="1"/>
    <col min="464" max="464" width="9.25" customWidth="1"/>
    <col min="465" max="465" width="22" customWidth="1"/>
    <col min="466" max="466" width="10.83203125" customWidth="1"/>
    <col min="467" max="467" width="12.08203125" customWidth="1"/>
    <col min="468" max="468" width="11.08203125" customWidth="1"/>
    <col min="469" max="469" width="14.5" customWidth="1"/>
    <col min="470" max="470" width="15.08203125" customWidth="1"/>
    <col min="471" max="471" width="18.25" customWidth="1"/>
    <col min="472" max="472" width="18.33203125" customWidth="1"/>
    <col min="473" max="473" width="13.5" customWidth="1"/>
    <col min="474" max="474" width="11.5" customWidth="1"/>
    <col min="475" max="475" width="6.75" customWidth="1"/>
    <col min="476" max="476" width="7" customWidth="1"/>
    <col min="477" max="477" width="17.83203125" customWidth="1"/>
    <col min="478" max="478" width="21.08203125" customWidth="1"/>
    <col min="479" max="479" width="8.5" customWidth="1"/>
    <col min="480" max="480" width="14.75" customWidth="1"/>
    <col min="481" max="481" width="12.08203125" customWidth="1"/>
    <col min="482" max="482" width="26.08203125" customWidth="1"/>
    <col min="483" max="483" width="13.33203125" customWidth="1"/>
    <col min="484" max="484" width="21" customWidth="1"/>
    <col min="485" max="485" width="13.75" customWidth="1"/>
    <col min="486" max="486" width="7.83203125" customWidth="1"/>
    <col min="487" max="487" width="10.83203125" customWidth="1"/>
    <col min="488" max="488" width="22.08203125" customWidth="1"/>
    <col min="489" max="489" width="11.08203125" customWidth="1"/>
    <col min="490" max="490" width="13.5" customWidth="1"/>
    <col min="491" max="491" width="23.25" customWidth="1"/>
    <col min="492" max="492" width="11.33203125" customWidth="1"/>
    <col min="493" max="493" width="13.58203125" customWidth="1"/>
    <col min="494" max="494" width="8.33203125" customWidth="1"/>
    <col min="495" max="495" width="23.5" customWidth="1"/>
    <col min="496" max="496" width="21.33203125" customWidth="1"/>
    <col min="497" max="497" width="9.75" customWidth="1"/>
    <col min="498" max="498" width="12.5" customWidth="1"/>
    <col min="499" max="499" width="22.08203125" customWidth="1"/>
    <col min="500" max="500" width="19.33203125" customWidth="1"/>
    <col min="501" max="501" width="12.08203125" customWidth="1"/>
    <col min="502" max="502" width="12" customWidth="1"/>
    <col min="503" max="503" width="21" customWidth="1"/>
    <col min="504" max="504" width="10.5" customWidth="1"/>
    <col min="505" max="505" width="9.83203125" customWidth="1"/>
    <col min="506" max="506" width="8.5" customWidth="1"/>
    <col min="507" max="507" width="8.33203125" customWidth="1"/>
    <col min="509" max="509" width="9.5" customWidth="1"/>
    <col min="510" max="510" width="8.33203125" customWidth="1"/>
    <col min="511" max="511" width="24.25" customWidth="1"/>
    <col min="512" max="512" width="18.5" customWidth="1"/>
    <col min="513" max="513" width="18.75" customWidth="1"/>
    <col min="514" max="514" width="16.58203125" customWidth="1"/>
    <col min="515" max="515" width="8.58203125" customWidth="1"/>
    <col min="516" max="516" width="12.33203125" customWidth="1"/>
    <col min="517" max="517" width="11" customWidth="1"/>
    <col min="518" max="518" width="14.25" customWidth="1"/>
    <col min="519" max="519" width="23.83203125" customWidth="1"/>
    <col min="520" max="520" width="19.83203125" customWidth="1"/>
    <col min="521" max="521" width="23.5" customWidth="1"/>
    <col min="522" max="522" width="22.33203125" customWidth="1"/>
    <col min="523" max="523" width="21.25" customWidth="1"/>
    <col min="524" max="524" width="22.33203125" customWidth="1"/>
    <col min="525" max="525" width="11.08203125" customWidth="1"/>
    <col min="526" max="526" width="11.5" customWidth="1"/>
    <col min="527" max="527" width="11.33203125" customWidth="1"/>
    <col min="528" max="528" width="11.75" customWidth="1"/>
    <col min="529" max="529" width="23.5" customWidth="1"/>
    <col min="530" max="530" width="24.83203125" customWidth="1"/>
    <col min="531" max="531" width="15.83203125" customWidth="1"/>
    <col min="532" max="532" width="14.33203125" customWidth="1"/>
    <col min="533" max="533" width="12.25" customWidth="1"/>
    <col min="534" max="534" width="14.58203125" customWidth="1"/>
    <col min="535" max="535" width="19.08203125" customWidth="1"/>
    <col min="536" max="536" width="13.83203125" customWidth="1"/>
    <col min="537" max="537" width="11.83203125" customWidth="1"/>
    <col min="538" max="538" width="21.25" customWidth="1"/>
    <col min="539" max="539" width="15.58203125" customWidth="1"/>
    <col min="540" max="540" width="12.33203125" customWidth="1"/>
    <col min="541" max="541" width="15.33203125" customWidth="1"/>
    <col min="542" max="542" width="8.33203125" customWidth="1"/>
    <col min="543" max="543" width="11.08203125" customWidth="1"/>
    <col min="544" max="544" width="9.75" customWidth="1"/>
    <col min="545" max="545" width="10.33203125" customWidth="1"/>
    <col min="546" max="546" width="10.58203125" customWidth="1"/>
    <col min="547" max="547" width="9.08203125" customWidth="1"/>
    <col min="548" max="548" width="25.83203125" customWidth="1"/>
    <col min="549" max="549" width="11.83203125" customWidth="1"/>
    <col min="550" max="550" width="9.58203125" customWidth="1"/>
    <col min="551" max="551" width="16.58203125" customWidth="1"/>
    <col min="552" max="552" width="14.33203125" customWidth="1"/>
    <col min="553" max="553" width="23.58203125" customWidth="1"/>
    <col min="554" max="554" width="14.83203125" customWidth="1"/>
    <col min="555" max="555" width="27.25" customWidth="1"/>
    <col min="556" max="556" width="10.83203125" customWidth="1"/>
    <col min="557" max="557" width="19" customWidth="1"/>
    <col min="558" max="558" width="11.58203125" customWidth="1"/>
    <col min="559" max="559" width="27.08203125" customWidth="1"/>
    <col min="560" max="560" width="13.33203125" customWidth="1"/>
    <col min="561" max="561" width="8.75" customWidth="1"/>
    <col min="562" max="562" width="21.58203125" customWidth="1"/>
    <col min="563" max="563" width="13.75" customWidth="1"/>
    <col min="564" max="565" width="10.58203125" customWidth="1"/>
    <col min="566" max="566" width="11.08203125" customWidth="1"/>
    <col min="567" max="567" width="10.5" customWidth="1"/>
    <col min="568" max="568" width="20.33203125" customWidth="1"/>
    <col min="569" max="569" width="8.58203125" customWidth="1"/>
    <col min="570" max="570" width="20.58203125" customWidth="1"/>
    <col min="571" max="571" width="23.33203125" customWidth="1"/>
    <col min="572" max="572" width="26.83203125" customWidth="1"/>
    <col min="573" max="573" width="15.58203125" customWidth="1"/>
    <col min="574" max="574" width="11" customWidth="1"/>
    <col min="575" max="575" width="29.25" customWidth="1"/>
    <col min="576" max="576" width="17.83203125" customWidth="1"/>
    <col min="577" max="577" width="12.08203125" customWidth="1"/>
    <col min="578" max="578" width="21.58203125" customWidth="1"/>
    <col min="579" max="579" width="24.25" customWidth="1"/>
    <col min="580" max="580" width="21.33203125" customWidth="1"/>
    <col min="581" max="581" width="12.25" customWidth="1"/>
    <col min="582" max="582" width="13.33203125" customWidth="1"/>
    <col min="583" max="583" width="16" customWidth="1"/>
    <col min="584" max="584" width="14.33203125" customWidth="1"/>
    <col min="585" max="585" width="10.5" customWidth="1"/>
    <col min="586" max="586" width="13.83203125" customWidth="1"/>
    <col min="587" max="587" width="14.08203125" customWidth="1"/>
    <col min="588" max="588" width="15.58203125" customWidth="1"/>
    <col min="589" max="589" width="14.33203125" customWidth="1"/>
    <col min="590" max="590" width="12.08203125" customWidth="1"/>
    <col min="591" max="591" width="18.5" customWidth="1"/>
    <col min="592" max="592" width="10.5" customWidth="1"/>
    <col min="593" max="593" width="23.75" customWidth="1"/>
    <col min="594" max="594" width="11.25" customWidth="1"/>
    <col min="595" max="595" width="13.25" customWidth="1"/>
    <col min="596" max="596" width="23.33203125" customWidth="1"/>
    <col min="597" max="597" width="12.83203125" customWidth="1"/>
    <col min="598" max="598" width="11.58203125" customWidth="1"/>
    <col min="599" max="599" width="14.83203125" customWidth="1"/>
    <col min="600" max="600" width="20.33203125" customWidth="1"/>
    <col min="601" max="601" width="16.25" customWidth="1"/>
    <col min="602" max="602" width="10.58203125" customWidth="1"/>
    <col min="603" max="603" width="10.83203125" customWidth="1"/>
    <col min="604" max="604" width="13.5" customWidth="1"/>
    <col min="605" max="605" width="10.83203125" customWidth="1"/>
    <col min="606" max="606" width="10" customWidth="1"/>
    <col min="607" max="607" width="9.08203125" customWidth="1"/>
    <col min="608" max="608" width="15.58203125" customWidth="1"/>
    <col min="609" max="609" width="23.33203125" customWidth="1"/>
    <col min="610" max="610" width="12.83203125" customWidth="1"/>
    <col min="611" max="611" width="15.08203125" customWidth="1"/>
    <col min="612" max="613" width="9.83203125" customWidth="1"/>
    <col min="614" max="614" width="8.5" customWidth="1"/>
    <col min="615" max="615" width="11.33203125" customWidth="1"/>
    <col min="616" max="616" width="22.5" customWidth="1"/>
    <col min="617" max="617" width="8.83203125" customWidth="1"/>
    <col min="618" max="618" width="10.25" customWidth="1"/>
    <col min="619" max="619" width="14" customWidth="1"/>
    <col min="620" max="620" width="14.5" customWidth="1"/>
    <col min="621" max="621" width="13.33203125" customWidth="1"/>
    <col min="622" max="622" width="8.75" customWidth="1"/>
    <col min="623" max="623" width="21.58203125" customWidth="1"/>
    <col min="624" max="624" width="10.25" customWidth="1"/>
    <col min="625" max="625" width="11.83203125" customWidth="1"/>
    <col min="626" max="626" width="9.58203125" customWidth="1"/>
    <col min="627" max="627" width="7.58203125" customWidth="1"/>
    <col min="628" max="628" width="24.25" customWidth="1"/>
    <col min="629" max="629" width="24.75" customWidth="1"/>
    <col min="630" max="630" width="12" customWidth="1"/>
    <col min="631" max="631" width="23.5" customWidth="1"/>
    <col min="632" max="632" width="22.5" customWidth="1"/>
    <col min="633" max="633" width="8.83203125" customWidth="1"/>
    <col min="634" max="634" width="23.83203125" customWidth="1"/>
    <col min="635" max="635" width="25.25" customWidth="1"/>
    <col min="636" max="636" width="12.33203125" customWidth="1"/>
    <col min="637" max="637" width="17.83203125" customWidth="1"/>
    <col min="638" max="638" width="9.58203125" customWidth="1"/>
    <col min="639" max="639" width="9.75" customWidth="1"/>
    <col min="640" max="640" width="12" customWidth="1"/>
    <col min="641" max="641" width="9.5" customWidth="1"/>
    <col min="642" max="642" width="9.75" customWidth="1"/>
    <col min="643" max="643" width="21.33203125" customWidth="1"/>
    <col min="644" max="644" width="12.58203125" customWidth="1"/>
    <col min="645" max="645" width="13.5" customWidth="1"/>
    <col min="646" max="646" width="24.5" customWidth="1"/>
    <col min="647" max="647" width="16.5" customWidth="1"/>
    <col min="648" max="648" width="23.75" customWidth="1"/>
    <col min="649" max="649" width="20.75" customWidth="1"/>
    <col min="650" max="650" width="20.58203125" customWidth="1"/>
    <col min="651" max="651" width="11.08203125" customWidth="1"/>
    <col min="652" max="652" width="8.83203125" customWidth="1"/>
    <col min="653" max="653" width="22.33203125" customWidth="1"/>
    <col min="654" max="654" width="20.83203125" customWidth="1"/>
    <col min="655" max="655" width="24.33203125" customWidth="1"/>
    <col min="656" max="656" width="17.58203125" customWidth="1"/>
    <col min="657" max="657" width="9.83203125" customWidth="1"/>
    <col min="658" max="658" width="13.25" customWidth="1"/>
    <col min="660" max="660" width="16.08203125" customWidth="1"/>
    <col min="661" max="661" width="17.33203125" customWidth="1"/>
    <col min="662" max="662" width="12.5" customWidth="1"/>
    <col min="663" max="663" width="11.25" customWidth="1"/>
    <col min="664" max="664" width="11.58203125" customWidth="1"/>
    <col min="665" max="665" width="27" customWidth="1"/>
    <col min="666" max="666" width="27.75" customWidth="1"/>
    <col min="667" max="667" width="19.08203125" customWidth="1"/>
    <col min="668" max="668" width="13.5" customWidth="1"/>
    <col min="669" max="669" width="12.08203125" customWidth="1"/>
    <col min="670" max="670" width="9.5" customWidth="1"/>
    <col min="671" max="671" width="9.33203125" customWidth="1"/>
    <col min="672" max="672" width="12.58203125" customWidth="1"/>
    <col min="673" max="673" width="11.08203125" customWidth="1"/>
    <col min="674" max="674" width="23" customWidth="1"/>
    <col min="675" max="675" width="14.33203125" customWidth="1"/>
    <col min="676" max="676" width="22.83203125" customWidth="1"/>
    <col min="677" max="677" width="8.08203125" customWidth="1"/>
    <col min="678" max="678" width="12.83203125" customWidth="1"/>
    <col min="679" max="679" width="14" customWidth="1"/>
    <col min="680" max="680" width="8.08203125" customWidth="1"/>
    <col min="681" max="681" width="21.5" customWidth="1"/>
    <col min="682" max="682" width="13.33203125" customWidth="1"/>
    <col min="683" max="683" width="10.83203125" customWidth="1"/>
    <col min="684" max="684" width="24.83203125" customWidth="1"/>
    <col min="685" max="685" width="15.83203125" customWidth="1"/>
    <col min="686" max="686" width="13.58203125" customWidth="1"/>
    <col min="687" max="687" width="14.5" customWidth="1"/>
    <col min="688" max="688" width="23.08203125" customWidth="1"/>
    <col min="689" max="689" width="14" customWidth="1"/>
    <col min="690" max="690" width="15.33203125" customWidth="1"/>
    <col min="691" max="691" width="19.58203125" customWidth="1"/>
    <col min="692" max="692" width="11.33203125" customWidth="1"/>
    <col min="693" max="693" width="30.33203125" customWidth="1"/>
    <col min="694" max="694" width="19.33203125" customWidth="1"/>
    <col min="695" max="695" width="8.25" customWidth="1"/>
    <col min="696" max="696" width="14.83203125" customWidth="1"/>
    <col min="697" max="697" width="23.58203125" customWidth="1"/>
    <col min="698" max="698" width="8.58203125" customWidth="1"/>
    <col min="699" max="699" width="10.33203125" customWidth="1"/>
    <col min="700" max="700" width="19.25" customWidth="1"/>
    <col min="701" max="701" width="26.25" customWidth="1"/>
    <col min="702" max="703" width="13.08203125" customWidth="1"/>
    <col min="704" max="704" width="31.08203125" customWidth="1"/>
    <col min="705" max="705" width="10.75" customWidth="1"/>
    <col min="706" max="706" width="23.58203125" customWidth="1"/>
    <col min="707" max="707" width="8.83203125" customWidth="1"/>
    <col min="708" max="708" width="13.58203125" customWidth="1"/>
    <col min="709" max="709" width="15.58203125" customWidth="1"/>
    <col min="710" max="710" width="13.33203125" customWidth="1"/>
    <col min="711" max="711" width="15.33203125" customWidth="1"/>
    <col min="712" max="712" width="13.08203125" customWidth="1"/>
    <col min="713" max="713" width="25.58203125" customWidth="1"/>
    <col min="714" max="714" width="14.33203125" customWidth="1"/>
    <col min="715" max="715" width="28.58203125" customWidth="1"/>
    <col min="716" max="716" width="13.33203125" customWidth="1"/>
    <col min="717" max="717" width="9.33203125" customWidth="1"/>
    <col min="718" max="718" width="22.25" customWidth="1"/>
    <col min="719" max="719" width="13.5" customWidth="1"/>
    <col min="720" max="720" width="12.58203125" customWidth="1"/>
    <col min="721" max="721" width="27.83203125" customWidth="1"/>
    <col min="722" max="722" width="25.83203125" customWidth="1"/>
    <col min="723" max="723" width="27.83203125" customWidth="1"/>
    <col min="724" max="724" width="24.83203125" customWidth="1"/>
    <col min="725" max="725" width="15.33203125" customWidth="1"/>
    <col min="726" max="726" width="16.08203125" customWidth="1"/>
    <col min="727" max="727" width="18.08203125" customWidth="1"/>
    <col min="728" max="728" width="17.83203125" customWidth="1"/>
    <col min="729" max="729" width="14" customWidth="1"/>
    <col min="730" max="730" width="14.08203125" customWidth="1"/>
    <col min="731" max="731" width="23.83203125" customWidth="1"/>
    <col min="732" max="732" width="23.58203125" customWidth="1"/>
    <col min="733" max="733" width="15.5" customWidth="1"/>
    <col min="734" max="734" width="15.58203125" customWidth="1"/>
    <col min="735" max="735" width="10.33203125" customWidth="1"/>
    <col min="736" max="736" width="25.08203125" customWidth="1"/>
    <col min="737" max="737" width="12.58203125" customWidth="1"/>
    <col min="738" max="738" width="10.08203125" customWidth="1"/>
    <col min="739" max="739" width="9.25" customWidth="1"/>
    <col min="740" max="740" width="10.33203125" customWidth="1"/>
    <col min="741" max="741" width="19.25" customWidth="1"/>
    <col min="742" max="742" width="11" customWidth="1"/>
    <col min="743" max="743" width="11.58203125" customWidth="1"/>
    <col min="744" max="744" width="7.33203125" customWidth="1"/>
    <col min="745" max="745" width="22.58203125" customWidth="1"/>
    <col min="746" max="746" width="17.5" customWidth="1"/>
    <col min="747" max="747" width="11.75" customWidth="1"/>
    <col min="748" max="748" width="14.25" customWidth="1"/>
    <col min="749" max="749" width="19.5" customWidth="1"/>
    <col min="750" max="750" width="13.83203125" customWidth="1"/>
    <col min="751" max="751" width="12.33203125" customWidth="1"/>
    <col min="752" max="752" width="10.58203125" customWidth="1"/>
    <col min="753" max="753" width="10.5" customWidth="1"/>
    <col min="754" max="754" width="24.08203125" customWidth="1"/>
    <col min="755" max="755" width="23" customWidth="1"/>
    <col min="756" max="756" width="14.75" customWidth="1"/>
    <col min="757" max="757" width="14.83203125" customWidth="1"/>
    <col min="758" max="758" width="10.58203125" customWidth="1"/>
    <col min="759" max="759" width="25.08203125" customWidth="1"/>
    <col min="760" max="760" width="12.33203125" customWidth="1"/>
    <col min="761" max="761" width="14.08203125" customWidth="1"/>
    <col min="762" max="762" width="14.58203125" customWidth="1"/>
    <col min="763" max="763" width="14.08203125" customWidth="1"/>
    <col min="764" max="764" width="12" customWidth="1"/>
    <col min="765" max="765" width="18.83203125" customWidth="1"/>
    <col min="766" max="766" width="23.33203125" customWidth="1"/>
    <col min="767" max="767" width="24.33203125" customWidth="1"/>
    <col min="768" max="768" width="12.08203125" customWidth="1"/>
    <col min="769" max="769" width="14.25" customWidth="1"/>
    <col min="770" max="770" width="11.5" customWidth="1"/>
    <col min="771" max="771" width="25.33203125" customWidth="1"/>
    <col min="772" max="772" width="14" customWidth="1"/>
    <col min="773" max="773" width="15.58203125" customWidth="1"/>
    <col min="774" max="774" width="12.25" customWidth="1"/>
    <col min="775" max="775" width="9.5" customWidth="1"/>
    <col min="776" max="776" width="21.58203125" customWidth="1"/>
    <col min="777" max="777" width="23.83203125" customWidth="1"/>
    <col min="778" max="778" width="26.58203125" customWidth="1"/>
    <col min="779" max="779" width="13.25" customWidth="1"/>
    <col min="780" max="780" width="11.08203125" customWidth="1"/>
    <col min="781" max="781" width="13.58203125" customWidth="1"/>
    <col min="782" max="782" width="8.25" customWidth="1"/>
    <col min="783" max="783" width="24.58203125" customWidth="1"/>
    <col min="784" max="784" width="21.58203125" customWidth="1"/>
    <col min="785" max="785" width="12.33203125" customWidth="1"/>
    <col min="786" max="787" width="16.83203125" customWidth="1"/>
    <col min="788" max="788" width="10" customWidth="1"/>
    <col min="789" max="789" width="11.5" customWidth="1"/>
    <col min="790" max="790" width="10.5" customWidth="1"/>
    <col min="791" max="791" width="12.5" customWidth="1"/>
    <col min="792" max="792" width="13.58203125" customWidth="1"/>
    <col min="793" max="793" width="11.25" customWidth="1"/>
    <col min="794" max="794" width="20.58203125" customWidth="1"/>
    <col min="795" max="795" width="23.75" customWidth="1"/>
    <col min="796" max="796" width="19.33203125" customWidth="1"/>
    <col min="797" max="797" width="22.58203125" customWidth="1"/>
    <col min="798" max="798" width="23.33203125" customWidth="1"/>
    <col min="799" max="799" width="21.75" customWidth="1"/>
    <col min="800" max="800" width="11.58203125" customWidth="1"/>
    <col min="801" max="801" width="13.83203125" customWidth="1"/>
    <col min="802" max="802" width="10.08203125" customWidth="1"/>
    <col min="803" max="803" width="8.83203125" customWidth="1"/>
    <col min="804" max="804" width="12.33203125" customWidth="1"/>
    <col min="805" max="805" width="10.83203125" customWidth="1"/>
    <col min="806" max="806" width="13.5" customWidth="1"/>
    <col min="807" max="807" width="11.08203125" customWidth="1"/>
    <col min="808" max="808" width="12.33203125" customWidth="1"/>
    <col min="809" max="809" width="12.5" customWidth="1"/>
    <col min="810" max="811" width="11.83203125" customWidth="1"/>
    <col min="812" max="812" width="9.83203125" customWidth="1"/>
    <col min="813" max="813" width="13" customWidth="1"/>
    <col min="814" max="814" width="11" customWidth="1"/>
    <col min="815" max="815" width="11.75" customWidth="1"/>
    <col min="816" max="816" width="12.83203125" customWidth="1"/>
    <col min="817" max="817" width="11.58203125" customWidth="1"/>
    <col min="818" max="818" width="7.58203125" customWidth="1"/>
    <col min="819" max="819" width="12.25" customWidth="1"/>
    <col min="820" max="820" width="11.25" customWidth="1"/>
    <col min="821" max="821" width="22.33203125" customWidth="1"/>
    <col min="822" max="822" width="12.58203125" customWidth="1"/>
    <col min="823" max="823" width="13.75" customWidth="1"/>
    <col min="824" max="825" width="24.58203125" customWidth="1"/>
    <col min="826" max="826" width="10" customWidth="1"/>
    <col min="827" max="827" width="12.83203125" customWidth="1"/>
    <col min="828" max="828" width="19" customWidth="1"/>
    <col min="829" max="829" width="15.25" customWidth="1"/>
    <col min="830" max="830" width="10.08203125" customWidth="1"/>
    <col min="831" max="831" width="10.33203125" customWidth="1"/>
    <col min="832" max="832" width="15.33203125" customWidth="1"/>
    <col min="833" max="833" width="8.83203125" customWidth="1"/>
    <col min="834" max="834" width="12" customWidth="1"/>
    <col min="835" max="835" width="14.83203125" customWidth="1"/>
    <col min="836" max="836" width="13" customWidth="1"/>
    <col min="837" max="837" width="21.83203125" customWidth="1"/>
    <col min="838" max="838" width="12.08203125" customWidth="1"/>
    <col min="839" max="839" width="25.08203125" customWidth="1"/>
    <col min="840" max="840" width="9.58203125" customWidth="1"/>
    <col min="841" max="841" width="23" customWidth="1"/>
    <col min="842" max="842" width="24.08203125" customWidth="1"/>
    <col min="843" max="843" width="21.08203125" customWidth="1"/>
    <col min="844" max="844" width="23.58203125" customWidth="1"/>
    <col min="845" max="845" width="18.5" customWidth="1"/>
    <col min="846" max="846" width="8.83203125" customWidth="1"/>
    <col min="847" max="847" width="9.33203125" customWidth="1"/>
    <col min="848" max="848" width="25.08203125" customWidth="1"/>
    <col min="849" max="849" width="27.25" customWidth="1"/>
    <col min="850" max="850" width="23.33203125" customWidth="1"/>
    <col min="851" max="851" width="21.5" customWidth="1"/>
    <col min="852" max="852" width="11.33203125" customWidth="1"/>
    <col min="853" max="853" width="11.58203125" customWidth="1"/>
    <col min="854" max="854" width="15.33203125" customWidth="1"/>
    <col min="855" max="855" width="10.33203125" customWidth="1"/>
    <col min="856" max="856" width="23.83203125" customWidth="1"/>
    <col min="857" max="857" width="24.58203125" customWidth="1"/>
    <col min="858" max="858" width="12.83203125" customWidth="1"/>
    <col min="859" max="859" width="15.83203125" customWidth="1"/>
    <col min="860" max="860" width="12.83203125" customWidth="1"/>
    <col min="861" max="861" width="14.83203125" customWidth="1"/>
    <col min="862" max="862" width="17.08203125" customWidth="1"/>
    <col min="863" max="863" width="22.58203125" customWidth="1"/>
    <col min="864" max="864" width="12.33203125" customWidth="1"/>
    <col min="865" max="865" width="7.75" customWidth="1"/>
    <col min="866" max="866" width="20.58203125" customWidth="1"/>
    <col min="867" max="867" width="19.5" customWidth="1"/>
    <col min="868" max="868" width="24.5" customWidth="1"/>
    <col min="869" max="869" width="22.08203125" customWidth="1"/>
    <col min="870" max="870" width="22.5" customWidth="1"/>
    <col min="871" max="871" width="21.33203125" customWidth="1"/>
    <col min="872" max="872" width="22.33203125" customWidth="1"/>
    <col min="873" max="873" width="11.5" customWidth="1"/>
    <col min="874" max="874" width="12.5" customWidth="1"/>
    <col min="875" max="875" width="25.83203125" customWidth="1"/>
    <col min="876" max="876" width="9.33203125" customWidth="1"/>
    <col min="877" max="877" width="24.25" customWidth="1"/>
    <col min="878" max="878" width="11.25" customWidth="1"/>
    <col min="879" max="879" width="28.33203125" customWidth="1"/>
    <col min="880" max="880" width="14.83203125" customWidth="1"/>
    <col min="881" max="881" width="11.83203125" customWidth="1"/>
    <col min="882" max="882" width="22.58203125" customWidth="1"/>
    <col min="883" max="883" width="10.08203125" customWidth="1"/>
    <col min="884" max="884" width="10.58203125" customWidth="1"/>
    <col min="885" max="885" width="23.5" customWidth="1"/>
    <col min="886" max="886" width="22.58203125" customWidth="1"/>
    <col min="887" max="887" width="10.5" customWidth="1"/>
    <col min="888" max="888" width="20" customWidth="1"/>
    <col min="889" max="889" width="22.58203125" customWidth="1"/>
    <col min="890" max="890" width="30" customWidth="1"/>
    <col min="891" max="891" width="10.5" customWidth="1"/>
    <col min="892" max="892" width="9.83203125" customWidth="1"/>
    <col min="893" max="893" width="25.08203125" customWidth="1"/>
    <col min="894" max="894" width="24.58203125" customWidth="1"/>
    <col min="895" max="895" width="12.58203125" customWidth="1"/>
    <col min="896" max="896" width="10.58203125" customWidth="1"/>
    <col min="897" max="897" width="11.58203125" customWidth="1"/>
    <col min="898" max="898" width="9.33203125" customWidth="1"/>
    <col min="899" max="899" width="13.25" customWidth="1"/>
    <col min="900" max="900" width="21.33203125" customWidth="1"/>
    <col min="901" max="901" width="23" customWidth="1"/>
    <col min="902" max="902" width="18.33203125" customWidth="1"/>
    <col min="903" max="903" width="14.58203125" customWidth="1"/>
    <col min="904" max="904" width="8.83203125" customWidth="1"/>
    <col min="905" max="905" width="22.08203125" customWidth="1"/>
    <col min="906" max="906" width="10.25" customWidth="1"/>
    <col min="907" max="907" width="10.08203125" customWidth="1"/>
    <col min="908" max="908" width="15.08203125" customWidth="1"/>
    <col min="909" max="909" width="14.83203125" customWidth="1"/>
    <col min="910" max="910" width="10.58203125" customWidth="1"/>
    <col min="911" max="911" width="14.58203125" customWidth="1"/>
    <col min="912" max="912" width="11.33203125" customWidth="1"/>
    <col min="913" max="913" width="10.25" customWidth="1"/>
    <col min="914" max="914" width="15.33203125" customWidth="1"/>
    <col min="915" max="915" width="11.33203125" customWidth="1"/>
    <col min="916" max="916" width="11.08203125" customWidth="1"/>
    <col min="917" max="917" width="9.25" customWidth="1"/>
    <col min="918" max="918" width="8.83203125" customWidth="1"/>
    <col min="919" max="919" width="13.33203125" customWidth="1"/>
    <col min="920" max="920" width="12.08203125" customWidth="1"/>
    <col min="921" max="921" width="26.58203125" customWidth="1"/>
    <col min="922" max="922" width="9" customWidth="1"/>
    <col min="923" max="923" width="22.33203125" customWidth="1"/>
    <col min="924" max="924" width="22.08203125" customWidth="1"/>
    <col min="925" max="925" width="26.33203125" customWidth="1"/>
    <col min="926" max="926" width="29.08203125" customWidth="1"/>
    <col min="927" max="927" width="22.08203125" customWidth="1"/>
    <col min="928" max="928" width="24.33203125" customWidth="1"/>
    <col min="929" max="929" width="12.08203125" customWidth="1"/>
    <col min="930" max="930" width="12.83203125" customWidth="1"/>
    <col min="931" max="931" width="10.33203125" customWidth="1"/>
    <col min="932" max="932" width="16.08203125" customWidth="1"/>
    <col min="933" max="933" width="10.83203125" customWidth="1"/>
    <col min="934" max="934" width="11.25" customWidth="1"/>
    <col min="935" max="935" width="26.08203125" customWidth="1"/>
    <col min="936" max="936" width="28.08203125" customWidth="1"/>
    <col min="937" max="937" width="24.33203125" customWidth="1"/>
    <col min="938" max="938" width="25.08203125" customWidth="1"/>
    <col min="939" max="939" width="24.33203125" customWidth="1"/>
    <col min="940" max="940" width="22.83203125" customWidth="1"/>
    <col min="941" max="941" width="13.33203125" customWidth="1"/>
    <col min="942" max="942" width="15.58203125" customWidth="1"/>
    <col min="943" max="943" width="14.33203125" customWidth="1"/>
    <col min="944" max="944" width="14" customWidth="1"/>
    <col min="945" max="945" width="13.33203125" customWidth="1"/>
    <col min="946" max="946" width="14.58203125" customWidth="1"/>
    <col min="947" max="947" width="12.25" customWidth="1"/>
    <col min="948" max="948" width="9.58203125" customWidth="1"/>
    <col min="949" max="949" width="21.83203125" customWidth="1"/>
    <col min="950" max="950" width="22.08203125" customWidth="1"/>
    <col min="951" max="951" width="27.75" customWidth="1"/>
    <col min="952" max="952" width="23.33203125" customWidth="1"/>
    <col min="953" max="953" width="12.83203125" customWidth="1"/>
    <col min="954" max="954" width="23.33203125" customWidth="1"/>
    <col min="955" max="955" width="12.33203125" customWidth="1"/>
    <col min="957" max="957" width="22" customWidth="1"/>
    <col min="958" max="958" width="9.5" customWidth="1"/>
    <col min="959" max="959" width="11.58203125" customWidth="1"/>
    <col min="960" max="960" width="9.58203125" customWidth="1"/>
    <col min="961" max="961" width="25.25" customWidth="1"/>
    <col min="962" max="962" width="19.83203125" customWidth="1"/>
    <col min="963" max="963" width="21.08203125" customWidth="1"/>
    <col min="964" max="964" width="20.33203125" customWidth="1"/>
    <col min="965" max="966" width="12.58203125" customWidth="1"/>
    <col min="967" max="967" width="18" customWidth="1"/>
    <col min="968" max="968" width="8.83203125" customWidth="1"/>
    <col min="969" max="969" width="13.83203125" customWidth="1"/>
    <col min="970" max="970" width="8.58203125" customWidth="1"/>
    <col min="971" max="971" width="9.33203125" customWidth="1"/>
    <col min="972" max="972" width="23.33203125" customWidth="1"/>
    <col min="973" max="973" width="18.83203125" customWidth="1"/>
    <col min="974" max="974" width="23.33203125" customWidth="1"/>
    <col min="975" max="975" width="10.75" customWidth="1"/>
    <col min="976" max="976" width="10.58203125" customWidth="1"/>
  </cols>
  <sheetData>
    <row r="2" spans="1:6" x14ac:dyDescent="0.35">
      <c r="A2" s="4" t="s">
        <v>6</v>
      </c>
      <c r="B2" t="s">
        <v>2066</v>
      </c>
    </row>
    <row r="4" spans="1:6" x14ac:dyDescent="0.35">
      <c r="A4" s="4" t="s">
        <v>2070</v>
      </c>
      <c r="B4" s="4" t="s">
        <v>2067</v>
      </c>
    </row>
    <row r="5" spans="1:6" x14ac:dyDescent="0.35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5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5" t="s">
        <v>2064</v>
      </c>
      <c r="E9">
        <v>4</v>
      </c>
      <c r="F9">
        <v>4</v>
      </c>
    </row>
    <row r="10" spans="1:6" x14ac:dyDescent="0.35">
      <c r="A10" s="5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5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  <row r="26" spans="1:6" x14ac:dyDescent="0.35">
      <c r="A26" s="4" t="s">
        <v>6</v>
      </c>
      <c r="B26" t="s">
        <v>2066</v>
      </c>
    </row>
    <row r="27" spans="1:6" x14ac:dyDescent="0.35">
      <c r="A27" s="4" t="s">
        <v>2031</v>
      </c>
      <c r="B27" t="s">
        <v>2066</v>
      </c>
    </row>
    <row r="29" spans="1:6" x14ac:dyDescent="0.35">
      <c r="A29" s="4" t="s">
        <v>2070</v>
      </c>
      <c r="B29" s="4" t="s">
        <v>2067</v>
      </c>
    </row>
    <row r="30" spans="1:6" x14ac:dyDescent="0.35">
      <c r="A30" s="4" t="s">
        <v>2069</v>
      </c>
      <c r="B30" t="s">
        <v>74</v>
      </c>
      <c r="C30" t="s">
        <v>14</v>
      </c>
      <c r="D30" t="s">
        <v>47</v>
      </c>
      <c r="E30" t="s">
        <v>20</v>
      </c>
      <c r="F30" t="s">
        <v>2068</v>
      </c>
    </row>
    <row r="31" spans="1:6" x14ac:dyDescent="0.35">
      <c r="A31" s="5" t="s">
        <v>2049</v>
      </c>
      <c r="B31">
        <v>1</v>
      </c>
      <c r="C31">
        <v>10</v>
      </c>
      <c r="D31">
        <v>2</v>
      </c>
      <c r="E31">
        <v>21</v>
      </c>
      <c r="F31">
        <v>34</v>
      </c>
    </row>
    <row r="32" spans="1:6" x14ac:dyDescent="0.35">
      <c r="A32" s="5" t="s">
        <v>2065</v>
      </c>
      <c r="E32">
        <v>4</v>
      </c>
      <c r="F32">
        <v>4</v>
      </c>
    </row>
    <row r="33" spans="1:6" x14ac:dyDescent="0.35">
      <c r="A33" s="5" t="s">
        <v>2042</v>
      </c>
      <c r="B33">
        <v>4</v>
      </c>
      <c r="C33">
        <v>21</v>
      </c>
      <c r="D33">
        <v>1</v>
      </c>
      <c r="E33">
        <v>34</v>
      </c>
      <c r="F33">
        <v>60</v>
      </c>
    </row>
    <row r="34" spans="1:6" x14ac:dyDescent="0.35">
      <c r="A34" s="5" t="s">
        <v>2044</v>
      </c>
      <c r="B34">
        <v>2</v>
      </c>
      <c r="C34">
        <v>12</v>
      </c>
      <c r="D34">
        <v>1</v>
      </c>
      <c r="E34">
        <v>22</v>
      </c>
      <c r="F34">
        <v>37</v>
      </c>
    </row>
    <row r="35" spans="1:6" x14ac:dyDescent="0.35">
      <c r="A35" s="5" t="s">
        <v>2043</v>
      </c>
      <c r="C35">
        <v>8</v>
      </c>
      <c r="E35">
        <v>10</v>
      </c>
      <c r="F35">
        <v>18</v>
      </c>
    </row>
    <row r="36" spans="1:6" x14ac:dyDescent="0.35">
      <c r="A36" s="5" t="s">
        <v>2053</v>
      </c>
      <c r="B36">
        <v>1</v>
      </c>
      <c r="C36">
        <v>7</v>
      </c>
      <c r="E36">
        <v>9</v>
      </c>
      <c r="F36">
        <v>17</v>
      </c>
    </row>
    <row r="37" spans="1:6" x14ac:dyDescent="0.35">
      <c r="A37" s="5" t="s">
        <v>2034</v>
      </c>
      <c r="B37">
        <v>4</v>
      </c>
      <c r="C37">
        <v>20</v>
      </c>
      <c r="E37">
        <v>22</v>
      </c>
      <c r="F37">
        <v>46</v>
      </c>
    </row>
    <row r="38" spans="1:6" x14ac:dyDescent="0.35">
      <c r="A38" s="5" t="s">
        <v>2045</v>
      </c>
      <c r="B38">
        <v>3</v>
      </c>
      <c r="C38">
        <v>19</v>
      </c>
      <c r="E38">
        <v>23</v>
      </c>
      <c r="F38">
        <v>45</v>
      </c>
    </row>
    <row r="39" spans="1:6" x14ac:dyDescent="0.35">
      <c r="A39" s="5" t="s">
        <v>2058</v>
      </c>
      <c r="B39">
        <v>1</v>
      </c>
      <c r="C39">
        <v>6</v>
      </c>
      <c r="E39">
        <v>10</v>
      </c>
      <c r="F39">
        <v>17</v>
      </c>
    </row>
    <row r="40" spans="1:6" x14ac:dyDescent="0.35">
      <c r="A40" s="5" t="s">
        <v>2057</v>
      </c>
      <c r="C40">
        <v>3</v>
      </c>
      <c r="E40">
        <v>4</v>
      </c>
      <c r="F40">
        <v>7</v>
      </c>
    </row>
    <row r="41" spans="1:6" x14ac:dyDescent="0.35">
      <c r="A41" s="5" t="s">
        <v>2061</v>
      </c>
      <c r="C41">
        <v>8</v>
      </c>
      <c r="D41">
        <v>1</v>
      </c>
      <c r="E41">
        <v>4</v>
      </c>
      <c r="F41">
        <v>13</v>
      </c>
    </row>
    <row r="42" spans="1:6" x14ac:dyDescent="0.35">
      <c r="A42" s="5" t="s">
        <v>2048</v>
      </c>
      <c r="B42">
        <v>1</v>
      </c>
      <c r="C42">
        <v>6</v>
      </c>
      <c r="D42">
        <v>1</v>
      </c>
      <c r="E42">
        <v>13</v>
      </c>
      <c r="F42">
        <v>21</v>
      </c>
    </row>
    <row r="43" spans="1:6" x14ac:dyDescent="0.35">
      <c r="A43" s="5" t="s">
        <v>2055</v>
      </c>
      <c r="B43">
        <v>4</v>
      </c>
      <c r="C43">
        <v>11</v>
      </c>
      <c r="D43">
        <v>1</v>
      </c>
      <c r="E43">
        <v>26</v>
      </c>
      <c r="F43">
        <v>42</v>
      </c>
    </row>
    <row r="44" spans="1:6" x14ac:dyDescent="0.35">
      <c r="A44" s="5" t="s">
        <v>2040</v>
      </c>
      <c r="B44">
        <v>23</v>
      </c>
      <c r="C44">
        <v>132</v>
      </c>
      <c r="D44">
        <v>2</v>
      </c>
      <c r="E44">
        <v>187</v>
      </c>
      <c r="F44">
        <v>344</v>
      </c>
    </row>
    <row r="45" spans="1:6" x14ac:dyDescent="0.35">
      <c r="A45" s="5" t="s">
        <v>2056</v>
      </c>
      <c r="C45">
        <v>4</v>
      </c>
      <c r="E45">
        <v>4</v>
      </c>
      <c r="F45">
        <v>8</v>
      </c>
    </row>
    <row r="46" spans="1:6" x14ac:dyDescent="0.35">
      <c r="A46" s="5" t="s">
        <v>2036</v>
      </c>
      <c r="B46">
        <v>6</v>
      </c>
      <c r="C46">
        <v>30</v>
      </c>
      <c r="E46">
        <v>49</v>
      </c>
      <c r="F46">
        <v>85</v>
      </c>
    </row>
    <row r="47" spans="1:6" x14ac:dyDescent="0.35">
      <c r="A47" s="5" t="s">
        <v>2063</v>
      </c>
      <c r="C47">
        <v>9</v>
      </c>
      <c r="E47">
        <v>5</v>
      </c>
      <c r="F47">
        <v>14</v>
      </c>
    </row>
    <row r="48" spans="1:6" x14ac:dyDescent="0.35">
      <c r="A48" s="5" t="s">
        <v>2052</v>
      </c>
      <c r="B48">
        <v>1</v>
      </c>
      <c r="C48">
        <v>5</v>
      </c>
      <c r="D48">
        <v>1</v>
      </c>
      <c r="E48">
        <v>9</v>
      </c>
      <c r="F48">
        <v>16</v>
      </c>
    </row>
    <row r="49" spans="1:6" x14ac:dyDescent="0.35">
      <c r="A49" s="5" t="s">
        <v>2060</v>
      </c>
      <c r="B49">
        <v>3</v>
      </c>
      <c r="C49">
        <v>3</v>
      </c>
      <c r="E49">
        <v>11</v>
      </c>
      <c r="F49">
        <v>17</v>
      </c>
    </row>
    <row r="50" spans="1:6" x14ac:dyDescent="0.35">
      <c r="A50" s="5" t="s">
        <v>2059</v>
      </c>
      <c r="C50">
        <v>7</v>
      </c>
      <c r="E50">
        <v>14</v>
      </c>
      <c r="F50">
        <v>21</v>
      </c>
    </row>
    <row r="51" spans="1:6" x14ac:dyDescent="0.35">
      <c r="A51" s="5" t="s">
        <v>2051</v>
      </c>
      <c r="B51">
        <v>1</v>
      </c>
      <c r="C51">
        <v>15</v>
      </c>
      <c r="D51">
        <v>2</v>
      </c>
      <c r="E51">
        <v>17</v>
      </c>
      <c r="F51">
        <v>35</v>
      </c>
    </row>
    <row r="52" spans="1:6" x14ac:dyDescent="0.35">
      <c r="A52" s="5" t="s">
        <v>2046</v>
      </c>
      <c r="C52">
        <v>16</v>
      </c>
      <c r="D52">
        <v>1</v>
      </c>
      <c r="E52">
        <v>28</v>
      </c>
      <c r="F52">
        <v>45</v>
      </c>
    </row>
    <row r="53" spans="1:6" x14ac:dyDescent="0.35">
      <c r="A53" s="5" t="s">
        <v>2038</v>
      </c>
      <c r="B53">
        <v>2</v>
      </c>
      <c r="C53">
        <v>12</v>
      </c>
      <c r="D53">
        <v>1</v>
      </c>
      <c r="E53">
        <v>36</v>
      </c>
      <c r="F53">
        <v>51</v>
      </c>
    </row>
    <row r="54" spans="1:6" x14ac:dyDescent="0.35">
      <c r="A54" s="5" t="s">
        <v>2062</v>
      </c>
      <c r="E54">
        <v>3</v>
      </c>
      <c r="F54">
        <v>3</v>
      </c>
    </row>
    <row r="55" spans="1:6" x14ac:dyDescent="0.35">
      <c r="A55" s="5" t="s">
        <v>2068</v>
      </c>
      <c r="B55">
        <v>57</v>
      </c>
      <c r="C55">
        <v>364</v>
      </c>
      <c r="D55">
        <v>14</v>
      </c>
      <c r="E55">
        <v>565</v>
      </c>
      <c r="F55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0AF4-497B-4B98-B6FE-D168FB2BC7D9}">
  <sheetPr codeName="Sheet3"/>
  <dimension ref="A1:E18"/>
  <sheetViews>
    <sheetView workbookViewId="0">
      <selection activeCell="I21" sqref="I21"/>
    </sheetView>
  </sheetViews>
  <sheetFormatPr defaultRowHeight="15.5" x14ac:dyDescent="0.35"/>
  <cols>
    <col min="1" max="1" width="27" bestFit="1" customWidth="1"/>
    <col min="2" max="2" width="15.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4" t="s">
        <v>2031</v>
      </c>
      <c r="B1" t="s" vm="2">
        <v>2073</v>
      </c>
    </row>
    <row r="2" spans="1:5" x14ac:dyDescent="0.35">
      <c r="A2" s="4" t="s">
        <v>2106</v>
      </c>
      <c r="B2" t="s" vm="1">
        <v>2073</v>
      </c>
    </row>
    <row r="4" spans="1:5" x14ac:dyDescent="0.35">
      <c r="A4" s="4" t="s">
        <v>2070</v>
      </c>
      <c r="B4" s="4" t="s">
        <v>2067</v>
      </c>
    </row>
    <row r="5" spans="1:5" x14ac:dyDescent="0.35">
      <c r="A5" s="4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5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5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5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5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5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5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5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5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5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3681-2440-496E-8DFA-3A32634BF42F}">
  <sheetPr codeName="Sheet4"/>
  <dimension ref="A1:H13"/>
  <sheetViews>
    <sheetView workbookViewId="0">
      <selection activeCell="J14" sqref="J14"/>
    </sheetView>
  </sheetViews>
  <sheetFormatPr defaultColWidth="9" defaultRowHeight="15.5" x14ac:dyDescent="0.35"/>
  <cols>
    <col min="1" max="1" width="15.08203125" style="7" customWidth="1"/>
    <col min="2" max="2" width="11.25" style="7" customWidth="1"/>
    <col min="3" max="3" width="9" style="7"/>
    <col min="4" max="4" width="10.08203125" style="7" customWidth="1"/>
    <col min="5" max="5" width="12.25" style="7" customWidth="1"/>
    <col min="6" max="6" width="11.5" style="7" customWidth="1"/>
    <col min="7" max="7" width="9" style="7"/>
    <col min="8" max="8" width="10.58203125" style="7" customWidth="1"/>
    <col min="9" max="16384" width="9" style="7"/>
  </cols>
  <sheetData>
    <row r="1" spans="1:8" ht="16" thickBot="1" x14ac:dyDescent="0.4">
      <c r="A1" s="8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10" t="s">
        <v>2093</v>
      </c>
    </row>
    <row r="2" spans="1:8" x14ac:dyDescent="0.35">
      <c r="A2" s="11" t="s">
        <v>2105</v>
      </c>
      <c r="B2" s="12">
        <f>COUNTIFS(Crowdfunding!E2:E1001, "&lt;1000", Crowdfunding!G2:G1001, "successful")</f>
        <v>0</v>
      </c>
      <c r="C2" s="12">
        <f>COUNTIFS(Crowdfunding!E2:E1001, "&lt;1000", Crowdfunding!G2:G1001, "failed")</f>
        <v>45</v>
      </c>
      <c r="D2" s="12">
        <f>COUNTIFS(Crowdfunding!E2:E1001, "&lt;1000", Crowdfunding!G2:G1001, "canceled")</f>
        <v>2</v>
      </c>
      <c r="E2" s="12">
        <f>B2+C2+D2</f>
        <v>47</v>
      </c>
      <c r="F2" s="13">
        <f>ROUND(B2/E2, 2)</f>
        <v>0</v>
      </c>
      <c r="G2" s="13">
        <f>ROUND(C2/E2, 2)</f>
        <v>0.96</v>
      </c>
      <c r="H2" s="14">
        <f>ROUND(D2/E2, 2)</f>
        <v>0.04</v>
      </c>
    </row>
    <row r="3" spans="1:8" x14ac:dyDescent="0.35">
      <c r="A3" s="15" t="s">
        <v>2094</v>
      </c>
      <c r="B3" s="7">
        <f>COUNTIFS(Crowdfunding!E2:E1001, "&gt;999", Crowdfunding!E2:E1001, "&lt;5000", Crowdfunding!G2:G1001, "successful")</f>
        <v>34</v>
      </c>
      <c r="C3" s="7">
        <f>COUNTIFS(Crowdfunding!E2:E1001, "&gt;999", Crowdfunding!E2:E1001, "&lt;5000", Crowdfunding!G2:G1001, "failed")</f>
        <v>101</v>
      </c>
      <c r="D3" s="7">
        <f>COUNTIFS(Crowdfunding!E2:E1001, "&gt;999", Crowdfunding!E2:E1001, "&lt;5000", Crowdfunding!G2:G1001, "canceledl")</f>
        <v>0</v>
      </c>
      <c r="E3" s="7">
        <f>B3+C3+D3</f>
        <v>135</v>
      </c>
      <c r="F3" s="16">
        <f t="shared" ref="F3:F13" si="0">ROUND(B3/E3, 2)</f>
        <v>0.25</v>
      </c>
      <c r="G3" s="16">
        <f t="shared" ref="G3:G13" si="1">ROUND(C3/E3, 2)</f>
        <v>0.75</v>
      </c>
      <c r="H3" s="17">
        <f t="shared" ref="H3:H13" si="2">ROUND(D3/E3, 2)</f>
        <v>0</v>
      </c>
    </row>
    <row r="4" spans="1:8" x14ac:dyDescent="0.35">
      <c r="A4" s="15" t="s">
        <v>2095</v>
      </c>
      <c r="B4" s="7">
        <f>COUNTIFS(Crowdfunding!E2:E1001, "&gt;4999", Crowdfunding!E2:E1001, "&lt;10000", Crowdfunding!G2:G1001, "successful")</f>
        <v>142</v>
      </c>
      <c r="C4" s="7">
        <f>COUNTIFS(Crowdfunding!E2:E1001, "&gt;4999", Crowdfunding!E2:E1001, "&lt;10000", Crowdfunding!G2:G1001, "failed")</f>
        <v>64</v>
      </c>
      <c r="D4" s="7">
        <f>COUNTIFS(Crowdfunding!E2:E1001, "&gt;4999", Crowdfunding!E2:E1001, "&lt;10000", Crowdfunding!G2:G1001, "canceled")</f>
        <v>10</v>
      </c>
      <c r="E4" s="7">
        <f t="shared" ref="E4:E13" si="3">B4+C4+D4</f>
        <v>216</v>
      </c>
      <c r="F4" s="16">
        <f t="shared" si="0"/>
        <v>0.66</v>
      </c>
      <c r="G4" s="16">
        <f t="shared" si="1"/>
        <v>0.3</v>
      </c>
      <c r="H4" s="17">
        <f t="shared" si="2"/>
        <v>0.05</v>
      </c>
    </row>
    <row r="5" spans="1:8" x14ac:dyDescent="0.35">
      <c r="A5" s="15" t="s">
        <v>2096</v>
      </c>
      <c r="B5" s="7">
        <f>COUNTIFS(Crowdfunding!E2:E1001, "&gt;9999", Crowdfunding!E2:E1001, "&lt;15000", Crowdfunding!G2:G1001, "successful")</f>
        <v>211</v>
      </c>
      <c r="C5" s="7">
        <f>COUNTIFS(Crowdfunding!E2:E1001, "&gt;9999", Crowdfunding!E2:E1001, "&lt;15000", Crowdfunding!G2:G1001, "failed")</f>
        <v>7</v>
      </c>
      <c r="D5" s="7">
        <f>COUNTIFS(Crowdfunding!E2:E1001, "&gt;9999", Crowdfunding!E2:E1001, "&lt;15000", Crowdfunding!G2:G1001, "canceled")</f>
        <v>1</v>
      </c>
      <c r="E5" s="7">
        <f t="shared" si="3"/>
        <v>219</v>
      </c>
      <c r="F5" s="16">
        <f t="shared" si="0"/>
        <v>0.96</v>
      </c>
      <c r="G5" s="16">
        <f t="shared" si="1"/>
        <v>0.03</v>
      </c>
      <c r="H5" s="17">
        <f t="shared" si="2"/>
        <v>0</v>
      </c>
    </row>
    <row r="6" spans="1:8" x14ac:dyDescent="0.35">
      <c r="A6" s="15" t="s">
        <v>2097</v>
      </c>
      <c r="B6" s="7">
        <f>COUNTIFS(Crowdfunding!E2:E1001, "&gt;14999", Crowdfunding!E2:E1001, "&lt;20000", Crowdfunding!G2:G1001, "successful")</f>
        <v>0</v>
      </c>
      <c r="C6" s="7">
        <f>COUNTIFS(Crowdfunding!E2:E1001, "&gt;14999", Crowdfunding!E2:E1001, "&lt;20000", Crowdfunding!G2:G1001, "failed")</f>
        <v>8</v>
      </c>
      <c r="D6" s="7">
        <f>COUNTIFS(Crowdfunding!E2:E1001, "&gt;14999", Crowdfunding!E2:E1001, "&lt;20000", Crowdfunding!G2:G1001, "canceled")</f>
        <v>2</v>
      </c>
      <c r="E6" s="7">
        <f t="shared" si="3"/>
        <v>10</v>
      </c>
      <c r="F6" s="16">
        <f t="shared" si="0"/>
        <v>0</v>
      </c>
      <c r="G6" s="16">
        <f t="shared" si="1"/>
        <v>0.8</v>
      </c>
      <c r="H6" s="17">
        <f t="shared" si="2"/>
        <v>0.2</v>
      </c>
    </row>
    <row r="7" spans="1:8" x14ac:dyDescent="0.35">
      <c r="A7" s="15" t="s">
        <v>2098</v>
      </c>
      <c r="B7" s="7">
        <f>COUNTIFS(Crowdfunding!E2:E1001, "&gt;19999", Crowdfunding!E2:E1001, "&lt;25000", Crowdfunding!G2:G1001, "successful")</f>
        <v>1</v>
      </c>
      <c r="C7" s="7">
        <f>COUNTIFS(Crowdfunding!E2:E1001, "&gt;19999", Crowdfunding!E2:E1001, "&lt;25000", Crowdfunding!G2:G1001, "failed")</f>
        <v>7</v>
      </c>
      <c r="D7" s="7">
        <f>COUNTIFS(Crowdfunding!E2:E1001, "&gt;19999", Crowdfunding!E2:E1001, "&lt;25000", Crowdfunding!G2:G1001, "canceled")</f>
        <v>0</v>
      </c>
      <c r="E7" s="7">
        <f t="shared" si="3"/>
        <v>8</v>
      </c>
      <c r="F7" s="16">
        <f t="shared" si="0"/>
        <v>0.13</v>
      </c>
      <c r="G7" s="16">
        <f t="shared" si="1"/>
        <v>0.88</v>
      </c>
      <c r="H7" s="17">
        <f t="shared" si="2"/>
        <v>0</v>
      </c>
    </row>
    <row r="8" spans="1:8" x14ac:dyDescent="0.35">
      <c r="A8" s="15" t="s">
        <v>2099</v>
      </c>
      <c r="B8" s="7">
        <f>COUNTIFS(Crowdfunding!E2:E1001, "&gt;24999", Crowdfunding!E2:E1001, "&lt;30000", Crowdfunding!G2:G1001, "successful")</f>
        <v>0</v>
      </c>
      <c r="C8" s="7">
        <f>COUNTIFS(Crowdfunding!E2:E1001, "&gt;24999", Crowdfunding!E2:E1001, "&lt;30000", Crowdfunding!G2:G1001, "failed")</f>
        <v>7</v>
      </c>
      <c r="D8" s="7">
        <f>COUNTIFS(Crowdfunding!E2:E1001, "&gt;24999", Crowdfunding!E2:E1001, "&lt;30000", Crowdfunding!G2:G1001, "canceled")</f>
        <v>1</v>
      </c>
      <c r="E8" s="7">
        <f t="shared" si="3"/>
        <v>8</v>
      </c>
      <c r="F8" s="16">
        <f t="shared" si="0"/>
        <v>0</v>
      </c>
      <c r="G8" s="16">
        <f t="shared" si="1"/>
        <v>0.88</v>
      </c>
      <c r="H8" s="17">
        <f t="shared" si="2"/>
        <v>0.13</v>
      </c>
    </row>
    <row r="9" spans="1:8" x14ac:dyDescent="0.35">
      <c r="A9" s="15" t="s">
        <v>2100</v>
      </c>
      <c r="B9" s="7">
        <f>COUNTIFS(Crowdfunding!E2:E1001, "&gt;29999", Crowdfunding!E2:E1001, "&lt;35000", Crowdfunding!G2:G1001, "successful")</f>
        <v>1</v>
      </c>
      <c r="C9" s="7">
        <f>COUNTIFS(Crowdfunding!E2:E1001, "&gt;29999", Crowdfunding!E2:E1001, "&lt;35000", Crowdfunding!G2:G1001, "failed")</f>
        <v>6</v>
      </c>
      <c r="D9" s="7">
        <f>COUNTIFS(Crowdfunding!E2:E1001, "&gt;29999", Crowdfunding!E2:E1001, "&lt;35000", Crowdfunding!G2:G1001, "canceled")</f>
        <v>3</v>
      </c>
      <c r="E9" s="7">
        <f t="shared" si="3"/>
        <v>10</v>
      </c>
      <c r="F9" s="16">
        <f t="shared" si="0"/>
        <v>0.1</v>
      </c>
      <c r="G9" s="16">
        <f t="shared" si="1"/>
        <v>0.6</v>
      </c>
      <c r="H9" s="17">
        <f t="shared" si="2"/>
        <v>0.3</v>
      </c>
    </row>
    <row r="10" spans="1:8" x14ac:dyDescent="0.35">
      <c r="A10" s="15" t="s">
        <v>2101</v>
      </c>
      <c r="B10" s="7">
        <f>COUNTIFS(Crowdfunding!E2:E1001, "&gt;34999", Crowdfunding!E2:E1001, "&lt;40000", Crowdfunding!G2:G1001, "successful")</f>
        <v>1</v>
      </c>
      <c r="C10" s="7">
        <f>COUNTIFS(Crowdfunding!E2:E1001, "&gt;34999", Crowdfunding!E2:E1001, "&lt;40000", Crowdfunding!G2:G1001, "failed")</f>
        <v>8</v>
      </c>
      <c r="D10" s="7">
        <f>COUNTIFS(Crowdfunding!E2:E1001, "&gt;34999", Crowdfunding!E2:E1001, "&lt;40000", Crowdfunding!G2:G1001, "canceled")</f>
        <v>1</v>
      </c>
      <c r="E10" s="7">
        <f t="shared" si="3"/>
        <v>10</v>
      </c>
      <c r="F10" s="16">
        <f t="shared" si="0"/>
        <v>0.1</v>
      </c>
      <c r="G10" s="16">
        <f t="shared" si="1"/>
        <v>0.8</v>
      </c>
      <c r="H10" s="17">
        <f t="shared" si="2"/>
        <v>0.1</v>
      </c>
    </row>
    <row r="11" spans="1:8" x14ac:dyDescent="0.35">
      <c r="A11" s="15" t="s">
        <v>2102</v>
      </c>
      <c r="B11" s="7">
        <f>COUNTIFS(Crowdfunding!E2:E1001, "&gt;39999", Crowdfunding!E2:E1001, "&lt;45000", Crowdfunding!G2:G1001, "successful")</f>
        <v>4</v>
      </c>
      <c r="C11" s="7">
        <f>COUNTIFS(Crowdfunding!E2:E1001, "&gt;39999", Crowdfunding!E2:E1001, "&lt;45000", Crowdfunding!G2:G1001, "failed")</f>
        <v>4</v>
      </c>
      <c r="D11" s="7">
        <f>COUNTIFS(Crowdfunding!E2:E1001, "&gt;39999", Crowdfunding!E2:E1001, "&lt;45000", Crowdfunding!G2:G1001, "canceled")</f>
        <v>1</v>
      </c>
      <c r="E11" s="7">
        <f t="shared" si="3"/>
        <v>9</v>
      </c>
      <c r="F11" s="16">
        <f t="shared" si="0"/>
        <v>0.44</v>
      </c>
      <c r="G11" s="16">
        <f t="shared" si="1"/>
        <v>0.44</v>
      </c>
      <c r="H11" s="17">
        <f t="shared" si="2"/>
        <v>0.11</v>
      </c>
    </row>
    <row r="12" spans="1:8" x14ac:dyDescent="0.35">
      <c r="A12" s="15" t="s">
        <v>2103</v>
      </c>
      <c r="B12" s="7">
        <f>COUNTIFS(Crowdfunding!E2:E1001, "&gt;44999", Crowdfunding!E2:E1001, "&lt;50000", Crowdfunding!G2:G1001, "successful")</f>
        <v>2</v>
      </c>
      <c r="C12" s="7">
        <f>COUNTIFS(Crowdfunding!E2:E1001, "&gt;44999", Crowdfunding!E2:E1001, "&lt;50000", Crowdfunding!G2:G1001, "failed")</f>
        <v>7</v>
      </c>
      <c r="D12" s="7">
        <f>COUNTIFS(Crowdfunding!E2:E1001, "&gt;44999", Crowdfunding!E2:E1001, "&lt;50000", Crowdfunding!G2:G1001, "canceled")</f>
        <v>4</v>
      </c>
      <c r="E12" s="7">
        <f t="shared" si="3"/>
        <v>13</v>
      </c>
      <c r="F12" s="16">
        <f t="shared" si="0"/>
        <v>0.15</v>
      </c>
      <c r="G12" s="16">
        <f t="shared" si="1"/>
        <v>0.54</v>
      </c>
      <c r="H12" s="17">
        <f t="shared" si="2"/>
        <v>0.31</v>
      </c>
    </row>
    <row r="13" spans="1:8" ht="16" thickBot="1" x14ac:dyDescent="0.4">
      <c r="A13" s="18" t="s">
        <v>2104</v>
      </c>
      <c r="B13" s="19">
        <f>COUNTIFS(Crowdfunding!E2:E1001, "&gt;50000", Crowdfunding!G13:G1012, "successful")</f>
        <v>165</v>
      </c>
      <c r="C13" s="19">
        <f>COUNTIFS(Crowdfunding!E2:E1001, "&gt;50000", Crowdfunding!G13:G1012, "failed")</f>
        <v>103</v>
      </c>
      <c r="D13" s="19">
        <f>COUNTIFS(Crowdfunding!E2:E1001, "&gt;50000", Crowdfunding!G13:G1012, "canceled")</f>
        <v>11</v>
      </c>
      <c r="E13" s="19">
        <f t="shared" si="3"/>
        <v>279</v>
      </c>
      <c r="F13" s="20">
        <f t="shared" si="0"/>
        <v>0.59</v>
      </c>
      <c r="G13" s="20">
        <f t="shared" si="1"/>
        <v>0.37</v>
      </c>
      <c r="H13" s="21">
        <f t="shared" si="2"/>
        <v>0.04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DCCD-86C6-4B73-B6D2-6255228DCD68}">
  <sheetPr codeName="Sheet5"/>
  <dimension ref="A1:G566"/>
  <sheetViews>
    <sheetView tabSelected="1" workbookViewId="0">
      <selection activeCell="F18" sqref="F18"/>
    </sheetView>
  </sheetViews>
  <sheetFormatPr defaultRowHeight="15.5" x14ac:dyDescent="0.35"/>
  <cols>
    <col min="1" max="1" width="8.6640625" style="7"/>
    <col min="2" max="2" width="11.33203125" style="7" customWidth="1"/>
    <col min="3" max="3" width="8.6640625" style="7"/>
    <col min="4" max="4" width="11.4140625" style="7" customWidth="1"/>
    <col min="5" max="5" width="8.6640625" style="7"/>
    <col min="6" max="6" width="17.08203125" style="7" customWidth="1"/>
    <col min="7" max="16384" width="8.6640625" style="7"/>
  </cols>
  <sheetData>
    <row r="1" spans="1:7" ht="16" thickBot="1" x14ac:dyDescent="0.4">
      <c r="A1" s="22" t="s">
        <v>2107</v>
      </c>
      <c r="B1" s="23" t="s">
        <v>2108</v>
      </c>
      <c r="C1" s="23" t="s">
        <v>2107</v>
      </c>
      <c r="D1" s="24" t="s">
        <v>2108</v>
      </c>
    </row>
    <row r="2" spans="1:7" ht="16" thickBot="1" x14ac:dyDescent="0.4">
      <c r="A2" s="31" t="s">
        <v>20</v>
      </c>
      <c r="B2" s="32">
        <v>158</v>
      </c>
      <c r="C2" s="37" t="s">
        <v>14</v>
      </c>
      <c r="D2" s="32">
        <v>0</v>
      </c>
    </row>
    <row r="3" spans="1:7" x14ac:dyDescent="0.35">
      <c r="A3" s="33" t="s">
        <v>20</v>
      </c>
      <c r="B3" s="34">
        <v>1425</v>
      </c>
      <c r="C3" t="s">
        <v>14</v>
      </c>
      <c r="D3" s="34">
        <v>24</v>
      </c>
      <c r="F3" s="25" t="s">
        <v>2109</v>
      </c>
      <c r="G3" s="28">
        <f>ROUND(AVERAGE(B2:B566, D2:D365), 2)</f>
        <v>747.11</v>
      </c>
    </row>
    <row r="4" spans="1:7" x14ac:dyDescent="0.35">
      <c r="A4" s="33" t="s">
        <v>20</v>
      </c>
      <c r="B4" s="34">
        <v>174</v>
      </c>
      <c r="C4" t="s">
        <v>14</v>
      </c>
      <c r="D4" s="34">
        <v>53</v>
      </c>
      <c r="F4" s="26" t="s">
        <v>2110</v>
      </c>
      <c r="G4" s="29">
        <f>MEDIAN(B2:B566, D2:D365)</f>
        <v>186</v>
      </c>
    </row>
    <row r="5" spans="1:7" x14ac:dyDescent="0.35">
      <c r="A5" s="33" t="s">
        <v>20</v>
      </c>
      <c r="B5" s="34">
        <v>227</v>
      </c>
      <c r="C5" t="s">
        <v>14</v>
      </c>
      <c r="D5" s="34">
        <v>18</v>
      </c>
      <c r="F5" s="26" t="s">
        <v>2111</v>
      </c>
      <c r="G5" s="29">
        <f>MIN(D2:D365,B2:B566)</f>
        <v>0</v>
      </c>
    </row>
    <row r="6" spans="1:7" x14ac:dyDescent="0.35">
      <c r="A6" s="33" t="s">
        <v>20</v>
      </c>
      <c r="B6" s="34">
        <v>220</v>
      </c>
      <c r="C6" t="s">
        <v>14</v>
      </c>
      <c r="D6" s="34">
        <v>44</v>
      </c>
      <c r="F6" s="26" t="s">
        <v>2112</v>
      </c>
      <c r="G6" s="29">
        <f>MAX(B2:B566, D2:D365)</f>
        <v>7295</v>
      </c>
    </row>
    <row r="7" spans="1:7" x14ac:dyDescent="0.35">
      <c r="A7" s="33" t="s">
        <v>20</v>
      </c>
      <c r="B7" s="34">
        <v>98</v>
      </c>
      <c r="C7" t="s">
        <v>14</v>
      </c>
      <c r="D7" s="34">
        <v>27</v>
      </c>
      <c r="F7" s="26" t="s">
        <v>2113</v>
      </c>
      <c r="G7" s="29">
        <f>_xlfn.VAR.P(B2:B566, D2:D365)</f>
        <v>1353033.3976856256</v>
      </c>
    </row>
    <row r="8" spans="1:7" ht="16" thickBot="1" x14ac:dyDescent="0.4">
      <c r="A8" s="33" t="s">
        <v>20</v>
      </c>
      <c r="B8" s="34">
        <v>100</v>
      </c>
      <c r="C8" t="s">
        <v>14</v>
      </c>
      <c r="D8" s="34">
        <v>55</v>
      </c>
      <c r="F8" s="27" t="s">
        <v>2114</v>
      </c>
      <c r="G8" s="30">
        <f>ROUND(STDEVA(B2:B566, D2:D365), 2)</f>
        <v>1163.83</v>
      </c>
    </row>
    <row r="9" spans="1:7" x14ac:dyDescent="0.35">
      <c r="A9" s="33" t="s">
        <v>20</v>
      </c>
      <c r="B9" s="34">
        <v>1249</v>
      </c>
      <c r="C9" t="s">
        <v>14</v>
      </c>
      <c r="D9" s="34">
        <v>200</v>
      </c>
    </row>
    <row r="10" spans="1:7" x14ac:dyDescent="0.35">
      <c r="A10" s="33" t="s">
        <v>20</v>
      </c>
      <c r="B10" s="34">
        <v>1396</v>
      </c>
      <c r="C10" t="s">
        <v>14</v>
      </c>
      <c r="D10" s="34">
        <v>452</v>
      </c>
    </row>
    <row r="11" spans="1:7" x14ac:dyDescent="0.35">
      <c r="A11" s="33" t="s">
        <v>20</v>
      </c>
      <c r="B11" s="34">
        <v>890</v>
      </c>
      <c r="C11" t="s">
        <v>14</v>
      </c>
      <c r="D11" s="34">
        <v>674</v>
      </c>
    </row>
    <row r="12" spans="1:7" x14ac:dyDescent="0.35">
      <c r="A12" s="33" t="s">
        <v>20</v>
      </c>
      <c r="B12" s="34">
        <v>142</v>
      </c>
      <c r="C12" t="s">
        <v>14</v>
      </c>
      <c r="D12" s="34">
        <v>558</v>
      </c>
    </row>
    <row r="13" spans="1:7" x14ac:dyDescent="0.35">
      <c r="A13" s="33" t="s">
        <v>20</v>
      </c>
      <c r="B13" s="34">
        <v>2673</v>
      </c>
      <c r="C13" t="s">
        <v>14</v>
      </c>
      <c r="D13" s="34">
        <v>15</v>
      </c>
    </row>
    <row r="14" spans="1:7" x14ac:dyDescent="0.35">
      <c r="A14" s="33" t="s">
        <v>20</v>
      </c>
      <c r="B14" s="34">
        <v>163</v>
      </c>
      <c r="C14" t="s">
        <v>14</v>
      </c>
      <c r="D14" s="34">
        <v>2307</v>
      </c>
    </row>
    <row r="15" spans="1:7" x14ac:dyDescent="0.35">
      <c r="A15" s="33" t="s">
        <v>20</v>
      </c>
      <c r="B15" s="34">
        <v>2220</v>
      </c>
      <c r="C15" t="s">
        <v>14</v>
      </c>
      <c r="D15" s="34">
        <v>88</v>
      </c>
    </row>
    <row r="16" spans="1:7" x14ac:dyDescent="0.35">
      <c r="A16" s="33" t="s">
        <v>20</v>
      </c>
      <c r="B16" s="34">
        <v>1606</v>
      </c>
      <c r="C16" t="s">
        <v>14</v>
      </c>
      <c r="D16" s="34">
        <v>48</v>
      </c>
    </row>
    <row r="17" spans="1:4" x14ac:dyDescent="0.35">
      <c r="A17" s="33" t="s">
        <v>20</v>
      </c>
      <c r="B17" s="34">
        <v>129</v>
      </c>
      <c r="C17" t="s">
        <v>14</v>
      </c>
      <c r="D17" s="34">
        <v>1</v>
      </c>
    </row>
    <row r="18" spans="1:4" x14ac:dyDescent="0.35">
      <c r="A18" s="33" t="s">
        <v>20</v>
      </c>
      <c r="B18" s="34">
        <v>226</v>
      </c>
      <c r="C18" t="s">
        <v>14</v>
      </c>
      <c r="D18" s="34">
        <v>1467</v>
      </c>
    </row>
    <row r="19" spans="1:4" x14ac:dyDescent="0.35">
      <c r="A19" s="33" t="s">
        <v>20</v>
      </c>
      <c r="B19" s="34">
        <v>5419</v>
      </c>
      <c r="C19" t="s">
        <v>14</v>
      </c>
      <c r="D19" s="34">
        <v>75</v>
      </c>
    </row>
    <row r="20" spans="1:4" x14ac:dyDescent="0.35">
      <c r="A20" s="33" t="s">
        <v>20</v>
      </c>
      <c r="B20" s="34">
        <v>165</v>
      </c>
      <c r="C20" t="s">
        <v>14</v>
      </c>
      <c r="D20" s="34">
        <v>120</v>
      </c>
    </row>
    <row r="21" spans="1:4" x14ac:dyDescent="0.35">
      <c r="A21" s="33" t="s">
        <v>20</v>
      </c>
      <c r="B21" s="34">
        <v>1965</v>
      </c>
      <c r="C21" t="s">
        <v>14</v>
      </c>
      <c r="D21" s="34">
        <v>2253</v>
      </c>
    </row>
    <row r="22" spans="1:4" x14ac:dyDescent="0.35">
      <c r="A22" s="33" t="s">
        <v>20</v>
      </c>
      <c r="B22" s="34">
        <v>16</v>
      </c>
      <c r="C22" t="s">
        <v>14</v>
      </c>
      <c r="D22" s="34">
        <v>5</v>
      </c>
    </row>
    <row r="23" spans="1:4" x14ac:dyDescent="0.35">
      <c r="A23" s="33" t="s">
        <v>20</v>
      </c>
      <c r="B23" s="34">
        <v>107</v>
      </c>
      <c r="C23" t="s">
        <v>14</v>
      </c>
      <c r="D23" s="34">
        <v>38</v>
      </c>
    </row>
    <row r="24" spans="1:4" x14ac:dyDescent="0.35">
      <c r="A24" s="33" t="s">
        <v>20</v>
      </c>
      <c r="B24" s="34">
        <v>134</v>
      </c>
      <c r="C24" t="s">
        <v>14</v>
      </c>
      <c r="D24" s="34">
        <v>12</v>
      </c>
    </row>
    <row r="25" spans="1:4" x14ac:dyDescent="0.35">
      <c r="A25" s="33" t="s">
        <v>20</v>
      </c>
      <c r="B25" s="34">
        <v>198</v>
      </c>
      <c r="C25" t="s">
        <v>14</v>
      </c>
      <c r="D25" s="34">
        <v>1684</v>
      </c>
    </row>
    <row r="26" spans="1:4" x14ac:dyDescent="0.35">
      <c r="A26" s="33" t="s">
        <v>20</v>
      </c>
      <c r="B26" s="34">
        <v>111</v>
      </c>
      <c r="C26" t="s">
        <v>14</v>
      </c>
      <c r="D26" s="34">
        <v>56</v>
      </c>
    </row>
    <row r="27" spans="1:4" x14ac:dyDescent="0.35">
      <c r="A27" s="33" t="s">
        <v>20</v>
      </c>
      <c r="B27" s="34">
        <v>222</v>
      </c>
      <c r="C27" t="s">
        <v>14</v>
      </c>
      <c r="D27" s="34">
        <v>838</v>
      </c>
    </row>
    <row r="28" spans="1:4" x14ac:dyDescent="0.35">
      <c r="A28" s="33" t="s">
        <v>20</v>
      </c>
      <c r="B28" s="34">
        <v>6212</v>
      </c>
      <c r="C28" t="s">
        <v>14</v>
      </c>
      <c r="D28" s="34">
        <v>1000</v>
      </c>
    </row>
    <row r="29" spans="1:4" x14ac:dyDescent="0.35">
      <c r="A29" s="33" t="s">
        <v>20</v>
      </c>
      <c r="B29" s="34">
        <v>98</v>
      </c>
      <c r="C29" t="s">
        <v>14</v>
      </c>
      <c r="D29" s="34">
        <v>1482</v>
      </c>
    </row>
    <row r="30" spans="1:4" x14ac:dyDescent="0.35">
      <c r="A30" s="33" t="s">
        <v>20</v>
      </c>
      <c r="B30" s="34">
        <v>92</v>
      </c>
      <c r="C30" t="s">
        <v>14</v>
      </c>
      <c r="D30" s="34">
        <v>106</v>
      </c>
    </row>
    <row r="31" spans="1:4" x14ac:dyDescent="0.35">
      <c r="A31" s="33" t="s">
        <v>20</v>
      </c>
      <c r="B31" s="34">
        <v>149</v>
      </c>
      <c r="C31" t="s">
        <v>14</v>
      </c>
      <c r="D31" s="34">
        <v>679</v>
      </c>
    </row>
    <row r="32" spans="1:4" x14ac:dyDescent="0.35">
      <c r="A32" s="33" t="s">
        <v>20</v>
      </c>
      <c r="B32" s="34">
        <v>2431</v>
      </c>
      <c r="C32" t="s">
        <v>14</v>
      </c>
      <c r="D32" s="34">
        <v>1220</v>
      </c>
    </row>
    <row r="33" spans="1:4" x14ac:dyDescent="0.35">
      <c r="A33" s="33" t="s">
        <v>20</v>
      </c>
      <c r="B33" s="34">
        <v>303</v>
      </c>
      <c r="C33" t="s">
        <v>14</v>
      </c>
      <c r="D33" s="34">
        <v>1</v>
      </c>
    </row>
    <row r="34" spans="1:4" x14ac:dyDescent="0.35">
      <c r="A34" s="33" t="s">
        <v>20</v>
      </c>
      <c r="B34" s="34">
        <v>209</v>
      </c>
      <c r="C34" t="s">
        <v>14</v>
      </c>
      <c r="D34" s="34">
        <v>37</v>
      </c>
    </row>
    <row r="35" spans="1:4" x14ac:dyDescent="0.35">
      <c r="A35" s="33" t="s">
        <v>20</v>
      </c>
      <c r="B35" s="34">
        <v>131</v>
      </c>
      <c r="C35" t="s">
        <v>14</v>
      </c>
      <c r="D35" s="34">
        <v>60</v>
      </c>
    </row>
    <row r="36" spans="1:4" x14ac:dyDescent="0.35">
      <c r="A36" s="33" t="s">
        <v>20</v>
      </c>
      <c r="B36" s="34">
        <v>164</v>
      </c>
      <c r="C36" t="s">
        <v>14</v>
      </c>
      <c r="D36" s="34">
        <v>296</v>
      </c>
    </row>
    <row r="37" spans="1:4" x14ac:dyDescent="0.35">
      <c r="A37" s="33" t="s">
        <v>20</v>
      </c>
      <c r="B37" s="34">
        <v>201</v>
      </c>
      <c r="C37" t="s">
        <v>14</v>
      </c>
      <c r="D37" s="34">
        <v>3304</v>
      </c>
    </row>
    <row r="38" spans="1:4" x14ac:dyDescent="0.35">
      <c r="A38" s="33" t="s">
        <v>20</v>
      </c>
      <c r="B38" s="34">
        <v>211</v>
      </c>
      <c r="C38" t="s">
        <v>14</v>
      </c>
      <c r="D38" s="34">
        <v>73</v>
      </c>
    </row>
    <row r="39" spans="1:4" x14ac:dyDescent="0.35">
      <c r="A39" s="33" t="s">
        <v>20</v>
      </c>
      <c r="B39" s="34">
        <v>128</v>
      </c>
      <c r="C39" t="s">
        <v>14</v>
      </c>
      <c r="D39" s="34">
        <v>3387</v>
      </c>
    </row>
    <row r="40" spans="1:4" x14ac:dyDescent="0.35">
      <c r="A40" s="33" t="s">
        <v>20</v>
      </c>
      <c r="B40" s="34">
        <v>1600</v>
      </c>
      <c r="C40" t="s">
        <v>14</v>
      </c>
      <c r="D40" s="34">
        <v>662</v>
      </c>
    </row>
    <row r="41" spans="1:4" x14ac:dyDescent="0.35">
      <c r="A41" s="33" t="s">
        <v>20</v>
      </c>
      <c r="B41" s="34">
        <v>249</v>
      </c>
      <c r="C41" t="s">
        <v>14</v>
      </c>
      <c r="D41" s="34">
        <v>774</v>
      </c>
    </row>
    <row r="42" spans="1:4" x14ac:dyDescent="0.35">
      <c r="A42" s="33" t="s">
        <v>20</v>
      </c>
      <c r="B42" s="34">
        <v>236</v>
      </c>
      <c r="C42" t="s">
        <v>14</v>
      </c>
      <c r="D42" s="34">
        <v>672</v>
      </c>
    </row>
    <row r="43" spans="1:4" x14ac:dyDescent="0.35">
      <c r="A43" s="33" t="s">
        <v>20</v>
      </c>
      <c r="B43" s="34">
        <v>4065</v>
      </c>
      <c r="C43" t="s">
        <v>14</v>
      </c>
      <c r="D43" s="34">
        <v>940</v>
      </c>
    </row>
    <row r="44" spans="1:4" x14ac:dyDescent="0.35">
      <c r="A44" s="33" t="s">
        <v>20</v>
      </c>
      <c r="B44" s="34">
        <v>246</v>
      </c>
      <c r="C44" t="s">
        <v>14</v>
      </c>
      <c r="D44" s="34">
        <v>117</v>
      </c>
    </row>
    <row r="45" spans="1:4" x14ac:dyDescent="0.35">
      <c r="A45" s="33" t="s">
        <v>20</v>
      </c>
      <c r="B45" s="34">
        <v>2475</v>
      </c>
      <c r="C45" t="s">
        <v>14</v>
      </c>
      <c r="D45" s="34">
        <v>115</v>
      </c>
    </row>
    <row r="46" spans="1:4" x14ac:dyDescent="0.35">
      <c r="A46" s="33" t="s">
        <v>20</v>
      </c>
      <c r="B46" s="34">
        <v>76</v>
      </c>
      <c r="C46" t="s">
        <v>14</v>
      </c>
      <c r="D46" s="34">
        <v>326</v>
      </c>
    </row>
    <row r="47" spans="1:4" x14ac:dyDescent="0.35">
      <c r="A47" s="33" t="s">
        <v>20</v>
      </c>
      <c r="B47" s="34">
        <v>54</v>
      </c>
      <c r="C47" t="s">
        <v>14</v>
      </c>
      <c r="D47" s="34">
        <v>1</v>
      </c>
    </row>
    <row r="48" spans="1:4" x14ac:dyDescent="0.35">
      <c r="A48" s="33" t="s">
        <v>20</v>
      </c>
      <c r="B48" s="34">
        <v>88</v>
      </c>
      <c r="C48" t="s">
        <v>14</v>
      </c>
      <c r="D48" s="34">
        <v>1467</v>
      </c>
    </row>
    <row r="49" spans="1:4" x14ac:dyDescent="0.35">
      <c r="A49" s="33" t="s">
        <v>20</v>
      </c>
      <c r="B49" s="34">
        <v>85</v>
      </c>
      <c r="C49" t="s">
        <v>14</v>
      </c>
      <c r="D49" s="34">
        <v>5681</v>
      </c>
    </row>
    <row r="50" spans="1:4" x14ac:dyDescent="0.35">
      <c r="A50" s="33" t="s">
        <v>20</v>
      </c>
      <c r="B50" s="34">
        <v>170</v>
      </c>
      <c r="C50" t="s">
        <v>14</v>
      </c>
      <c r="D50" s="34">
        <v>1059</v>
      </c>
    </row>
    <row r="51" spans="1:4" x14ac:dyDescent="0.35">
      <c r="A51" s="33" t="s">
        <v>20</v>
      </c>
      <c r="B51" s="34">
        <v>330</v>
      </c>
      <c r="C51" t="s">
        <v>14</v>
      </c>
      <c r="D51" s="34">
        <v>1194</v>
      </c>
    </row>
    <row r="52" spans="1:4" x14ac:dyDescent="0.35">
      <c r="A52" s="33" t="s">
        <v>20</v>
      </c>
      <c r="B52" s="34">
        <v>127</v>
      </c>
      <c r="C52" t="s">
        <v>14</v>
      </c>
      <c r="D52" s="34">
        <v>30</v>
      </c>
    </row>
    <row r="53" spans="1:4" x14ac:dyDescent="0.35">
      <c r="A53" s="33" t="s">
        <v>20</v>
      </c>
      <c r="B53" s="34">
        <v>411</v>
      </c>
      <c r="C53" t="s">
        <v>14</v>
      </c>
      <c r="D53" s="34">
        <v>75</v>
      </c>
    </row>
    <row r="54" spans="1:4" x14ac:dyDescent="0.35">
      <c r="A54" s="33" t="s">
        <v>20</v>
      </c>
      <c r="B54" s="34">
        <v>180</v>
      </c>
      <c r="C54" t="s">
        <v>14</v>
      </c>
      <c r="D54" s="34">
        <v>955</v>
      </c>
    </row>
    <row r="55" spans="1:4" x14ac:dyDescent="0.35">
      <c r="A55" s="33" t="s">
        <v>20</v>
      </c>
      <c r="B55" s="34">
        <v>374</v>
      </c>
      <c r="C55" t="s">
        <v>14</v>
      </c>
      <c r="D55" s="34">
        <v>67</v>
      </c>
    </row>
    <row r="56" spans="1:4" x14ac:dyDescent="0.35">
      <c r="A56" s="33" t="s">
        <v>20</v>
      </c>
      <c r="B56" s="34">
        <v>71</v>
      </c>
      <c r="C56" t="s">
        <v>14</v>
      </c>
      <c r="D56" s="34">
        <v>5</v>
      </c>
    </row>
    <row r="57" spans="1:4" x14ac:dyDescent="0.35">
      <c r="A57" s="33" t="s">
        <v>20</v>
      </c>
      <c r="B57" s="34">
        <v>203</v>
      </c>
      <c r="C57" t="s">
        <v>14</v>
      </c>
      <c r="D57" s="34">
        <v>26</v>
      </c>
    </row>
    <row r="58" spans="1:4" x14ac:dyDescent="0.35">
      <c r="A58" s="33" t="s">
        <v>20</v>
      </c>
      <c r="B58" s="34">
        <v>113</v>
      </c>
      <c r="C58" t="s">
        <v>14</v>
      </c>
      <c r="D58" s="34">
        <v>1130</v>
      </c>
    </row>
    <row r="59" spans="1:4" x14ac:dyDescent="0.35">
      <c r="A59" s="33" t="s">
        <v>20</v>
      </c>
      <c r="B59" s="34">
        <v>96</v>
      </c>
      <c r="C59" t="s">
        <v>14</v>
      </c>
      <c r="D59" s="34">
        <v>782</v>
      </c>
    </row>
    <row r="60" spans="1:4" x14ac:dyDescent="0.35">
      <c r="A60" s="33" t="s">
        <v>20</v>
      </c>
      <c r="B60" s="34">
        <v>498</v>
      </c>
      <c r="C60" t="s">
        <v>14</v>
      </c>
      <c r="D60" s="34">
        <v>210</v>
      </c>
    </row>
    <row r="61" spans="1:4" x14ac:dyDescent="0.35">
      <c r="A61" s="33" t="s">
        <v>20</v>
      </c>
      <c r="B61" s="34">
        <v>180</v>
      </c>
      <c r="C61" t="s">
        <v>14</v>
      </c>
      <c r="D61" s="34">
        <v>136</v>
      </c>
    </row>
    <row r="62" spans="1:4" x14ac:dyDescent="0.35">
      <c r="A62" s="33" t="s">
        <v>20</v>
      </c>
      <c r="B62" s="34">
        <v>27</v>
      </c>
      <c r="C62" t="s">
        <v>14</v>
      </c>
      <c r="D62" s="34">
        <v>86</v>
      </c>
    </row>
    <row r="63" spans="1:4" x14ac:dyDescent="0.35">
      <c r="A63" s="33" t="s">
        <v>20</v>
      </c>
      <c r="B63" s="34">
        <v>2331</v>
      </c>
      <c r="C63" t="s">
        <v>14</v>
      </c>
      <c r="D63" s="34">
        <v>19</v>
      </c>
    </row>
    <row r="64" spans="1:4" x14ac:dyDescent="0.35">
      <c r="A64" s="33" t="s">
        <v>20</v>
      </c>
      <c r="B64" s="34">
        <v>113</v>
      </c>
      <c r="C64" t="s">
        <v>14</v>
      </c>
      <c r="D64" s="34">
        <v>886</v>
      </c>
    </row>
    <row r="65" spans="1:4" x14ac:dyDescent="0.35">
      <c r="A65" s="33" t="s">
        <v>20</v>
      </c>
      <c r="B65" s="34">
        <v>164</v>
      </c>
      <c r="C65" t="s">
        <v>14</v>
      </c>
      <c r="D65" s="34">
        <v>35</v>
      </c>
    </row>
    <row r="66" spans="1:4" x14ac:dyDescent="0.35">
      <c r="A66" s="33" t="s">
        <v>20</v>
      </c>
      <c r="B66" s="34">
        <v>164</v>
      </c>
      <c r="C66" t="s">
        <v>14</v>
      </c>
      <c r="D66" s="34">
        <v>24</v>
      </c>
    </row>
    <row r="67" spans="1:4" x14ac:dyDescent="0.35">
      <c r="A67" s="33" t="s">
        <v>20</v>
      </c>
      <c r="B67" s="34">
        <v>336</v>
      </c>
      <c r="C67" t="s">
        <v>14</v>
      </c>
      <c r="D67" s="34">
        <v>86</v>
      </c>
    </row>
    <row r="68" spans="1:4" x14ac:dyDescent="0.35">
      <c r="A68" s="33" t="s">
        <v>20</v>
      </c>
      <c r="B68" s="34">
        <v>1917</v>
      </c>
      <c r="C68" t="s">
        <v>14</v>
      </c>
      <c r="D68" s="34">
        <v>243</v>
      </c>
    </row>
    <row r="69" spans="1:4" x14ac:dyDescent="0.35">
      <c r="A69" s="33" t="s">
        <v>20</v>
      </c>
      <c r="B69" s="34">
        <v>95</v>
      </c>
      <c r="C69" t="s">
        <v>14</v>
      </c>
      <c r="D69" s="34">
        <v>65</v>
      </c>
    </row>
    <row r="70" spans="1:4" x14ac:dyDescent="0.35">
      <c r="A70" s="33" t="s">
        <v>20</v>
      </c>
      <c r="B70" s="34">
        <v>147</v>
      </c>
      <c r="C70" t="s">
        <v>14</v>
      </c>
      <c r="D70" s="34">
        <v>100</v>
      </c>
    </row>
    <row r="71" spans="1:4" x14ac:dyDescent="0.35">
      <c r="A71" s="33" t="s">
        <v>20</v>
      </c>
      <c r="B71" s="34">
        <v>86</v>
      </c>
      <c r="C71" t="s">
        <v>14</v>
      </c>
      <c r="D71" s="34">
        <v>168</v>
      </c>
    </row>
    <row r="72" spans="1:4" x14ac:dyDescent="0.35">
      <c r="A72" s="33" t="s">
        <v>20</v>
      </c>
      <c r="B72" s="34">
        <v>83</v>
      </c>
      <c r="C72" t="s">
        <v>14</v>
      </c>
      <c r="D72" s="34">
        <v>13</v>
      </c>
    </row>
    <row r="73" spans="1:4" x14ac:dyDescent="0.35">
      <c r="A73" s="33" t="s">
        <v>20</v>
      </c>
      <c r="B73" s="34">
        <v>676</v>
      </c>
      <c r="C73" t="s">
        <v>14</v>
      </c>
      <c r="D73" s="34">
        <v>1</v>
      </c>
    </row>
    <row r="74" spans="1:4" x14ac:dyDescent="0.35">
      <c r="A74" s="33" t="s">
        <v>20</v>
      </c>
      <c r="B74" s="34">
        <v>361</v>
      </c>
      <c r="C74" t="s">
        <v>14</v>
      </c>
      <c r="D74" s="34">
        <v>40</v>
      </c>
    </row>
    <row r="75" spans="1:4" x14ac:dyDescent="0.35">
      <c r="A75" s="33" t="s">
        <v>20</v>
      </c>
      <c r="B75" s="34">
        <v>131</v>
      </c>
      <c r="C75" t="s">
        <v>14</v>
      </c>
      <c r="D75" s="34">
        <v>226</v>
      </c>
    </row>
    <row r="76" spans="1:4" x14ac:dyDescent="0.35">
      <c r="A76" s="33" t="s">
        <v>20</v>
      </c>
      <c r="B76" s="34">
        <v>126</v>
      </c>
      <c r="C76" t="s">
        <v>14</v>
      </c>
      <c r="D76" s="34">
        <v>1625</v>
      </c>
    </row>
    <row r="77" spans="1:4" x14ac:dyDescent="0.35">
      <c r="A77" s="33" t="s">
        <v>20</v>
      </c>
      <c r="B77" s="34">
        <v>275</v>
      </c>
      <c r="C77" t="s">
        <v>14</v>
      </c>
      <c r="D77" s="34">
        <v>143</v>
      </c>
    </row>
    <row r="78" spans="1:4" x14ac:dyDescent="0.35">
      <c r="A78" s="33" t="s">
        <v>20</v>
      </c>
      <c r="B78" s="34">
        <v>67</v>
      </c>
      <c r="C78" t="s">
        <v>14</v>
      </c>
      <c r="D78" s="34">
        <v>934</v>
      </c>
    </row>
    <row r="79" spans="1:4" x14ac:dyDescent="0.35">
      <c r="A79" s="33" t="s">
        <v>20</v>
      </c>
      <c r="B79" s="34">
        <v>154</v>
      </c>
      <c r="C79" t="s">
        <v>14</v>
      </c>
      <c r="D79" s="34">
        <v>17</v>
      </c>
    </row>
    <row r="80" spans="1:4" x14ac:dyDescent="0.35">
      <c r="A80" s="33" t="s">
        <v>20</v>
      </c>
      <c r="B80" s="34">
        <v>1782</v>
      </c>
      <c r="C80" t="s">
        <v>14</v>
      </c>
      <c r="D80" s="34">
        <v>2179</v>
      </c>
    </row>
    <row r="81" spans="1:4" x14ac:dyDescent="0.35">
      <c r="A81" s="33" t="s">
        <v>20</v>
      </c>
      <c r="B81" s="34">
        <v>903</v>
      </c>
      <c r="C81" t="s">
        <v>14</v>
      </c>
      <c r="D81" s="34">
        <v>931</v>
      </c>
    </row>
    <row r="82" spans="1:4" x14ac:dyDescent="0.35">
      <c r="A82" s="33" t="s">
        <v>20</v>
      </c>
      <c r="B82" s="34">
        <v>94</v>
      </c>
      <c r="C82" t="s">
        <v>14</v>
      </c>
      <c r="D82" s="34">
        <v>92</v>
      </c>
    </row>
    <row r="83" spans="1:4" x14ac:dyDescent="0.35">
      <c r="A83" s="33" t="s">
        <v>20</v>
      </c>
      <c r="B83" s="34">
        <v>180</v>
      </c>
      <c r="C83" t="s">
        <v>14</v>
      </c>
      <c r="D83" s="34">
        <v>57</v>
      </c>
    </row>
    <row r="84" spans="1:4" x14ac:dyDescent="0.35">
      <c r="A84" s="33" t="s">
        <v>20</v>
      </c>
      <c r="B84" s="34">
        <v>533</v>
      </c>
      <c r="C84" t="s">
        <v>14</v>
      </c>
      <c r="D84" s="34">
        <v>41</v>
      </c>
    </row>
    <row r="85" spans="1:4" x14ac:dyDescent="0.35">
      <c r="A85" s="33" t="s">
        <v>20</v>
      </c>
      <c r="B85" s="34">
        <v>2443</v>
      </c>
      <c r="C85" t="s">
        <v>14</v>
      </c>
      <c r="D85" s="34">
        <v>1</v>
      </c>
    </row>
    <row r="86" spans="1:4" x14ac:dyDescent="0.35">
      <c r="A86" s="33" t="s">
        <v>20</v>
      </c>
      <c r="B86" s="34">
        <v>89</v>
      </c>
      <c r="C86" t="s">
        <v>14</v>
      </c>
      <c r="D86" s="34">
        <v>101</v>
      </c>
    </row>
    <row r="87" spans="1:4" x14ac:dyDescent="0.35">
      <c r="A87" s="33" t="s">
        <v>20</v>
      </c>
      <c r="B87" s="34">
        <v>159</v>
      </c>
      <c r="C87" t="s">
        <v>14</v>
      </c>
      <c r="D87" s="34">
        <v>1335</v>
      </c>
    </row>
    <row r="88" spans="1:4" x14ac:dyDescent="0.35">
      <c r="A88" s="33" t="s">
        <v>20</v>
      </c>
      <c r="B88" s="34">
        <v>50</v>
      </c>
      <c r="C88" t="s">
        <v>14</v>
      </c>
      <c r="D88" s="34">
        <v>15</v>
      </c>
    </row>
    <row r="89" spans="1:4" x14ac:dyDescent="0.35">
      <c r="A89" s="33" t="s">
        <v>20</v>
      </c>
      <c r="B89" s="34">
        <v>186</v>
      </c>
      <c r="C89" t="s">
        <v>14</v>
      </c>
      <c r="D89" s="34">
        <v>454</v>
      </c>
    </row>
    <row r="90" spans="1:4" x14ac:dyDescent="0.35">
      <c r="A90" s="33" t="s">
        <v>20</v>
      </c>
      <c r="B90" s="34">
        <v>1071</v>
      </c>
      <c r="C90" t="s">
        <v>14</v>
      </c>
      <c r="D90" s="34">
        <v>3182</v>
      </c>
    </row>
    <row r="91" spans="1:4" x14ac:dyDescent="0.35">
      <c r="A91" s="33" t="s">
        <v>20</v>
      </c>
      <c r="B91" s="34">
        <v>117</v>
      </c>
      <c r="C91" t="s">
        <v>14</v>
      </c>
      <c r="D91" s="34">
        <v>15</v>
      </c>
    </row>
    <row r="92" spans="1:4" x14ac:dyDescent="0.35">
      <c r="A92" s="33" t="s">
        <v>20</v>
      </c>
      <c r="B92" s="34">
        <v>70</v>
      </c>
      <c r="C92" t="s">
        <v>14</v>
      </c>
      <c r="D92" s="34">
        <v>133</v>
      </c>
    </row>
    <row r="93" spans="1:4" x14ac:dyDescent="0.35">
      <c r="A93" s="33" t="s">
        <v>20</v>
      </c>
      <c r="B93" s="34">
        <v>135</v>
      </c>
      <c r="C93" t="s">
        <v>14</v>
      </c>
      <c r="D93" s="34">
        <v>2062</v>
      </c>
    </row>
    <row r="94" spans="1:4" x14ac:dyDescent="0.35">
      <c r="A94" s="33" t="s">
        <v>20</v>
      </c>
      <c r="B94" s="34">
        <v>768</v>
      </c>
      <c r="C94" t="s">
        <v>14</v>
      </c>
      <c r="D94" s="34">
        <v>29</v>
      </c>
    </row>
    <row r="95" spans="1:4" x14ac:dyDescent="0.35">
      <c r="A95" s="33" t="s">
        <v>20</v>
      </c>
      <c r="B95" s="34">
        <v>199</v>
      </c>
      <c r="C95" t="s">
        <v>14</v>
      </c>
      <c r="D95" s="34">
        <v>132</v>
      </c>
    </row>
    <row r="96" spans="1:4" x14ac:dyDescent="0.35">
      <c r="A96" s="33" t="s">
        <v>20</v>
      </c>
      <c r="B96" s="34">
        <v>107</v>
      </c>
      <c r="C96" t="s">
        <v>14</v>
      </c>
      <c r="D96" s="34">
        <v>137</v>
      </c>
    </row>
    <row r="97" spans="1:4" x14ac:dyDescent="0.35">
      <c r="A97" s="33" t="s">
        <v>20</v>
      </c>
      <c r="B97" s="34">
        <v>195</v>
      </c>
      <c r="C97" t="s">
        <v>14</v>
      </c>
      <c r="D97" s="34">
        <v>908</v>
      </c>
    </row>
    <row r="98" spans="1:4" x14ac:dyDescent="0.35">
      <c r="A98" s="33" t="s">
        <v>20</v>
      </c>
      <c r="B98" s="34">
        <v>3376</v>
      </c>
      <c r="C98" t="s">
        <v>14</v>
      </c>
      <c r="D98" s="34">
        <v>10</v>
      </c>
    </row>
    <row r="99" spans="1:4" x14ac:dyDescent="0.35">
      <c r="A99" s="33" t="s">
        <v>20</v>
      </c>
      <c r="B99" s="34">
        <v>41</v>
      </c>
      <c r="C99" t="s">
        <v>14</v>
      </c>
      <c r="D99" s="34">
        <v>1910</v>
      </c>
    </row>
    <row r="100" spans="1:4" x14ac:dyDescent="0.35">
      <c r="A100" s="33" t="s">
        <v>20</v>
      </c>
      <c r="B100" s="34">
        <v>1821</v>
      </c>
      <c r="C100" t="s">
        <v>14</v>
      </c>
      <c r="D100" s="34">
        <v>38</v>
      </c>
    </row>
    <row r="101" spans="1:4" x14ac:dyDescent="0.35">
      <c r="A101" s="33" t="s">
        <v>20</v>
      </c>
      <c r="B101" s="34">
        <v>164</v>
      </c>
      <c r="C101" t="s">
        <v>14</v>
      </c>
      <c r="D101" s="34">
        <v>104</v>
      </c>
    </row>
    <row r="102" spans="1:4" x14ac:dyDescent="0.35">
      <c r="A102" s="33" t="s">
        <v>20</v>
      </c>
      <c r="B102" s="34">
        <v>157</v>
      </c>
      <c r="C102" t="s">
        <v>14</v>
      </c>
      <c r="D102" s="34">
        <v>49</v>
      </c>
    </row>
    <row r="103" spans="1:4" x14ac:dyDescent="0.35">
      <c r="A103" s="33" t="s">
        <v>20</v>
      </c>
      <c r="B103" s="34">
        <v>246</v>
      </c>
      <c r="C103" t="s">
        <v>14</v>
      </c>
      <c r="D103" s="34">
        <v>1</v>
      </c>
    </row>
    <row r="104" spans="1:4" x14ac:dyDescent="0.35">
      <c r="A104" s="33" t="s">
        <v>20</v>
      </c>
      <c r="B104" s="34">
        <v>1396</v>
      </c>
      <c r="C104" t="s">
        <v>14</v>
      </c>
      <c r="D104" s="34">
        <v>245</v>
      </c>
    </row>
    <row r="105" spans="1:4" x14ac:dyDescent="0.35">
      <c r="A105" s="33" t="s">
        <v>20</v>
      </c>
      <c r="B105" s="34">
        <v>2506</v>
      </c>
      <c r="C105" t="s">
        <v>14</v>
      </c>
      <c r="D105" s="34">
        <v>32</v>
      </c>
    </row>
    <row r="106" spans="1:4" x14ac:dyDescent="0.35">
      <c r="A106" s="33" t="s">
        <v>20</v>
      </c>
      <c r="B106" s="34">
        <v>244</v>
      </c>
      <c r="C106" t="s">
        <v>14</v>
      </c>
      <c r="D106" s="34">
        <v>7</v>
      </c>
    </row>
    <row r="107" spans="1:4" x14ac:dyDescent="0.35">
      <c r="A107" s="33" t="s">
        <v>20</v>
      </c>
      <c r="B107" s="34">
        <v>146</v>
      </c>
      <c r="C107" t="s">
        <v>14</v>
      </c>
      <c r="D107" s="34">
        <v>803</v>
      </c>
    </row>
    <row r="108" spans="1:4" x14ac:dyDescent="0.35">
      <c r="A108" s="33" t="s">
        <v>20</v>
      </c>
      <c r="B108" s="34">
        <v>1267</v>
      </c>
      <c r="C108" t="s">
        <v>14</v>
      </c>
      <c r="D108" s="34">
        <v>16</v>
      </c>
    </row>
    <row r="109" spans="1:4" x14ac:dyDescent="0.35">
      <c r="A109" s="33" t="s">
        <v>20</v>
      </c>
      <c r="B109" s="34">
        <v>1561</v>
      </c>
      <c r="C109" t="s">
        <v>14</v>
      </c>
      <c r="D109" s="34">
        <v>31</v>
      </c>
    </row>
    <row r="110" spans="1:4" x14ac:dyDescent="0.35">
      <c r="A110" s="33" t="s">
        <v>20</v>
      </c>
      <c r="B110" s="34">
        <v>48</v>
      </c>
      <c r="C110" t="s">
        <v>14</v>
      </c>
      <c r="D110" s="34">
        <v>108</v>
      </c>
    </row>
    <row r="111" spans="1:4" x14ac:dyDescent="0.35">
      <c r="A111" s="33" t="s">
        <v>20</v>
      </c>
      <c r="B111" s="34">
        <v>2739</v>
      </c>
      <c r="C111" t="s">
        <v>14</v>
      </c>
      <c r="D111" s="34">
        <v>30</v>
      </c>
    </row>
    <row r="112" spans="1:4" x14ac:dyDescent="0.35">
      <c r="A112" s="33" t="s">
        <v>20</v>
      </c>
      <c r="B112" s="34">
        <v>3537</v>
      </c>
      <c r="C112" t="s">
        <v>14</v>
      </c>
      <c r="D112" s="34">
        <v>17</v>
      </c>
    </row>
    <row r="113" spans="1:4" x14ac:dyDescent="0.35">
      <c r="A113" s="33" t="s">
        <v>20</v>
      </c>
      <c r="B113" s="34">
        <v>2107</v>
      </c>
      <c r="C113" t="s">
        <v>14</v>
      </c>
      <c r="D113" s="34">
        <v>80</v>
      </c>
    </row>
    <row r="114" spans="1:4" x14ac:dyDescent="0.35">
      <c r="A114" s="33" t="s">
        <v>20</v>
      </c>
      <c r="B114" s="34">
        <v>3318</v>
      </c>
      <c r="C114" t="s">
        <v>14</v>
      </c>
      <c r="D114" s="34">
        <v>2468</v>
      </c>
    </row>
    <row r="115" spans="1:4" x14ac:dyDescent="0.35">
      <c r="A115" s="33" t="s">
        <v>20</v>
      </c>
      <c r="B115" s="34">
        <v>340</v>
      </c>
      <c r="C115" t="s">
        <v>14</v>
      </c>
      <c r="D115" s="34">
        <v>26</v>
      </c>
    </row>
    <row r="116" spans="1:4" x14ac:dyDescent="0.35">
      <c r="A116" s="33" t="s">
        <v>20</v>
      </c>
      <c r="B116" s="34">
        <v>1442</v>
      </c>
      <c r="C116" t="s">
        <v>14</v>
      </c>
      <c r="D116" s="34">
        <v>73</v>
      </c>
    </row>
    <row r="117" spans="1:4" x14ac:dyDescent="0.35">
      <c r="A117" s="33" t="s">
        <v>20</v>
      </c>
      <c r="B117" s="34">
        <v>126</v>
      </c>
      <c r="C117" t="s">
        <v>14</v>
      </c>
      <c r="D117" s="34">
        <v>128</v>
      </c>
    </row>
    <row r="118" spans="1:4" x14ac:dyDescent="0.35">
      <c r="A118" s="33" t="s">
        <v>20</v>
      </c>
      <c r="B118" s="34">
        <v>524</v>
      </c>
      <c r="C118" t="s">
        <v>14</v>
      </c>
      <c r="D118" s="34">
        <v>33</v>
      </c>
    </row>
    <row r="119" spans="1:4" x14ac:dyDescent="0.35">
      <c r="A119" s="33" t="s">
        <v>20</v>
      </c>
      <c r="B119" s="34">
        <v>1989</v>
      </c>
      <c r="C119" t="s">
        <v>14</v>
      </c>
      <c r="D119" s="34">
        <v>1072</v>
      </c>
    </row>
    <row r="120" spans="1:4" x14ac:dyDescent="0.35">
      <c r="A120" s="33" t="s">
        <v>20</v>
      </c>
      <c r="B120" s="34">
        <v>157</v>
      </c>
      <c r="C120" t="s">
        <v>14</v>
      </c>
      <c r="D120" s="34">
        <v>393</v>
      </c>
    </row>
    <row r="121" spans="1:4" x14ac:dyDescent="0.35">
      <c r="A121" s="33" t="s">
        <v>20</v>
      </c>
      <c r="B121" s="34">
        <v>4498</v>
      </c>
      <c r="C121" t="s">
        <v>14</v>
      </c>
      <c r="D121" s="34">
        <v>1257</v>
      </c>
    </row>
    <row r="122" spans="1:4" x14ac:dyDescent="0.35">
      <c r="A122" s="33" t="s">
        <v>20</v>
      </c>
      <c r="B122" s="34">
        <v>80</v>
      </c>
      <c r="C122" t="s">
        <v>14</v>
      </c>
      <c r="D122" s="34">
        <v>328</v>
      </c>
    </row>
    <row r="123" spans="1:4" x14ac:dyDescent="0.35">
      <c r="A123" s="33" t="s">
        <v>20</v>
      </c>
      <c r="B123" s="34">
        <v>43</v>
      </c>
      <c r="C123" t="s">
        <v>14</v>
      </c>
      <c r="D123" s="34">
        <v>147</v>
      </c>
    </row>
    <row r="124" spans="1:4" x14ac:dyDescent="0.35">
      <c r="A124" s="33" t="s">
        <v>20</v>
      </c>
      <c r="B124" s="34">
        <v>2053</v>
      </c>
      <c r="C124" t="s">
        <v>14</v>
      </c>
      <c r="D124" s="34">
        <v>830</v>
      </c>
    </row>
    <row r="125" spans="1:4" x14ac:dyDescent="0.35">
      <c r="A125" s="33" t="s">
        <v>20</v>
      </c>
      <c r="B125" s="34">
        <v>168</v>
      </c>
      <c r="C125" t="s">
        <v>14</v>
      </c>
      <c r="D125" s="34">
        <v>331</v>
      </c>
    </row>
    <row r="126" spans="1:4" x14ac:dyDescent="0.35">
      <c r="A126" s="33" t="s">
        <v>20</v>
      </c>
      <c r="B126" s="34">
        <v>4289</v>
      </c>
      <c r="C126" t="s">
        <v>14</v>
      </c>
      <c r="D126" s="34">
        <v>25</v>
      </c>
    </row>
    <row r="127" spans="1:4" x14ac:dyDescent="0.35">
      <c r="A127" s="33" t="s">
        <v>20</v>
      </c>
      <c r="B127" s="34">
        <v>165</v>
      </c>
      <c r="C127" t="s">
        <v>14</v>
      </c>
      <c r="D127" s="34">
        <v>3483</v>
      </c>
    </row>
    <row r="128" spans="1:4" x14ac:dyDescent="0.35">
      <c r="A128" s="33" t="s">
        <v>20</v>
      </c>
      <c r="B128" s="34">
        <v>1815</v>
      </c>
      <c r="C128" t="s">
        <v>14</v>
      </c>
      <c r="D128" s="34">
        <v>923</v>
      </c>
    </row>
    <row r="129" spans="1:4" x14ac:dyDescent="0.35">
      <c r="A129" s="33" t="s">
        <v>20</v>
      </c>
      <c r="B129" s="34">
        <v>397</v>
      </c>
      <c r="C129" t="s">
        <v>14</v>
      </c>
      <c r="D129" s="34">
        <v>1</v>
      </c>
    </row>
    <row r="130" spans="1:4" x14ac:dyDescent="0.35">
      <c r="A130" s="33" t="s">
        <v>20</v>
      </c>
      <c r="B130" s="34">
        <v>1539</v>
      </c>
      <c r="C130" t="s">
        <v>14</v>
      </c>
      <c r="D130" s="34">
        <v>33</v>
      </c>
    </row>
    <row r="131" spans="1:4" x14ac:dyDescent="0.35">
      <c r="A131" s="33" t="s">
        <v>20</v>
      </c>
      <c r="B131" s="34">
        <v>138</v>
      </c>
      <c r="C131" t="s">
        <v>14</v>
      </c>
      <c r="D131" s="34">
        <v>40</v>
      </c>
    </row>
    <row r="132" spans="1:4" x14ac:dyDescent="0.35">
      <c r="A132" s="33" t="s">
        <v>20</v>
      </c>
      <c r="B132" s="34">
        <v>3594</v>
      </c>
      <c r="C132" t="s">
        <v>14</v>
      </c>
      <c r="D132" s="34">
        <v>23</v>
      </c>
    </row>
    <row r="133" spans="1:4" x14ac:dyDescent="0.35">
      <c r="A133" s="33" t="s">
        <v>20</v>
      </c>
      <c r="B133" s="34">
        <v>5880</v>
      </c>
      <c r="C133" t="s">
        <v>14</v>
      </c>
      <c r="D133" s="34">
        <v>75</v>
      </c>
    </row>
    <row r="134" spans="1:4" x14ac:dyDescent="0.35">
      <c r="A134" s="33" t="s">
        <v>20</v>
      </c>
      <c r="B134" s="34">
        <v>112</v>
      </c>
      <c r="C134" t="s">
        <v>14</v>
      </c>
      <c r="D134" s="34">
        <v>2176</v>
      </c>
    </row>
    <row r="135" spans="1:4" x14ac:dyDescent="0.35">
      <c r="A135" s="33" t="s">
        <v>20</v>
      </c>
      <c r="B135" s="34">
        <v>943</v>
      </c>
      <c r="C135" t="s">
        <v>14</v>
      </c>
      <c r="D135" s="34">
        <v>441</v>
      </c>
    </row>
    <row r="136" spans="1:4" x14ac:dyDescent="0.35">
      <c r="A136" s="33" t="s">
        <v>20</v>
      </c>
      <c r="B136" s="34">
        <v>2468</v>
      </c>
      <c r="C136" t="s">
        <v>14</v>
      </c>
      <c r="D136" s="34">
        <v>25</v>
      </c>
    </row>
    <row r="137" spans="1:4" x14ac:dyDescent="0.35">
      <c r="A137" s="33" t="s">
        <v>20</v>
      </c>
      <c r="B137" s="34">
        <v>2551</v>
      </c>
      <c r="C137" t="s">
        <v>14</v>
      </c>
      <c r="D137" s="34">
        <v>127</v>
      </c>
    </row>
    <row r="138" spans="1:4" x14ac:dyDescent="0.35">
      <c r="A138" s="33" t="s">
        <v>20</v>
      </c>
      <c r="B138" s="34">
        <v>101</v>
      </c>
      <c r="C138" t="s">
        <v>14</v>
      </c>
      <c r="D138" s="34">
        <v>355</v>
      </c>
    </row>
    <row r="139" spans="1:4" x14ac:dyDescent="0.35">
      <c r="A139" s="33" t="s">
        <v>20</v>
      </c>
      <c r="B139" s="34">
        <v>92</v>
      </c>
      <c r="C139" t="s">
        <v>14</v>
      </c>
      <c r="D139" s="34">
        <v>44</v>
      </c>
    </row>
    <row r="140" spans="1:4" x14ac:dyDescent="0.35">
      <c r="A140" s="33" t="s">
        <v>20</v>
      </c>
      <c r="B140" s="34">
        <v>62</v>
      </c>
      <c r="C140" t="s">
        <v>14</v>
      </c>
      <c r="D140" s="34">
        <v>67</v>
      </c>
    </row>
    <row r="141" spans="1:4" x14ac:dyDescent="0.35">
      <c r="A141" s="33" t="s">
        <v>20</v>
      </c>
      <c r="B141" s="34">
        <v>149</v>
      </c>
      <c r="C141" t="s">
        <v>14</v>
      </c>
      <c r="D141" s="34">
        <v>1068</v>
      </c>
    </row>
    <row r="142" spans="1:4" x14ac:dyDescent="0.35">
      <c r="A142" s="33" t="s">
        <v>20</v>
      </c>
      <c r="B142" s="34">
        <v>329</v>
      </c>
      <c r="C142" t="s">
        <v>14</v>
      </c>
      <c r="D142" s="34">
        <v>424</v>
      </c>
    </row>
    <row r="143" spans="1:4" x14ac:dyDescent="0.35">
      <c r="A143" s="33" t="s">
        <v>20</v>
      </c>
      <c r="B143" s="34">
        <v>97</v>
      </c>
      <c r="C143" t="s">
        <v>14</v>
      </c>
      <c r="D143" s="34">
        <v>151</v>
      </c>
    </row>
    <row r="144" spans="1:4" x14ac:dyDescent="0.35">
      <c r="A144" s="33" t="s">
        <v>20</v>
      </c>
      <c r="B144" s="34">
        <v>1784</v>
      </c>
      <c r="C144" t="s">
        <v>14</v>
      </c>
      <c r="D144" s="34">
        <v>1608</v>
      </c>
    </row>
    <row r="145" spans="1:4" x14ac:dyDescent="0.35">
      <c r="A145" s="33" t="s">
        <v>20</v>
      </c>
      <c r="B145" s="34">
        <v>1684</v>
      </c>
      <c r="C145" t="s">
        <v>14</v>
      </c>
      <c r="D145" s="34">
        <v>941</v>
      </c>
    </row>
    <row r="146" spans="1:4" x14ac:dyDescent="0.35">
      <c r="A146" s="33" t="s">
        <v>20</v>
      </c>
      <c r="B146" s="34">
        <v>250</v>
      </c>
      <c r="C146" t="s">
        <v>14</v>
      </c>
      <c r="D146" s="34">
        <v>1</v>
      </c>
    </row>
    <row r="147" spans="1:4" x14ac:dyDescent="0.35">
      <c r="A147" s="33" t="s">
        <v>20</v>
      </c>
      <c r="B147" s="34">
        <v>238</v>
      </c>
      <c r="C147" t="s">
        <v>14</v>
      </c>
      <c r="D147" s="34">
        <v>40</v>
      </c>
    </row>
    <row r="148" spans="1:4" x14ac:dyDescent="0.35">
      <c r="A148" s="33" t="s">
        <v>20</v>
      </c>
      <c r="B148" s="34">
        <v>53</v>
      </c>
      <c r="C148" t="s">
        <v>14</v>
      </c>
      <c r="D148" s="34">
        <v>3015</v>
      </c>
    </row>
    <row r="149" spans="1:4" x14ac:dyDescent="0.35">
      <c r="A149" s="33" t="s">
        <v>20</v>
      </c>
      <c r="B149" s="34">
        <v>214</v>
      </c>
      <c r="C149" t="s">
        <v>14</v>
      </c>
      <c r="D149" s="34">
        <v>435</v>
      </c>
    </row>
    <row r="150" spans="1:4" x14ac:dyDescent="0.35">
      <c r="A150" s="33" t="s">
        <v>20</v>
      </c>
      <c r="B150" s="34">
        <v>222</v>
      </c>
      <c r="C150" t="s">
        <v>14</v>
      </c>
      <c r="D150" s="34">
        <v>714</v>
      </c>
    </row>
    <row r="151" spans="1:4" x14ac:dyDescent="0.35">
      <c r="A151" s="33" t="s">
        <v>20</v>
      </c>
      <c r="B151" s="34">
        <v>1884</v>
      </c>
      <c r="C151" t="s">
        <v>14</v>
      </c>
      <c r="D151" s="34">
        <v>5497</v>
      </c>
    </row>
    <row r="152" spans="1:4" x14ac:dyDescent="0.35">
      <c r="A152" s="33" t="s">
        <v>20</v>
      </c>
      <c r="B152" s="34">
        <v>218</v>
      </c>
      <c r="C152" t="s">
        <v>14</v>
      </c>
      <c r="D152" s="34">
        <v>418</v>
      </c>
    </row>
    <row r="153" spans="1:4" x14ac:dyDescent="0.35">
      <c r="A153" s="33" t="s">
        <v>20</v>
      </c>
      <c r="B153" s="34">
        <v>6465</v>
      </c>
      <c r="C153" t="s">
        <v>14</v>
      </c>
      <c r="D153" s="34">
        <v>1439</v>
      </c>
    </row>
    <row r="154" spans="1:4" x14ac:dyDescent="0.35">
      <c r="A154" s="33" t="s">
        <v>20</v>
      </c>
      <c r="B154" s="34">
        <v>59</v>
      </c>
      <c r="C154" t="s">
        <v>14</v>
      </c>
      <c r="D154" s="34">
        <v>15</v>
      </c>
    </row>
    <row r="155" spans="1:4" x14ac:dyDescent="0.35">
      <c r="A155" s="33" t="s">
        <v>20</v>
      </c>
      <c r="B155" s="34">
        <v>88</v>
      </c>
      <c r="C155" t="s">
        <v>14</v>
      </c>
      <c r="D155" s="34">
        <v>1999</v>
      </c>
    </row>
    <row r="156" spans="1:4" x14ac:dyDescent="0.35">
      <c r="A156" s="33" t="s">
        <v>20</v>
      </c>
      <c r="B156" s="34">
        <v>1697</v>
      </c>
      <c r="C156" t="s">
        <v>14</v>
      </c>
      <c r="D156" s="34">
        <v>118</v>
      </c>
    </row>
    <row r="157" spans="1:4" x14ac:dyDescent="0.35">
      <c r="A157" s="33" t="s">
        <v>20</v>
      </c>
      <c r="B157" s="34">
        <v>92</v>
      </c>
      <c r="C157" t="s">
        <v>14</v>
      </c>
      <c r="D157" s="34">
        <v>162</v>
      </c>
    </row>
    <row r="158" spans="1:4" x14ac:dyDescent="0.35">
      <c r="A158" s="33" t="s">
        <v>20</v>
      </c>
      <c r="B158" s="34">
        <v>186</v>
      </c>
      <c r="C158" t="s">
        <v>14</v>
      </c>
      <c r="D158" s="34">
        <v>83</v>
      </c>
    </row>
    <row r="159" spans="1:4" x14ac:dyDescent="0.35">
      <c r="A159" s="33" t="s">
        <v>20</v>
      </c>
      <c r="B159" s="34">
        <v>138</v>
      </c>
      <c r="C159" t="s">
        <v>14</v>
      </c>
      <c r="D159" s="34">
        <v>747</v>
      </c>
    </row>
    <row r="160" spans="1:4" x14ac:dyDescent="0.35">
      <c r="A160" s="33" t="s">
        <v>20</v>
      </c>
      <c r="B160" s="34">
        <v>261</v>
      </c>
      <c r="C160" t="s">
        <v>14</v>
      </c>
      <c r="D160" s="34">
        <v>84</v>
      </c>
    </row>
    <row r="161" spans="1:4" x14ac:dyDescent="0.35">
      <c r="A161" s="33" t="s">
        <v>20</v>
      </c>
      <c r="B161" s="34">
        <v>107</v>
      </c>
      <c r="C161" t="s">
        <v>14</v>
      </c>
      <c r="D161" s="34">
        <v>91</v>
      </c>
    </row>
    <row r="162" spans="1:4" x14ac:dyDescent="0.35">
      <c r="A162" s="33" t="s">
        <v>20</v>
      </c>
      <c r="B162" s="34">
        <v>199</v>
      </c>
      <c r="C162" t="s">
        <v>14</v>
      </c>
      <c r="D162" s="34">
        <v>792</v>
      </c>
    </row>
    <row r="163" spans="1:4" x14ac:dyDescent="0.35">
      <c r="A163" s="33" t="s">
        <v>20</v>
      </c>
      <c r="B163" s="34">
        <v>5512</v>
      </c>
      <c r="C163" t="s">
        <v>14</v>
      </c>
      <c r="D163" s="34">
        <v>32</v>
      </c>
    </row>
    <row r="164" spans="1:4" x14ac:dyDescent="0.35">
      <c r="A164" s="33" t="s">
        <v>20</v>
      </c>
      <c r="B164" s="34">
        <v>86</v>
      </c>
      <c r="C164" t="s">
        <v>14</v>
      </c>
      <c r="D164" s="34">
        <v>186</v>
      </c>
    </row>
    <row r="165" spans="1:4" x14ac:dyDescent="0.35">
      <c r="A165" s="33" t="s">
        <v>20</v>
      </c>
      <c r="B165" s="34">
        <v>2768</v>
      </c>
      <c r="C165" t="s">
        <v>14</v>
      </c>
      <c r="D165" s="34">
        <v>605</v>
      </c>
    </row>
    <row r="166" spans="1:4" x14ac:dyDescent="0.35">
      <c r="A166" s="33" t="s">
        <v>20</v>
      </c>
      <c r="B166" s="34">
        <v>48</v>
      </c>
      <c r="C166" t="s">
        <v>14</v>
      </c>
      <c r="D166" s="34">
        <v>1</v>
      </c>
    </row>
    <row r="167" spans="1:4" x14ac:dyDescent="0.35">
      <c r="A167" s="33" t="s">
        <v>20</v>
      </c>
      <c r="B167" s="34">
        <v>87</v>
      </c>
      <c r="C167" t="s">
        <v>14</v>
      </c>
      <c r="D167" s="34">
        <v>31</v>
      </c>
    </row>
    <row r="168" spans="1:4" x14ac:dyDescent="0.35">
      <c r="A168" s="33" t="s">
        <v>20</v>
      </c>
      <c r="B168" s="34">
        <v>1894</v>
      </c>
      <c r="C168" t="s">
        <v>14</v>
      </c>
      <c r="D168" s="34">
        <v>1181</v>
      </c>
    </row>
    <row r="169" spans="1:4" x14ac:dyDescent="0.35">
      <c r="A169" s="33" t="s">
        <v>20</v>
      </c>
      <c r="B169" s="34">
        <v>282</v>
      </c>
      <c r="C169" t="s">
        <v>14</v>
      </c>
      <c r="D169" s="34">
        <v>39</v>
      </c>
    </row>
    <row r="170" spans="1:4" x14ac:dyDescent="0.35">
      <c r="A170" s="33" t="s">
        <v>20</v>
      </c>
      <c r="B170" s="34">
        <v>116</v>
      </c>
      <c r="C170" t="s">
        <v>14</v>
      </c>
      <c r="D170" s="34">
        <v>46</v>
      </c>
    </row>
    <row r="171" spans="1:4" x14ac:dyDescent="0.35">
      <c r="A171" s="33" t="s">
        <v>20</v>
      </c>
      <c r="B171" s="34">
        <v>83</v>
      </c>
      <c r="C171" t="s">
        <v>14</v>
      </c>
      <c r="D171" s="34">
        <v>105</v>
      </c>
    </row>
    <row r="172" spans="1:4" x14ac:dyDescent="0.35">
      <c r="A172" s="33" t="s">
        <v>20</v>
      </c>
      <c r="B172" s="34">
        <v>91</v>
      </c>
      <c r="C172" t="s">
        <v>14</v>
      </c>
      <c r="D172" s="34">
        <v>535</v>
      </c>
    </row>
    <row r="173" spans="1:4" x14ac:dyDescent="0.35">
      <c r="A173" s="33" t="s">
        <v>20</v>
      </c>
      <c r="B173" s="34">
        <v>546</v>
      </c>
      <c r="C173" t="s">
        <v>14</v>
      </c>
      <c r="D173" s="34">
        <v>16</v>
      </c>
    </row>
    <row r="174" spans="1:4" x14ac:dyDescent="0.35">
      <c r="A174" s="33" t="s">
        <v>20</v>
      </c>
      <c r="B174" s="34">
        <v>393</v>
      </c>
      <c r="C174" t="s">
        <v>14</v>
      </c>
      <c r="D174" s="34">
        <v>575</v>
      </c>
    </row>
    <row r="175" spans="1:4" x14ac:dyDescent="0.35">
      <c r="A175" s="33" t="s">
        <v>20</v>
      </c>
      <c r="B175" s="34">
        <v>133</v>
      </c>
      <c r="C175" t="s">
        <v>14</v>
      </c>
      <c r="D175" s="34">
        <v>1120</v>
      </c>
    </row>
    <row r="176" spans="1:4" x14ac:dyDescent="0.35">
      <c r="A176" s="33" t="s">
        <v>20</v>
      </c>
      <c r="B176" s="34">
        <v>254</v>
      </c>
      <c r="C176" t="s">
        <v>14</v>
      </c>
      <c r="D176" s="34">
        <v>113</v>
      </c>
    </row>
    <row r="177" spans="1:4" x14ac:dyDescent="0.35">
      <c r="A177" s="33" t="s">
        <v>20</v>
      </c>
      <c r="B177" s="34">
        <v>176</v>
      </c>
      <c r="C177" t="s">
        <v>14</v>
      </c>
      <c r="D177" s="34">
        <v>1538</v>
      </c>
    </row>
    <row r="178" spans="1:4" x14ac:dyDescent="0.35">
      <c r="A178" s="33" t="s">
        <v>20</v>
      </c>
      <c r="B178" s="34">
        <v>337</v>
      </c>
      <c r="C178" t="s">
        <v>14</v>
      </c>
      <c r="D178" s="34">
        <v>9</v>
      </c>
    </row>
    <row r="179" spans="1:4" x14ac:dyDescent="0.35">
      <c r="A179" s="33" t="s">
        <v>20</v>
      </c>
      <c r="B179" s="34">
        <v>107</v>
      </c>
      <c r="C179" t="s">
        <v>14</v>
      </c>
      <c r="D179" s="34">
        <v>554</v>
      </c>
    </row>
    <row r="180" spans="1:4" x14ac:dyDescent="0.35">
      <c r="A180" s="33" t="s">
        <v>20</v>
      </c>
      <c r="B180" s="34">
        <v>183</v>
      </c>
      <c r="C180" t="s">
        <v>14</v>
      </c>
      <c r="D180" s="34">
        <v>648</v>
      </c>
    </row>
    <row r="181" spans="1:4" x14ac:dyDescent="0.35">
      <c r="A181" s="33" t="s">
        <v>20</v>
      </c>
      <c r="B181" s="34">
        <v>72</v>
      </c>
      <c r="C181" t="s">
        <v>14</v>
      </c>
      <c r="D181" s="34">
        <v>21</v>
      </c>
    </row>
    <row r="182" spans="1:4" x14ac:dyDescent="0.35">
      <c r="A182" s="33" t="s">
        <v>20</v>
      </c>
      <c r="B182" s="34">
        <v>295</v>
      </c>
      <c r="C182" t="s">
        <v>14</v>
      </c>
      <c r="D182" s="34">
        <v>54</v>
      </c>
    </row>
    <row r="183" spans="1:4" x14ac:dyDescent="0.35">
      <c r="A183" s="33" t="s">
        <v>20</v>
      </c>
      <c r="B183" s="34">
        <v>142</v>
      </c>
      <c r="C183" t="s">
        <v>14</v>
      </c>
      <c r="D183" s="34">
        <v>120</v>
      </c>
    </row>
    <row r="184" spans="1:4" x14ac:dyDescent="0.35">
      <c r="A184" s="33" t="s">
        <v>20</v>
      </c>
      <c r="B184" s="34">
        <v>85</v>
      </c>
      <c r="C184" t="s">
        <v>14</v>
      </c>
      <c r="D184" s="34">
        <v>579</v>
      </c>
    </row>
    <row r="185" spans="1:4" x14ac:dyDescent="0.35">
      <c r="A185" s="33" t="s">
        <v>20</v>
      </c>
      <c r="B185" s="34">
        <v>659</v>
      </c>
      <c r="C185" t="s">
        <v>14</v>
      </c>
      <c r="D185" s="34">
        <v>2072</v>
      </c>
    </row>
    <row r="186" spans="1:4" x14ac:dyDescent="0.35">
      <c r="A186" s="33" t="s">
        <v>20</v>
      </c>
      <c r="B186" s="34">
        <v>121</v>
      </c>
      <c r="C186" t="s">
        <v>14</v>
      </c>
      <c r="D186" s="34">
        <v>0</v>
      </c>
    </row>
    <row r="187" spans="1:4" x14ac:dyDescent="0.35">
      <c r="A187" s="33" t="s">
        <v>20</v>
      </c>
      <c r="B187" s="34">
        <v>3742</v>
      </c>
      <c r="C187" t="s">
        <v>14</v>
      </c>
      <c r="D187" s="34">
        <v>1796</v>
      </c>
    </row>
    <row r="188" spans="1:4" x14ac:dyDescent="0.35">
      <c r="A188" s="33" t="s">
        <v>20</v>
      </c>
      <c r="B188" s="34">
        <v>223</v>
      </c>
      <c r="C188" t="s">
        <v>14</v>
      </c>
      <c r="D188" s="34">
        <v>62</v>
      </c>
    </row>
    <row r="189" spans="1:4" x14ac:dyDescent="0.35">
      <c r="A189" s="33" t="s">
        <v>20</v>
      </c>
      <c r="B189" s="34">
        <v>133</v>
      </c>
      <c r="C189" t="s">
        <v>14</v>
      </c>
      <c r="D189" s="34">
        <v>347</v>
      </c>
    </row>
    <row r="190" spans="1:4" x14ac:dyDescent="0.35">
      <c r="A190" s="33" t="s">
        <v>20</v>
      </c>
      <c r="B190" s="34">
        <v>5168</v>
      </c>
      <c r="C190" t="s">
        <v>14</v>
      </c>
      <c r="D190" s="34">
        <v>19</v>
      </c>
    </row>
    <row r="191" spans="1:4" x14ac:dyDescent="0.35">
      <c r="A191" s="33" t="s">
        <v>20</v>
      </c>
      <c r="B191" s="34">
        <v>307</v>
      </c>
      <c r="C191" t="s">
        <v>14</v>
      </c>
      <c r="D191" s="34">
        <v>1258</v>
      </c>
    </row>
    <row r="192" spans="1:4" x14ac:dyDescent="0.35">
      <c r="A192" s="33" t="s">
        <v>20</v>
      </c>
      <c r="B192" s="34">
        <v>2441</v>
      </c>
      <c r="C192" t="s">
        <v>14</v>
      </c>
      <c r="D192" s="34">
        <v>362</v>
      </c>
    </row>
    <row r="193" spans="1:4" x14ac:dyDescent="0.35">
      <c r="A193" s="33" t="s">
        <v>20</v>
      </c>
      <c r="B193" s="34">
        <v>1385</v>
      </c>
      <c r="C193" t="s">
        <v>14</v>
      </c>
      <c r="D193" s="34">
        <v>133</v>
      </c>
    </row>
    <row r="194" spans="1:4" x14ac:dyDescent="0.35">
      <c r="A194" s="33" t="s">
        <v>20</v>
      </c>
      <c r="B194" s="34">
        <v>190</v>
      </c>
      <c r="C194" t="s">
        <v>14</v>
      </c>
      <c r="D194" s="34">
        <v>846</v>
      </c>
    </row>
    <row r="195" spans="1:4" x14ac:dyDescent="0.35">
      <c r="A195" s="33" t="s">
        <v>20</v>
      </c>
      <c r="B195" s="34">
        <v>470</v>
      </c>
      <c r="C195" t="s">
        <v>14</v>
      </c>
      <c r="D195" s="34">
        <v>10</v>
      </c>
    </row>
    <row r="196" spans="1:4" x14ac:dyDescent="0.35">
      <c r="A196" s="33" t="s">
        <v>20</v>
      </c>
      <c r="B196" s="34">
        <v>253</v>
      </c>
      <c r="C196" t="s">
        <v>14</v>
      </c>
      <c r="D196" s="34">
        <v>191</v>
      </c>
    </row>
    <row r="197" spans="1:4" x14ac:dyDescent="0.35">
      <c r="A197" s="33" t="s">
        <v>20</v>
      </c>
      <c r="B197" s="34">
        <v>1113</v>
      </c>
      <c r="C197" t="s">
        <v>14</v>
      </c>
      <c r="D197" s="34">
        <v>1979</v>
      </c>
    </row>
    <row r="198" spans="1:4" x14ac:dyDescent="0.35">
      <c r="A198" s="33" t="s">
        <v>20</v>
      </c>
      <c r="B198" s="34">
        <v>2283</v>
      </c>
      <c r="C198" t="s">
        <v>14</v>
      </c>
      <c r="D198" s="34">
        <v>63</v>
      </c>
    </row>
    <row r="199" spans="1:4" x14ac:dyDescent="0.35">
      <c r="A199" s="33" t="s">
        <v>20</v>
      </c>
      <c r="B199" s="34">
        <v>1095</v>
      </c>
      <c r="C199" t="s">
        <v>14</v>
      </c>
      <c r="D199" s="34">
        <v>6080</v>
      </c>
    </row>
    <row r="200" spans="1:4" x14ac:dyDescent="0.35">
      <c r="A200" s="33" t="s">
        <v>20</v>
      </c>
      <c r="B200" s="34">
        <v>1690</v>
      </c>
      <c r="C200" t="s">
        <v>14</v>
      </c>
      <c r="D200" s="34">
        <v>80</v>
      </c>
    </row>
    <row r="201" spans="1:4" x14ac:dyDescent="0.35">
      <c r="A201" s="33" t="s">
        <v>20</v>
      </c>
      <c r="B201" s="34">
        <v>191</v>
      </c>
      <c r="C201" t="s">
        <v>14</v>
      </c>
      <c r="D201" s="34">
        <v>9</v>
      </c>
    </row>
    <row r="202" spans="1:4" x14ac:dyDescent="0.35">
      <c r="A202" s="33" t="s">
        <v>20</v>
      </c>
      <c r="B202" s="34">
        <v>2013</v>
      </c>
      <c r="C202" t="s">
        <v>14</v>
      </c>
      <c r="D202" s="34">
        <v>1784</v>
      </c>
    </row>
    <row r="203" spans="1:4" x14ac:dyDescent="0.35">
      <c r="A203" s="33" t="s">
        <v>20</v>
      </c>
      <c r="B203" s="34">
        <v>1703</v>
      </c>
      <c r="C203" t="s">
        <v>14</v>
      </c>
      <c r="D203" s="34">
        <v>243</v>
      </c>
    </row>
    <row r="204" spans="1:4" x14ac:dyDescent="0.35">
      <c r="A204" s="33" t="s">
        <v>20</v>
      </c>
      <c r="B204" s="34">
        <v>80</v>
      </c>
      <c r="C204" t="s">
        <v>14</v>
      </c>
      <c r="D204" s="34">
        <v>1296</v>
      </c>
    </row>
    <row r="205" spans="1:4" x14ac:dyDescent="0.35">
      <c r="A205" s="33" t="s">
        <v>20</v>
      </c>
      <c r="B205" s="34">
        <v>41</v>
      </c>
      <c r="C205" t="s">
        <v>14</v>
      </c>
      <c r="D205" s="34">
        <v>77</v>
      </c>
    </row>
    <row r="206" spans="1:4" x14ac:dyDescent="0.35">
      <c r="A206" s="33" t="s">
        <v>20</v>
      </c>
      <c r="B206" s="34">
        <v>187</v>
      </c>
      <c r="C206" t="s">
        <v>14</v>
      </c>
      <c r="D206" s="34">
        <v>395</v>
      </c>
    </row>
    <row r="207" spans="1:4" x14ac:dyDescent="0.35">
      <c r="A207" s="33" t="s">
        <v>20</v>
      </c>
      <c r="B207" s="34">
        <v>2875</v>
      </c>
      <c r="C207" t="s">
        <v>14</v>
      </c>
      <c r="D207" s="34">
        <v>49</v>
      </c>
    </row>
    <row r="208" spans="1:4" x14ac:dyDescent="0.35">
      <c r="A208" s="33" t="s">
        <v>20</v>
      </c>
      <c r="B208" s="34">
        <v>88</v>
      </c>
      <c r="C208" t="s">
        <v>14</v>
      </c>
      <c r="D208" s="34">
        <v>180</v>
      </c>
    </row>
    <row r="209" spans="1:4" x14ac:dyDescent="0.35">
      <c r="A209" s="33" t="s">
        <v>20</v>
      </c>
      <c r="B209" s="34">
        <v>191</v>
      </c>
      <c r="C209" t="s">
        <v>14</v>
      </c>
      <c r="D209" s="34">
        <v>2690</v>
      </c>
    </row>
    <row r="210" spans="1:4" x14ac:dyDescent="0.35">
      <c r="A210" s="33" t="s">
        <v>20</v>
      </c>
      <c r="B210" s="34">
        <v>139</v>
      </c>
      <c r="C210" t="s">
        <v>14</v>
      </c>
      <c r="D210" s="34">
        <v>2779</v>
      </c>
    </row>
    <row r="211" spans="1:4" x14ac:dyDescent="0.35">
      <c r="A211" s="33" t="s">
        <v>20</v>
      </c>
      <c r="B211" s="34">
        <v>186</v>
      </c>
      <c r="C211" t="s">
        <v>14</v>
      </c>
      <c r="D211" s="34">
        <v>92</v>
      </c>
    </row>
    <row r="212" spans="1:4" x14ac:dyDescent="0.35">
      <c r="A212" s="33" t="s">
        <v>20</v>
      </c>
      <c r="B212" s="34">
        <v>112</v>
      </c>
      <c r="C212" t="s">
        <v>14</v>
      </c>
      <c r="D212" s="34">
        <v>1028</v>
      </c>
    </row>
    <row r="213" spans="1:4" x14ac:dyDescent="0.35">
      <c r="A213" s="33" t="s">
        <v>20</v>
      </c>
      <c r="B213" s="34">
        <v>101</v>
      </c>
      <c r="C213" t="s">
        <v>14</v>
      </c>
      <c r="D213" s="34">
        <v>26</v>
      </c>
    </row>
    <row r="214" spans="1:4" x14ac:dyDescent="0.35">
      <c r="A214" s="33" t="s">
        <v>20</v>
      </c>
      <c r="B214" s="34">
        <v>206</v>
      </c>
      <c r="C214" t="s">
        <v>14</v>
      </c>
      <c r="D214" s="34">
        <v>1790</v>
      </c>
    </row>
    <row r="215" spans="1:4" x14ac:dyDescent="0.35">
      <c r="A215" s="33" t="s">
        <v>20</v>
      </c>
      <c r="B215" s="34">
        <v>154</v>
      </c>
      <c r="C215" t="s">
        <v>14</v>
      </c>
      <c r="D215" s="34">
        <v>37</v>
      </c>
    </row>
    <row r="216" spans="1:4" x14ac:dyDescent="0.35">
      <c r="A216" s="33" t="s">
        <v>20</v>
      </c>
      <c r="B216" s="34">
        <v>5966</v>
      </c>
      <c r="C216" t="s">
        <v>14</v>
      </c>
      <c r="D216" s="34">
        <v>35</v>
      </c>
    </row>
    <row r="217" spans="1:4" x14ac:dyDescent="0.35">
      <c r="A217" s="33" t="s">
        <v>20</v>
      </c>
      <c r="B217" s="34">
        <v>169</v>
      </c>
      <c r="C217" t="s">
        <v>14</v>
      </c>
      <c r="D217" s="34">
        <v>558</v>
      </c>
    </row>
    <row r="218" spans="1:4" x14ac:dyDescent="0.35">
      <c r="A218" s="33" t="s">
        <v>20</v>
      </c>
      <c r="B218" s="34">
        <v>2106</v>
      </c>
      <c r="C218" t="s">
        <v>14</v>
      </c>
      <c r="D218" s="34">
        <v>64</v>
      </c>
    </row>
    <row r="219" spans="1:4" x14ac:dyDescent="0.35">
      <c r="A219" s="33" t="s">
        <v>20</v>
      </c>
      <c r="B219" s="34">
        <v>131</v>
      </c>
      <c r="C219" t="s">
        <v>14</v>
      </c>
      <c r="D219" s="34">
        <v>245</v>
      </c>
    </row>
    <row r="220" spans="1:4" x14ac:dyDescent="0.35">
      <c r="A220" s="33" t="s">
        <v>20</v>
      </c>
      <c r="B220" s="34">
        <v>84</v>
      </c>
      <c r="C220" t="s">
        <v>14</v>
      </c>
      <c r="D220" s="34">
        <v>71</v>
      </c>
    </row>
    <row r="221" spans="1:4" x14ac:dyDescent="0.35">
      <c r="A221" s="33" t="s">
        <v>20</v>
      </c>
      <c r="B221" s="34">
        <v>155</v>
      </c>
      <c r="C221" t="s">
        <v>14</v>
      </c>
      <c r="D221" s="34">
        <v>42</v>
      </c>
    </row>
    <row r="222" spans="1:4" x14ac:dyDescent="0.35">
      <c r="A222" s="33" t="s">
        <v>20</v>
      </c>
      <c r="B222" s="34">
        <v>189</v>
      </c>
      <c r="C222" t="s">
        <v>14</v>
      </c>
      <c r="D222" s="34">
        <v>156</v>
      </c>
    </row>
    <row r="223" spans="1:4" x14ac:dyDescent="0.35">
      <c r="A223" s="33" t="s">
        <v>20</v>
      </c>
      <c r="B223" s="34">
        <v>4799</v>
      </c>
      <c r="C223" t="s">
        <v>14</v>
      </c>
      <c r="D223" s="34">
        <v>1368</v>
      </c>
    </row>
    <row r="224" spans="1:4" x14ac:dyDescent="0.35">
      <c r="A224" s="33" t="s">
        <v>20</v>
      </c>
      <c r="B224" s="34">
        <v>1137</v>
      </c>
      <c r="C224" t="s">
        <v>14</v>
      </c>
      <c r="D224" s="34">
        <v>102</v>
      </c>
    </row>
    <row r="225" spans="1:4" x14ac:dyDescent="0.35">
      <c r="A225" s="33" t="s">
        <v>20</v>
      </c>
      <c r="B225" s="34">
        <v>1152</v>
      </c>
      <c r="C225" t="s">
        <v>14</v>
      </c>
      <c r="D225" s="34">
        <v>86</v>
      </c>
    </row>
    <row r="226" spans="1:4" x14ac:dyDescent="0.35">
      <c r="A226" s="33" t="s">
        <v>20</v>
      </c>
      <c r="B226" s="34">
        <v>50</v>
      </c>
      <c r="C226" t="s">
        <v>14</v>
      </c>
      <c r="D226" s="34">
        <v>253</v>
      </c>
    </row>
    <row r="227" spans="1:4" x14ac:dyDescent="0.35">
      <c r="A227" s="33" t="s">
        <v>20</v>
      </c>
      <c r="B227" s="34">
        <v>3059</v>
      </c>
      <c r="C227" t="s">
        <v>14</v>
      </c>
      <c r="D227" s="34">
        <v>157</v>
      </c>
    </row>
    <row r="228" spans="1:4" x14ac:dyDescent="0.35">
      <c r="A228" s="33" t="s">
        <v>20</v>
      </c>
      <c r="B228" s="34">
        <v>34</v>
      </c>
      <c r="C228" t="s">
        <v>14</v>
      </c>
      <c r="D228" s="34">
        <v>183</v>
      </c>
    </row>
    <row r="229" spans="1:4" x14ac:dyDescent="0.35">
      <c r="A229" s="33" t="s">
        <v>20</v>
      </c>
      <c r="B229" s="34">
        <v>220</v>
      </c>
      <c r="C229" t="s">
        <v>14</v>
      </c>
      <c r="D229" s="34">
        <v>82</v>
      </c>
    </row>
    <row r="230" spans="1:4" x14ac:dyDescent="0.35">
      <c r="A230" s="33" t="s">
        <v>20</v>
      </c>
      <c r="B230" s="34">
        <v>1604</v>
      </c>
      <c r="C230" t="s">
        <v>14</v>
      </c>
      <c r="D230" s="34">
        <v>1</v>
      </c>
    </row>
    <row r="231" spans="1:4" x14ac:dyDescent="0.35">
      <c r="A231" s="33" t="s">
        <v>20</v>
      </c>
      <c r="B231" s="34">
        <v>454</v>
      </c>
      <c r="C231" t="s">
        <v>14</v>
      </c>
      <c r="D231" s="34">
        <v>1198</v>
      </c>
    </row>
    <row r="232" spans="1:4" x14ac:dyDescent="0.35">
      <c r="A232" s="33" t="s">
        <v>20</v>
      </c>
      <c r="B232" s="34">
        <v>123</v>
      </c>
      <c r="C232" t="s">
        <v>14</v>
      </c>
      <c r="D232" s="34">
        <v>648</v>
      </c>
    </row>
    <row r="233" spans="1:4" x14ac:dyDescent="0.35">
      <c r="A233" s="33" t="s">
        <v>20</v>
      </c>
      <c r="B233" s="34">
        <v>299</v>
      </c>
      <c r="C233" t="s">
        <v>14</v>
      </c>
      <c r="D233" s="34">
        <v>64</v>
      </c>
    </row>
    <row r="234" spans="1:4" x14ac:dyDescent="0.35">
      <c r="A234" s="33" t="s">
        <v>20</v>
      </c>
      <c r="B234" s="34">
        <v>2237</v>
      </c>
      <c r="C234" t="s">
        <v>14</v>
      </c>
      <c r="D234" s="34">
        <v>62</v>
      </c>
    </row>
    <row r="235" spans="1:4" x14ac:dyDescent="0.35">
      <c r="A235" s="33" t="s">
        <v>20</v>
      </c>
      <c r="B235" s="34">
        <v>645</v>
      </c>
      <c r="C235" t="s">
        <v>14</v>
      </c>
      <c r="D235" s="34">
        <v>750</v>
      </c>
    </row>
    <row r="236" spans="1:4" x14ac:dyDescent="0.35">
      <c r="A236" s="33" t="s">
        <v>20</v>
      </c>
      <c r="B236" s="34">
        <v>484</v>
      </c>
      <c r="C236" t="s">
        <v>14</v>
      </c>
      <c r="D236" s="34">
        <v>105</v>
      </c>
    </row>
    <row r="237" spans="1:4" x14ac:dyDescent="0.35">
      <c r="A237" s="33" t="s">
        <v>20</v>
      </c>
      <c r="B237" s="34">
        <v>154</v>
      </c>
      <c r="C237" t="s">
        <v>14</v>
      </c>
      <c r="D237" s="34">
        <v>2604</v>
      </c>
    </row>
    <row r="238" spans="1:4" x14ac:dyDescent="0.35">
      <c r="A238" s="33" t="s">
        <v>20</v>
      </c>
      <c r="B238" s="34">
        <v>82</v>
      </c>
      <c r="C238" t="s">
        <v>14</v>
      </c>
      <c r="D238" s="34">
        <v>65</v>
      </c>
    </row>
    <row r="239" spans="1:4" x14ac:dyDescent="0.35">
      <c r="A239" s="33" t="s">
        <v>20</v>
      </c>
      <c r="B239" s="34">
        <v>134</v>
      </c>
      <c r="C239" t="s">
        <v>14</v>
      </c>
      <c r="D239" s="34">
        <v>94</v>
      </c>
    </row>
    <row r="240" spans="1:4" x14ac:dyDescent="0.35">
      <c r="A240" s="33" t="s">
        <v>20</v>
      </c>
      <c r="B240" s="34">
        <v>5203</v>
      </c>
      <c r="C240" t="s">
        <v>14</v>
      </c>
      <c r="D240" s="34">
        <v>257</v>
      </c>
    </row>
    <row r="241" spans="1:4" x14ac:dyDescent="0.35">
      <c r="A241" s="33" t="s">
        <v>20</v>
      </c>
      <c r="B241" s="34">
        <v>94</v>
      </c>
      <c r="C241" t="s">
        <v>14</v>
      </c>
      <c r="D241" s="34">
        <v>2928</v>
      </c>
    </row>
    <row r="242" spans="1:4" x14ac:dyDescent="0.35">
      <c r="A242" s="33" t="s">
        <v>20</v>
      </c>
      <c r="B242" s="34">
        <v>205</v>
      </c>
      <c r="C242" t="s">
        <v>14</v>
      </c>
      <c r="D242" s="34">
        <v>4697</v>
      </c>
    </row>
    <row r="243" spans="1:4" x14ac:dyDescent="0.35">
      <c r="A243" s="33" t="s">
        <v>20</v>
      </c>
      <c r="B243" s="34">
        <v>92</v>
      </c>
      <c r="C243" t="s">
        <v>14</v>
      </c>
      <c r="D243" s="34">
        <v>2915</v>
      </c>
    </row>
    <row r="244" spans="1:4" x14ac:dyDescent="0.35">
      <c r="A244" s="33" t="s">
        <v>20</v>
      </c>
      <c r="B244" s="34">
        <v>219</v>
      </c>
      <c r="C244" t="s">
        <v>14</v>
      </c>
      <c r="D244" s="34">
        <v>18</v>
      </c>
    </row>
    <row r="245" spans="1:4" x14ac:dyDescent="0.35">
      <c r="A245" s="33" t="s">
        <v>20</v>
      </c>
      <c r="B245" s="34">
        <v>2526</v>
      </c>
      <c r="C245" t="s">
        <v>14</v>
      </c>
      <c r="D245" s="34">
        <v>602</v>
      </c>
    </row>
    <row r="246" spans="1:4" x14ac:dyDescent="0.35">
      <c r="A246" s="33" t="s">
        <v>20</v>
      </c>
      <c r="B246" s="34">
        <v>94</v>
      </c>
      <c r="C246" t="s">
        <v>14</v>
      </c>
      <c r="D246" s="34">
        <v>1</v>
      </c>
    </row>
    <row r="247" spans="1:4" x14ac:dyDescent="0.35">
      <c r="A247" s="33" t="s">
        <v>20</v>
      </c>
      <c r="B247" s="34">
        <v>1713</v>
      </c>
      <c r="C247" t="s">
        <v>14</v>
      </c>
      <c r="D247" s="34">
        <v>3868</v>
      </c>
    </row>
    <row r="248" spans="1:4" x14ac:dyDescent="0.35">
      <c r="A248" s="33" t="s">
        <v>20</v>
      </c>
      <c r="B248" s="34">
        <v>249</v>
      </c>
      <c r="C248" t="s">
        <v>14</v>
      </c>
      <c r="D248" s="34">
        <v>504</v>
      </c>
    </row>
    <row r="249" spans="1:4" x14ac:dyDescent="0.35">
      <c r="A249" s="33" t="s">
        <v>20</v>
      </c>
      <c r="B249" s="34">
        <v>192</v>
      </c>
      <c r="C249" t="s">
        <v>14</v>
      </c>
      <c r="D249" s="34">
        <v>14</v>
      </c>
    </row>
    <row r="250" spans="1:4" x14ac:dyDescent="0.35">
      <c r="A250" s="33" t="s">
        <v>20</v>
      </c>
      <c r="B250" s="34">
        <v>247</v>
      </c>
      <c r="C250" t="s">
        <v>14</v>
      </c>
      <c r="D250" s="34">
        <v>750</v>
      </c>
    </row>
    <row r="251" spans="1:4" x14ac:dyDescent="0.35">
      <c r="A251" s="33" t="s">
        <v>20</v>
      </c>
      <c r="B251" s="34">
        <v>2293</v>
      </c>
      <c r="C251" t="s">
        <v>14</v>
      </c>
      <c r="D251" s="34">
        <v>77</v>
      </c>
    </row>
    <row r="252" spans="1:4" x14ac:dyDescent="0.35">
      <c r="A252" s="33" t="s">
        <v>20</v>
      </c>
      <c r="B252" s="34">
        <v>3131</v>
      </c>
      <c r="C252" t="s">
        <v>14</v>
      </c>
      <c r="D252" s="34">
        <v>752</v>
      </c>
    </row>
    <row r="253" spans="1:4" x14ac:dyDescent="0.35">
      <c r="A253" s="33" t="s">
        <v>20</v>
      </c>
      <c r="B253" s="34">
        <v>143</v>
      </c>
      <c r="C253" t="s">
        <v>14</v>
      </c>
      <c r="D253" s="34">
        <v>131</v>
      </c>
    </row>
    <row r="254" spans="1:4" x14ac:dyDescent="0.35">
      <c r="A254" s="33" t="s">
        <v>20</v>
      </c>
      <c r="B254" s="34">
        <v>296</v>
      </c>
      <c r="C254" t="s">
        <v>14</v>
      </c>
      <c r="D254" s="34">
        <v>87</v>
      </c>
    </row>
    <row r="255" spans="1:4" x14ac:dyDescent="0.35">
      <c r="A255" s="33" t="s">
        <v>20</v>
      </c>
      <c r="B255" s="34">
        <v>170</v>
      </c>
      <c r="C255" t="s">
        <v>14</v>
      </c>
      <c r="D255" s="34">
        <v>1063</v>
      </c>
    </row>
    <row r="256" spans="1:4" x14ac:dyDescent="0.35">
      <c r="A256" s="33" t="s">
        <v>20</v>
      </c>
      <c r="B256" s="34">
        <v>86</v>
      </c>
      <c r="C256" t="s">
        <v>14</v>
      </c>
      <c r="D256" s="34">
        <v>76</v>
      </c>
    </row>
    <row r="257" spans="1:4" x14ac:dyDescent="0.35">
      <c r="A257" s="33" t="s">
        <v>20</v>
      </c>
      <c r="B257" s="34">
        <v>6286</v>
      </c>
      <c r="C257" t="s">
        <v>14</v>
      </c>
      <c r="D257" s="34">
        <v>4428</v>
      </c>
    </row>
    <row r="258" spans="1:4" x14ac:dyDescent="0.35">
      <c r="A258" s="33" t="s">
        <v>20</v>
      </c>
      <c r="B258" s="34">
        <v>3727</v>
      </c>
      <c r="C258" t="s">
        <v>14</v>
      </c>
      <c r="D258" s="34">
        <v>58</v>
      </c>
    </row>
    <row r="259" spans="1:4" x14ac:dyDescent="0.35">
      <c r="A259" s="33" t="s">
        <v>20</v>
      </c>
      <c r="B259" s="34">
        <v>1605</v>
      </c>
      <c r="C259" t="s">
        <v>14</v>
      </c>
      <c r="D259" s="34">
        <v>111</v>
      </c>
    </row>
    <row r="260" spans="1:4" x14ac:dyDescent="0.35">
      <c r="A260" s="33" t="s">
        <v>20</v>
      </c>
      <c r="B260" s="34">
        <v>2120</v>
      </c>
      <c r="C260" t="s">
        <v>14</v>
      </c>
      <c r="D260" s="34">
        <v>2955</v>
      </c>
    </row>
    <row r="261" spans="1:4" x14ac:dyDescent="0.35">
      <c r="A261" s="33" t="s">
        <v>20</v>
      </c>
      <c r="B261" s="34">
        <v>50</v>
      </c>
      <c r="C261" t="s">
        <v>14</v>
      </c>
      <c r="D261" s="34">
        <v>1657</v>
      </c>
    </row>
    <row r="262" spans="1:4" x14ac:dyDescent="0.35">
      <c r="A262" s="33" t="s">
        <v>20</v>
      </c>
      <c r="B262" s="34">
        <v>2080</v>
      </c>
      <c r="C262" t="s">
        <v>14</v>
      </c>
      <c r="D262" s="34">
        <v>926</v>
      </c>
    </row>
    <row r="263" spans="1:4" x14ac:dyDescent="0.35">
      <c r="A263" s="33" t="s">
        <v>20</v>
      </c>
      <c r="B263" s="34">
        <v>2105</v>
      </c>
      <c r="C263" t="s">
        <v>14</v>
      </c>
      <c r="D263" s="34">
        <v>77</v>
      </c>
    </row>
    <row r="264" spans="1:4" x14ac:dyDescent="0.35">
      <c r="A264" s="33" t="s">
        <v>20</v>
      </c>
      <c r="B264" s="34">
        <v>2436</v>
      </c>
      <c r="C264" t="s">
        <v>14</v>
      </c>
      <c r="D264" s="34">
        <v>1748</v>
      </c>
    </row>
    <row r="265" spans="1:4" x14ac:dyDescent="0.35">
      <c r="A265" s="33" t="s">
        <v>20</v>
      </c>
      <c r="B265" s="34">
        <v>80</v>
      </c>
      <c r="C265" t="s">
        <v>14</v>
      </c>
      <c r="D265" s="34">
        <v>79</v>
      </c>
    </row>
    <row r="266" spans="1:4" x14ac:dyDescent="0.35">
      <c r="A266" s="33" t="s">
        <v>20</v>
      </c>
      <c r="B266" s="34">
        <v>42</v>
      </c>
      <c r="C266" t="s">
        <v>14</v>
      </c>
      <c r="D266" s="34">
        <v>889</v>
      </c>
    </row>
    <row r="267" spans="1:4" x14ac:dyDescent="0.35">
      <c r="A267" s="33" t="s">
        <v>20</v>
      </c>
      <c r="B267" s="34">
        <v>139</v>
      </c>
      <c r="C267" t="s">
        <v>14</v>
      </c>
      <c r="D267" s="34">
        <v>56</v>
      </c>
    </row>
    <row r="268" spans="1:4" x14ac:dyDescent="0.35">
      <c r="A268" s="33" t="s">
        <v>20</v>
      </c>
      <c r="B268" s="34">
        <v>159</v>
      </c>
      <c r="C268" t="s">
        <v>14</v>
      </c>
      <c r="D268" s="34">
        <v>1</v>
      </c>
    </row>
    <row r="269" spans="1:4" x14ac:dyDescent="0.35">
      <c r="A269" s="33" t="s">
        <v>20</v>
      </c>
      <c r="B269" s="34">
        <v>381</v>
      </c>
      <c r="C269" t="s">
        <v>14</v>
      </c>
      <c r="D269" s="34">
        <v>83</v>
      </c>
    </row>
    <row r="270" spans="1:4" x14ac:dyDescent="0.35">
      <c r="A270" s="33" t="s">
        <v>20</v>
      </c>
      <c r="B270" s="34">
        <v>194</v>
      </c>
      <c r="C270" t="s">
        <v>14</v>
      </c>
      <c r="D270" s="34">
        <v>2025</v>
      </c>
    </row>
    <row r="271" spans="1:4" x14ac:dyDescent="0.35">
      <c r="A271" s="33" t="s">
        <v>20</v>
      </c>
      <c r="B271" s="34">
        <v>106</v>
      </c>
      <c r="C271" t="s">
        <v>14</v>
      </c>
      <c r="D271" s="34">
        <v>14</v>
      </c>
    </row>
    <row r="272" spans="1:4" x14ac:dyDescent="0.35">
      <c r="A272" s="33" t="s">
        <v>20</v>
      </c>
      <c r="B272" s="34">
        <v>142</v>
      </c>
      <c r="C272" t="s">
        <v>14</v>
      </c>
      <c r="D272" s="34">
        <v>656</v>
      </c>
    </row>
    <row r="273" spans="1:4" x14ac:dyDescent="0.35">
      <c r="A273" s="33" t="s">
        <v>20</v>
      </c>
      <c r="B273" s="34">
        <v>211</v>
      </c>
      <c r="C273" t="s">
        <v>14</v>
      </c>
      <c r="D273" s="34">
        <v>1596</v>
      </c>
    </row>
    <row r="274" spans="1:4" x14ac:dyDescent="0.35">
      <c r="A274" s="33" t="s">
        <v>20</v>
      </c>
      <c r="B274" s="34">
        <v>2756</v>
      </c>
      <c r="C274" t="s">
        <v>14</v>
      </c>
      <c r="D274" s="34">
        <v>10</v>
      </c>
    </row>
    <row r="275" spans="1:4" x14ac:dyDescent="0.35">
      <c r="A275" s="33" t="s">
        <v>20</v>
      </c>
      <c r="B275" s="34">
        <v>173</v>
      </c>
      <c r="C275" t="s">
        <v>14</v>
      </c>
      <c r="D275" s="34">
        <v>1121</v>
      </c>
    </row>
    <row r="276" spans="1:4" x14ac:dyDescent="0.35">
      <c r="A276" s="33" t="s">
        <v>20</v>
      </c>
      <c r="B276" s="34">
        <v>87</v>
      </c>
      <c r="C276" t="s">
        <v>14</v>
      </c>
      <c r="D276" s="34">
        <v>15</v>
      </c>
    </row>
    <row r="277" spans="1:4" x14ac:dyDescent="0.35">
      <c r="A277" s="33" t="s">
        <v>20</v>
      </c>
      <c r="B277" s="34">
        <v>1572</v>
      </c>
      <c r="C277" t="s">
        <v>14</v>
      </c>
      <c r="D277" s="34">
        <v>191</v>
      </c>
    </row>
    <row r="278" spans="1:4" x14ac:dyDescent="0.35">
      <c r="A278" s="33" t="s">
        <v>20</v>
      </c>
      <c r="B278" s="34">
        <v>2346</v>
      </c>
      <c r="C278" t="s">
        <v>14</v>
      </c>
      <c r="D278" s="34">
        <v>16</v>
      </c>
    </row>
    <row r="279" spans="1:4" x14ac:dyDescent="0.35">
      <c r="A279" s="33" t="s">
        <v>20</v>
      </c>
      <c r="B279" s="34">
        <v>115</v>
      </c>
      <c r="C279" t="s">
        <v>14</v>
      </c>
      <c r="D279" s="34">
        <v>17</v>
      </c>
    </row>
    <row r="280" spans="1:4" x14ac:dyDescent="0.35">
      <c r="A280" s="33" t="s">
        <v>20</v>
      </c>
      <c r="B280" s="34">
        <v>85</v>
      </c>
      <c r="C280" t="s">
        <v>14</v>
      </c>
      <c r="D280" s="34">
        <v>34</v>
      </c>
    </row>
    <row r="281" spans="1:4" x14ac:dyDescent="0.35">
      <c r="A281" s="33" t="s">
        <v>20</v>
      </c>
      <c r="B281" s="34">
        <v>144</v>
      </c>
      <c r="C281" t="s">
        <v>14</v>
      </c>
      <c r="D281" s="34">
        <v>1</v>
      </c>
    </row>
    <row r="282" spans="1:4" x14ac:dyDescent="0.35">
      <c r="A282" s="33" t="s">
        <v>20</v>
      </c>
      <c r="B282" s="34">
        <v>2443</v>
      </c>
      <c r="C282" t="s">
        <v>14</v>
      </c>
      <c r="D282" s="34">
        <v>1274</v>
      </c>
    </row>
    <row r="283" spans="1:4" x14ac:dyDescent="0.35">
      <c r="A283" s="33" t="s">
        <v>20</v>
      </c>
      <c r="B283" s="34">
        <v>64</v>
      </c>
      <c r="C283" t="s">
        <v>14</v>
      </c>
      <c r="D283" s="34">
        <v>210</v>
      </c>
    </row>
    <row r="284" spans="1:4" x14ac:dyDescent="0.35">
      <c r="A284" s="33" t="s">
        <v>20</v>
      </c>
      <c r="B284" s="34">
        <v>268</v>
      </c>
      <c r="C284" t="s">
        <v>14</v>
      </c>
      <c r="D284" s="34">
        <v>248</v>
      </c>
    </row>
    <row r="285" spans="1:4" x14ac:dyDescent="0.35">
      <c r="A285" s="33" t="s">
        <v>20</v>
      </c>
      <c r="B285" s="34">
        <v>195</v>
      </c>
      <c r="C285" t="s">
        <v>14</v>
      </c>
      <c r="D285" s="34">
        <v>513</v>
      </c>
    </row>
    <row r="286" spans="1:4" x14ac:dyDescent="0.35">
      <c r="A286" s="33" t="s">
        <v>20</v>
      </c>
      <c r="B286" s="34">
        <v>186</v>
      </c>
      <c r="C286" t="s">
        <v>14</v>
      </c>
      <c r="D286" s="34">
        <v>3410</v>
      </c>
    </row>
    <row r="287" spans="1:4" x14ac:dyDescent="0.35">
      <c r="A287" s="33" t="s">
        <v>20</v>
      </c>
      <c r="B287" s="34">
        <v>460</v>
      </c>
      <c r="C287" t="s">
        <v>14</v>
      </c>
      <c r="D287" s="34">
        <v>10</v>
      </c>
    </row>
    <row r="288" spans="1:4" x14ac:dyDescent="0.35">
      <c r="A288" s="33" t="s">
        <v>20</v>
      </c>
      <c r="B288" s="34">
        <v>2528</v>
      </c>
      <c r="C288" t="s">
        <v>14</v>
      </c>
      <c r="D288" s="34">
        <v>2201</v>
      </c>
    </row>
    <row r="289" spans="1:4" x14ac:dyDescent="0.35">
      <c r="A289" s="33" t="s">
        <v>20</v>
      </c>
      <c r="B289" s="34">
        <v>3657</v>
      </c>
      <c r="C289" t="s">
        <v>14</v>
      </c>
      <c r="D289" s="34">
        <v>676</v>
      </c>
    </row>
    <row r="290" spans="1:4" x14ac:dyDescent="0.35">
      <c r="A290" s="33" t="s">
        <v>20</v>
      </c>
      <c r="B290" s="34">
        <v>131</v>
      </c>
      <c r="C290" t="s">
        <v>14</v>
      </c>
      <c r="D290" s="34">
        <v>831</v>
      </c>
    </row>
    <row r="291" spans="1:4" x14ac:dyDescent="0.35">
      <c r="A291" s="33" t="s">
        <v>20</v>
      </c>
      <c r="B291" s="34">
        <v>239</v>
      </c>
      <c r="C291" t="s">
        <v>14</v>
      </c>
      <c r="D291" s="34">
        <v>859</v>
      </c>
    </row>
    <row r="292" spans="1:4" x14ac:dyDescent="0.35">
      <c r="A292" s="33" t="s">
        <v>20</v>
      </c>
      <c r="B292" s="34">
        <v>78</v>
      </c>
      <c r="C292" t="s">
        <v>14</v>
      </c>
      <c r="D292" s="34">
        <v>45</v>
      </c>
    </row>
    <row r="293" spans="1:4" x14ac:dyDescent="0.35">
      <c r="A293" s="33" t="s">
        <v>20</v>
      </c>
      <c r="B293" s="34">
        <v>1773</v>
      </c>
      <c r="C293" t="s">
        <v>14</v>
      </c>
      <c r="D293" s="34">
        <v>6</v>
      </c>
    </row>
    <row r="294" spans="1:4" x14ac:dyDescent="0.35">
      <c r="A294" s="33" t="s">
        <v>20</v>
      </c>
      <c r="B294" s="34">
        <v>32</v>
      </c>
      <c r="C294" t="s">
        <v>14</v>
      </c>
      <c r="D294" s="34">
        <v>7</v>
      </c>
    </row>
    <row r="295" spans="1:4" x14ac:dyDescent="0.35">
      <c r="A295" s="33" t="s">
        <v>20</v>
      </c>
      <c r="B295" s="34">
        <v>369</v>
      </c>
      <c r="C295" t="s">
        <v>14</v>
      </c>
      <c r="D295" s="34">
        <v>31</v>
      </c>
    </row>
    <row r="296" spans="1:4" x14ac:dyDescent="0.35">
      <c r="A296" s="33" t="s">
        <v>20</v>
      </c>
      <c r="B296" s="34">
        <v>89</v>
      </c>
      <c r="C296" t="s">
        <v>14</v>
      </c>
      <c r="D296" s="34">
        <v>78</v>
      </c>
    </row>
    <row r="297" spans="1:4" x14ac:dyDescent="0.35">
      <c r="A297" s="33" t="s">
        <v>20</v>
      </c>
      <c r="B297" s="34">
        <v>147</v>
      </c>
      <c r="C297" t="s">
        <v>14</v>
      </c>
      <c r="D297" s="34">
        <v>1225</v>
      </c>
    </row>
    <row r="298" spans="1:4" x14ac:dyDescent="0.35">
      <c r="A298" s="33" t="s">
        <v>20</v>
      </c>
      <c r="B298" s="34">
        <v>126</v>
      </c>
      <c r="C298" t="s">
        <v>14</v>
      </c>
      <c r="D298" s="34">
        <v>1</v>
      </c>
    </row>
    <row r="299" spans="1:4" x14ac:dyDescent="0.35">
      <c r="A299" s="33" t="s">
        <v>20</v>
      </c>
      <c r="B299" s="34">
        <v>2218</v>
      </c>
      <c r="C299" t="s">
        <v>14</v>
      </c>
      <c r="D299" s="34">
        <v>67</v>
      </c>
    </row>
    <row r="300" spans="1:4" x14ac:dyDescent="0.35">
      <c r="A300" s="33" t="s">
        <v>20</v>
      </c>
      <c r="B300" s="34">
        <v>202</v>
      </c>
      <c r="C300" t="s">
        <v>14</v>
      </c>
      <c r="D300" s="34">
        <v>19</v>
      </c>
    </row>
    <row r="301" spans="1:4" x14ac:dyDescent="0.35">
      <c r="A301" s="33" t="s">
        <v>20</v>
      </c>
      <c r="B301" s="34">
        <v>140</v>
      </c>
      <c r="C301" t="s">
        <v>14</v>
      </c>
      <c r="D301" s="34">
        <v>2108</v>
      </c>
    </row>
    <row r="302" spans="1:4" x14ac:dyDescent="0.35">
      <c r="A302" s="33" t="s">
        <v>20</v>
      </c>
      <c r="B302" s="34">
        <v>1052</v>
      </c>
      <c r="C302" t="s">
        <v>14</v>
      </c>
      <c r="D302" s="34">
        <v>679</v>
      </c>
    </row>
    <row r="303" spans="1:4" x14ac:dyDescent="0.35">
      <c r="A303" s="33" t="s">
        <v>20</v>
      </c>
      <c r="B303" s="34">
        <v>247</v>
      </c>
      <c r="C303" t="s">
        <v>14</v>
      </c>
      <c r="D303" s="34">
        <v>36</v>
      </c>
    </row>
    <row r="304" spans="1:4" x14ac:dyDescent="0.35">
      <c r="A304" s="33" t="s">
        <v>20</v>
      </c>
      <c r="B304" s="34">
        <v>84</v>
      </c>
      <c r="C304" t="s">
        <v>14</v>
      </c>
      <c r="D304" s="34">
        <v>47</v>
      </c>
    </row>
    <row r="305" spans="1:4" x14ac:dyDescent="0.35">
      <c r="A305" s="33" t="s">
        <v>20</v>
      </c>
      <c r="B305" s="34">
        <v>88</v>
      </c>
      <c r="C305" t="s">
        <v>14</v>
      </c>
      <c r="D305" s="34">
        <v>70</v>
      </c>
    </row>
    <row r="306" spans="1:4" x14ac:dyDescent="0.35">
      <c r="A306" s="33" t="s">
        <v>20</v>
      </c>
      <c r="B306" s="34">
        <v>156</v>
      </c>
      <c r="C306" t="s">
        <v>14</v>
      </c>
      <c r="D306" s="34">
        <v>154</v>
      </c>
    </row>
    <row r="307" spans="1:4" x14ac:dyDescent="0.35">
      <c r="A307" s="33" t="s">
        <v>20</v>
      </c>
      <c r="B307" s="34">
        <v>2985</v>
      </c>
      <c r="C307" t="s">
        <v>14</v>
      </c>
      <c r="D307" s="34">
        <v>22</v>
      </c>
    </row>
    <row r="308" spans="1:4" x14ac:dyDescent="0.35">
      <c r="A308" s="33" t="s">
        <v>20</v>
      </c>
      <c r="B308" s="34">
        <v>762</v>
      </c>
      <c r="C308" t="s">
        <v>14</v>
      </c>
      <c r="D308" s="34">
        <v>1758</v>
      </c>
    </row>
    <row r="309" spans="1:4" x14ac:dyDescent="0.35">
      <c r="A309" s="33" t="s">
        <v>20</v>
      </c>
      <c r="B309" s="34">
        <v>554</v>
      </c>
      <c r="C309" t="s">
        <v>14</v>
      </c>
      <c r="D309" s="34">
        <v>94</v>
      </c>
    </row>
    <row r="310" spans="1:4" x14ac:dyDescent="0.35">
      <c r="A310" s="33" t="s">
        <v>20</v>
      </c>
      <c r="B310" s="34">
        <v>135</v>
      </c>
      <c r="C310" t="s">
        <v>14</v>
      </c>
      <c r="D310" s="34">
        <v>33</v>
      </c>
    </row>
    <row r="311" spans="1:4" x14ac:dyDescent="0.35">
      <c r="A311" s="33" t="s">
        <v>20</v>
      </c>
      <c r="B311" s="34">
        <v>122</v>
      </c>
      <c r="C311" t="s">
        <v>14</v>
      </c>
      <c r="D311" s="34">
        <v>1</v>
      </c>
    </row>
    <row r="312" spans="1:4" x14ac:dyDescent="0.35">
      <c r="A312" s="33" t="s">
        <v>20</v>
      </c>
      <c r="B312" s="34">
        <v>221</v>
      </c>
      <c r="C312" t="s">
        <v>14</v>
      </c>
      <c r="D312" s="34">
        <v>31</v>
      </c>
    </row>
    <row r="313" spans="1:4" x14ac:dyDescent="0.35">
      <c r="A313" s="33" t="s">
        <v>20</v>
      </c>
      <c r="B313" s="34">
        <v>126</v>
      </c>
      <c r="C313" t="s">
        <v>14</v>
      </c>
      <c r="D313" s="34">
        <v>35</v>
      </c>
    </row>
    <row r="314" spans="1:4" x14ac:dyDescent="0.35">
      <c r="A314" s="33" t="s">
        <v>20</v>
      </c>
      <c r="B314" s="34">
        <v>1022</v>
      </c>
      <c r="C314" t="s">
        <v>14</v>
      </c>
      <c r="D314" s="34">
        <v>63</v>
      </c>
    </row>
    <row r="315" spans="1:4" x14ac:dyDescent="0.35">
      <c r="A315" s="33" t="s">
        <v>20</v>
      </c>
      <c r="B315" s="34">
        <v>3177</v>
      </c>
      <c r="C315" t="s">
        <v>14</v>
      </c>
      <c r="D315" s="34">
        <v>526</v>
      </c>
    </row>
    <row r="316" spans="1:4" x14ac:dyDescent="0.35">
      <c r="A316" s="33" t="s">
        <v>20</v>
      </c>
      <c r="B316" s="34">
        <v>198</v>
      </c>
      <c r="C316" t="s">
        <v>14</v>
      </c>
      <c r="D316" s="34">
        <v>121</v>
      </c>
    </row>
    <row r="317" spans="1:4" x14ac:dyDescent="0.35">
      <c r="A317" s="33" t="s">
        <v>20</v>
      </c>
      <c r="B317" s="34">
        <v>85</v>
      </c>
      <c r="C317" t="s">
        <v>14</v>
      </c>
      <c r="D317" s="34">
        <v>67</v>
      </c>
    </row>
    <row r="318" spans="1:4" x14ac:dyDescent="0.35">
      <c r="A318" s="33" t="s">
        <v>20</v>
      </c>
      <c r="B318" s="34">
        <v>3596</v>
      </c>
      <c r="C318" t="s">
        <v>14</v>
      </c>
      <c r="D318" s="34">
        <v>57</v>
      </c>
    </row>
    <row r="319" spans="1:4" x14ac:dyDescent="0.35">
      <c r="A319" s="33" t="s">
        <v>20</v>
      </c>
      <c r="B319" s="34">
        <v>244</v>
      </c>
      <c r="C319" t="s">
        <v>14</v>
      </c>
      <c r="D319" s="34">
        <v>1229</v>
      </c>
    </row>
    <row r="320" spans="1:4" x14ac:dyDescent="0.35">
      <c r="A320" s="33" t="s">
        <v>20</v>
      </c>
      <c r="B320" s="34">
        <v>5180</v>
      </c>
      <c r="C320" t="s">
        <v>14</v>
      </c>
      <c r="D320" s="34">
        <v>12</v>
      </c>
    </row>
    <row r="321" spans="1:4" x14ac:dyDescent="0.35">
      <c r="A321" s="33" t="s">
        <v>20</v>
      </c>
      <c r="B321" s="34">
        <v>589</v>
      </c>
      <c r="C321" t="s">
        <v>14</v>
      </c>
      <c r="D321" s="34">
        <v>452</v>
      </c>
    </row>
    <row r="322" spans="1:4" x14ac:dyDescent="0.35">
      <c r="A322" s="33" t="s">
        <v>20</v>
      </c>
      <c r="B322" s="34">
        <v>2725</v>
      </c>
      <c r="C322" t="s">
        <v>14</v>
      </c>
      <c r="D322" s="34">
        <v>1886</v>
      </c>
    </row>
    <row r="323" spans="1:4" x14ac:dyDescent="0.35">
      <c r="A323" s="33" t="s">
        <v>20</v>
      </c>
      <c r="B323" s="34">
        <v>300</v>
      </c>
      <c r="C323" t="s">
        <v>14</v>
      </c>
      <c r="D323" s="34">
        <v>1825</v>
      </c>
    </row>
    <row r="324" spans="1:4" x14ac:dyDescent="0.35">
      <c r="A324" s="33" t="s">
        <v>20</v>
      </c>
      <c r="B324" s="34">
        <v>144</v>
      </c>
      <c r="C324" t="s">
        <v>14</v>
      </c>
      <c r="D324" s="34">
        <v>31</v>
      </c>
    </row>
    <row r="325" spans="1:4" x14ac:dyDescent="0.35">
      <c r="A325" s="33" t="s">
        <v>20</v>
      </c>
      <c r="B325" s="34">
        <v>87</v>
      </c>
      <c r="C325" t="s">
        <v>14</v>
      </c>
      <c r="D325" s="34">
        <v>107</v>
      </c>
    </row>
    <row r="326" spans="1:4" x14ac:dyDescent="0.35">
      <c r="A326" s="33" t="s">
        <v>20</v>
      </c>
      <c r="B326" s="34">
        <v>3116</v>
      </c>
      <c r="C326" t="s">
        <v>14</v>
      </c>
      <c r="D326" s="34">
        <v>27</v>
      </c>
    </row>
    <row r="327" spans="1:4" x14ac:dyDescent="0.35">
      <c r="A327" s="33" t="s">
        <v>20</v>
      </c>
      <c r="B327" s="34">
        <v>909</v>
      </c>
      <c r="C327" t="s">
        <v>14</v>
      </c>
      <c r="D327" s="34">
        <v>1221</v>
      </c>
    </row>
    <row r="328" spans="1:4" x14ac:dyDescent="0.35">
      <c r="A328" s="33" t="s">
        <v>20</v>
      </c>
      <c r="B328" s="34">
        <v>1613</v>
      </c>
      <c r="C328" t="s">
        <v>14</v>
      </c>
      <c r="D328" s="34">
        <v>1</v>
      </c>
    </row>
    <row r="329" spans="1:4" x14ac:dyDescent="0.35">
      <c r="A329" s="33" t="s">
        <v>20</v>
      </c>
      <c r="B329" s="34">
        <v>136</v>
      </c>
      <c r="C329" t="s">
        <v>14</v>
      </c>
      <c r="D329" s="34">
        <v>16</v>
      </c>
    </row>
    <row r="330" spans="1:4" x14ac:dyDescent="0.35">
      <c r="A330" s="33" t="s">
        <v>20</v>
      </c>
      <c r="B330" s="34">
        <v>130</v>
      </c>
      <c r="C330" t="s">
        <v>14</v>
      </c>
      <c r="D330" s="34">
        <v>41</v>
      </c>
    </row>
    <row r="331" spans="1:4" x14ac:dyDescent="0.35">
      <c r="A331" s="33" t="s">
        <v>20</v>
      </c>
      <c r="B331" s="34">
        <v>102</v>
      </c>
      <c r="C331" t="s">
        <v>14</v>
      </c>
      <c r="D331" s="34">
        <v>523</v>
      </c>
    </row>
    <row r="332" spans="1:4" x14ac:dyDescent="0.35">
      <c r="A332" s="33" t="s">
        <v>20</v>
      </c>
      <c r="B332" s="34">
        <v>4006</v>
      </c>
      <c r="C332" t="s">
        <v>14</v>
      </c>
      <c r="D332" s="34">
        <v>141</v>
      </c>
    </row>
    <row r="333" spans="1:4" x14ac:dyDescent="0.35">
      <c r="A333" s="33" t="s">
        <v>20</v>
      </c>
      <c r="B333" s="34">
        <v>1629</v>
      </c>
      <c r="C333" t="s">
        <v>14</v>
      </c>
      <c r="D333" s="34">
        <v>52</v>
      </c>
    </row>
    <row r="334" spans="1:4" x14ac:dyDescent="0.35">
      <c r="A334" s="33" t="s">
        <v>20</v>
      </c>
      <c r="B334" s="34">
        <v>2188</v>
      </c>
      <c r="C334" t="s">
        <v>14</v>
      </c>
      <c r="D334" s="34">
        <v>225</v>
      </c>
    </row>
    <row r="335" spans="1:4" x14ac:dyDescent="0.35">
      <c r="A335" s="33" t="s">
        <v>20</v>
      </c>
      <c r="B335" s="34">
        <v>2409</v>
      </c>
      <c r="C335" t="s">
        <v>14</v>
      </c>
      <c r="D335" s="34">
        <v>38</v>
      </c>
    </row>
    <row r="336" spans="1:4" x14ac:dyDescent="0.35">
      <c r="A336" s="33" t="s">
        <v>20</v>
      </c>
      <c r="B336" s="34">
        <v>194</v>
      </c>
      <c r="C336" t="s">
        <v>14</v>
      </c>
      <c r="D336" s="34">
        <v>15</v>
      </c>
    </row>
    <row r="337" spans="1:4" x14ac:dyDescent="0.35">
      <c r="A337" s="33" t="s">
        <v>20</v>
      </c>
      <c r="B337" s="34">
        <v>1140</v>
      </c>
      <c r="C337" t="s">
        <v>14</v>
      </c>
      <c r="D337" s="34">
        <v>37</v>
      </c>
    </row>
    <row r="338" spans="1:4" x14ac:dyDescent="0.35">
      <c r="A338" s="33" t="s">
        <v>20</v>
      </c>
      <c r="B338" s="34">
        <v>102</v>
      </c>
      <c r="C338" t="s">
        <v>14</v>
      </c>
      <c r="D338" s="34">
        <v>112</v>
      </c>
    </row>
    <row r="339" spans="1:4" x14ac:dyDescent="0.35">
      <c r="A339" s="33" t="s">
        <v>20</v>
      </c>
      <c r="B339" s="34">
        <v>2857</v>
      </c>
      <c r="C339" t="s">
        <v>14</v>
      </c>
      <c r="D339" s="34">
        <v>21</v>
      </c>
    </row>
    <row r="340" spans="1:4" x14ac:dyDescent="0.35">
      <c r="A340" s="33" t="s">
        <v>20</v>
      </c>
      <c r="B340" s="34">
        <v>107</v>
      </c>
      <c r="C340" t="s">
        <v>14</v>
      </c>
      <c r="D340" s="34">
        <v>67</v>
      </c>
    </row>
    <row r="341" spans="1:4" x14ac:dyDescent="0.35">
      <c r="A341" s="33" t="s">
        <v>20</v>
      </c>
      <c r="B341" s="34">
        <v>160</v>
      </c>
      <c r="C341" t="s">
        <v>14</v>
      </c>
      <c r="D341" s="34">
        <v>78</v>
      </c>
    </row>
    <row r="342" spans="1:4" x14ac:dyDescent="0.35">
      <c r="A342" s="33" t="s">
        <v>20</v>
      </c>
      <c r="B342" s="34">
        <v>2230</v>
      </c>
      <c r="C342" t="s">
        <v>14</v>
      </c>
      <c r="D342" s="34">
        <v>67</v>
      </c>
    </row>
    <row r="343" spans="1:4" x14ac:dyDescent="0.35">
      <c r="A343" s="33" t="s">
        <v>20</v>
      </c>
      <c r="B343" s="34">
        <v>316</v>
      </c>
      <c r="C343" t="s">
        <v>14</v>
      </c>
      <c r="D343" s="34">
        <v>263</v>
      </c>
    </row>
    <row r="344" spans="1:4" x14ac:dyDescent="0.35">
      <c r="A344" s="33" t="s">
        <v>20</v>
      </c>
      <c r="B344" s="34">
        <v>117</v>
      </c>
      <c r="C344" t="s">
        <v>14</v>
      </c>
      <c r="D344" s="34">
        <v>1691</v>
      </c>
    </row>
    <row r="345" spans="1:4" x14ac:dyDescent="0.35">
      <c r="A345" s="33" t="s">
        <v>20</v>
      </c>
      <c r="B345" s="34">
        <v>6406</v>
      </c>
      <c r="C345" t="s">
        <v>14</v>
      </c>
      <c r="D345" s="34">
        <v>181</v>
      </c>
    </row>
    <row r="346" spans="1:4" x14ac:dyDescent="0.35">
      <c r="A346" s="33" t="s">
        <v>20</v>
      </c>
      <c r="B346" s="34">
        <v>192</v>
      </c>
      <c r="C346" t="s">
        <v>14</v>
      </c>
      <c r="D346" s="34">
        <v>13</v>
      </c>
    </row>
    <row r="347" spans="1:4" x14ac:dyDescent="0.35">
      <c r="A347" s="33" t="s">
        <v>20</v>
      </c>
      <c r="B347" s="34">
        <v>26</v>
      </c>
      <c r="C347" t="s">
        <v>14</v>
      </c>
      <c r="D347" s="34">
        <v>1</v>
      </c>
    </row>
    <row r="348" spans="1:4" x14ac:dyDescent="0.35">
      <c r="A348" s="33" t="s">
        <v>20</v>
      </c>
      <c r="B348" s="34">
        <v>723</v>
      </c>
      <c r="C348" t="s">
        <v>14</v>
      </c>
      <c r="D348" s="34">
        <v>21</v>
      </c>
    </row>
    <row r="349" spans="1:4" x14ac:dyDescent="0.35">
      <c r="A349" s="33" t="s">
        <v>20</v>
      </c>
      <c r="B349" s="34">
        <v>170</v>
      </c>
      <c r="C349" t="s">
        <v>14</v>
      </c>
      <c r="D349" s="34">
        <v>830</v>
      </c>
    </row>
    <row r="350" spans="1:4" x14ac:dyDescent="0.35">
      <c r="A350" s="33" t="s">
        <v>20</v>
      </c>
      <c r="B350" s="34">
        <v>238</v>
      </c>
      <c r="C350" t="s">
        <v>14</v>
      </c>
      <c r="D350" s="34">
        <v>130</v>
      </c>
    </row>
    <row r="351" spans="1:4" x14ac:dyDescent="0.35">
      <c r="A351" s="33" t="s">
        <v>20</v>
      </c>
      <c r="B351" s="34">
        <v>55</v>
      </c>
      <c r="C351" t="s">
        <v>14</v>
      </c>
      <c r="D351" s="34">
        <v>55</v>
      </c>
    </row>
    <row r="352" spans="1:4" x14ac:dyDescent="0.35">
      <c r="A352" s="33" t="s">
        <v>20</v>
      </c>
      <c r="B352" s="34">
        <v>128</v>
      </c>
      <c r="C352" t="s">
        <v>14</v>
      </c>
      <c r="D352" s="34">
        <v>114</v>
      </c>
    </row>
    <row r="353" spans="1:4" x14ac:dyDescent="0.35">
      <c r="A353" s="33" t="s">
        <v>20</v>
      </c>
      <c r="B353" s="34">
        <v>2144</v>
      </c>
      <c r="C353" t="s">
        <v>14</v>
      </c>
      <c r="D353" s="34">
        <v>594</v>
      </c>
    </row>
    <row r="354" spans="1:4" x14ac:dyDescent="0.35">
      <c r="A354" s="33" t="s">
        <v>20</v>
      </c>
      <c r="B354" s="34">
        <v>2693</v>
      </c>
      <c r="C354" t="s">
        <v>14</v>
      </c>
      <c r="D354" s="34">
        <v>24</v>
      </c>
    </row>
    <row r="355" spans="1:4" x14ac:dyDescent="0.35">
      <c r="A355" s="33" t="s">
        <v>20</v>
      </c>
      <c r="B355" s="34">
        <v>432</v>
      </c>
      <c r="C355" t="s">
        <v>14</v>
      </c>
      <c r="D355" s="34">
        <v>252</v>
      </c>
    </row>
    <row r="356" spans="1:4" x14ac:dyDescent="0.35">
      <c r="A356" s="33" t="s">
        <v>20</v>
      </c>
      <c r="B356" s="34">
        <v>189</v>
      </c>
      <c r="C356" t="s">
        <v>14</v>
      </c>
      <c r="D356" s="34">
        <v>67</v>
      </c>
    </row>
    <row r="357" spans="1:4" x14ac:dyDescent="0.35">
      <c r="A357" s="33" t="s">
        <v>20</v>
      </c>
      <c r="B357" s="34">
        <v>154</v>
      </c>
      <c r="C357" t="s">
        <v>14</v>
      </c>
      <c r="D357" s="34">
        <v>742</v>
      </c>
    </row>
    <row r="358" spans="1:4" x14ac:dyDescent="0.35">
      <c r="A358" s="33" t="s">
        <v>20</v>
      </c>
      <c r="B358" s="34">
        <v>96</v>
      </c>
      <c r="C358" t="s">
        <v>14</v>
      </c>
      <c r="D358" s="34">
        <v>75</v>
      </c>
    </row>
    <row r="359" spans="1:4" x14ac:dyDescent="0.35">
      <c r="A359" s="33" t="s">
        <v>20</v>
      </c>
      <c r="B359" s="34">
        <v>3063</v>
      </c>
      <c r="C359" t="s">
        <v>14</v>
      </c>
      <c r="D359" s="34">
        <v>4405</v>
      </c>
    </row>
    <row r="360" spans="1:4" x14ac:dyDescent="0.35">
      <c r="A360" s="33" t="s">
        <v>20</v>
      </c>
      <c r="B360" s="34">
        <v>2266</v>
      </c>
      <c r="C360" t="s">
        <v>14</v>
      </c>
      <c r="D360" s="34">
        <v>92</v>
      </c>
    </row>
    <row r="361" spans="1:4" x14ac:dyDescent="0.35">
      <c r="A361" s="33" t="s">
        <v>20</v>
      </c>
      <c r="B361" s="34">
        <v>194</v>
      </c>
      <c r="C361" t="s">
        <v>14</v>
      </c>
      <c r="D361" s="34">
        <v>64</v>
      </c>
    </row>
    <row r="362" spans="1:4" x14ac:dyDescent="0.35">
      <c r="A362" s="33" t="s">
        <v>20</v>
      </c>
      <c r="B362" s="34">
        <v>129</v>
      </c>
      <c r="C362" t="s">
        <v>14</v>
      </c>
      <c r="D362" s="34">
        <v>64</v>
      </c>
    </row>
    <row r="363" spans="1:4" x14ac:dyDescent="0.35">
      <c r="A363" s="33" t="s">
        <v>20</v>
      </c>
      <c r="B363" s="34">
        <v>375</v>
      </c>
      <c r="C363" t="s">
        <v>14</v>
      </c>
      <c r="D363" s="34">
        <v>842</v>
      </c>
    </row>
    <row r="364" spans="1:4" x14ac:dyDescent="0.35">
      <c r="A364" s="33" t="s">
        <v>20</v>
      </c>
      <c r="B364" s="34">
        <v>409</v>
      </c>
      <c r="C364" t="s">
        <v>14</v>
      </c>
      <c r="D364" s="34">
        <v>112</v>
      </c>
    </row>
    <row r="365" spans="1:4" ht="16" thickBot="1" x14ac:dyDescent="0.4">
      <c r="A365" s="33" t="s">
        <v>20</v>
      </c>
      <c r="B365" s="34">
        <v>234</v>
      </c>
      <c r="C365" s="38" t="s">
        <v>14</v>
      </c>
      <c r="D365" s="36">
        <v>374</v>
      </c>
    </row>
    <row r="366" spans="1:4" x14ac:dyDescent="0.35">
      <c r="A366" s="33" t="s">
        <v>20</v>
      </c>
      <c r="B366" s="34">
        <v>3016</v>
      </c>
    </row>
    <row r="367" spans="1:4" x14ac:dyDescent="0.35">
      <c r="A367" s="33" t="s">
        <v>20</v>
      </c>
      <c r="B367" s="34">
        <v>264</v>
      </c>
    </row>
    <row r="368" spans="1:4" x14ac:dyDescent="0.35">
      <c r="A368" s="33" t="s">
        <v>20</v>
      </c>
      <c r="B368" s="34">
        <v>272</v>
      </c>
    </row>
    <row r="369" spans="1:2" x14ac:dyDescent="0.35">
      <c r="A369" s="33" t="s">
        <v>20</v>
      </c>
      <c r="B369" s="34">
        <v>419</v>
      </c>
    </row>
    <row r="370" spans="1:2" x14ac:dyDescent="0.35">
      <c r="A370" s="33" t="s">
        <v>20</v>
      </c>
      <c r="B370" s="34">
        <v>1621</v>
      </c>
    </row>
    <row r="371" spans="1:2" x14ac:dyDescent="0.35">
      <c r="A371" s="33" t="s">
        <v>20</v>
      </c>
      <c r="B371" s="34">
        <v>1101</v>
      </c>
    </row>
    <row r="372" spans="1:2" x14ac:dyDescent="0.35">
      <c r="A372" s="33" t="s">
        <v>20</v>
      </c>
      <c r="B372" s="34">
        <v>1073</v>
      </c>
    </row>
    <row r="373" spans="1:2" x14ac:dyDescent="0.35">
      <c r="A373" s="33" t="s">
        <v>20</v>
      </c>
      <c r="B373" s="34">
        <v>331</v>
      </c>
    </row>
    <row r="374" spans="1:2" x14ac:dyDescent="0.35">
      <c r="A374" s="33" t="s">
        <v>20</v>
      </c>
      <c r="B374" s="34">
        <v>1170</v>
      </c>
    </row>
    <row r="375" spans="1:2" x14ac:dyDescent="0.35">
      <c r="A375" s="33" t="s">
        <v>20</v>
      </c>
      <c r="B375" s="34">
        <v>363</v>
      </c>
    </row>
    <row r="376" spans="1:2" x14ac:dyDescent="0.35">
      <c r="A376" s="33" t="s">
        <v>20</v>
      </c>
      <c r="B376" s="34">
        <v>103</v>
      </c>
    </row>
    <row r="377" spans="1:2" x14ac:dyDescent="0.35">
      <c r="A377" s="33" t="s">
        <v>20</v>
      </c>
      <c r="B377" s="34">
        <v>147</v>
      </c>
    </row>
    <row r="378" spans="1:2" x14ac:dyDescent="0.35">
      <c r="A378" s="33" t="s">
        <v>20</v>
      </c>
      <c r="B378" s="34">
        <v>110</v>
      </c>
    </row>
    <row r="379" spans="1:2" x14ac:dyDescent="0.35">
      <c r="A379" s="33" t="s">
        <v>20</v>
      </c>
      <c r="B379" s="34">
        <v>134</v>
      </c>
    </row>
    <row r="380" spans="1:2" x14ac:dyDescent="0.35">
      <c r="A380" s="33" t="s">
        <v>20</v>
      </c>
      <c r="B380" s="34">
        <v>269</v>
      </c>
    </row>
    <row r="381" spans="1:2" x14ac:dyDescent="0.35">
      <c r="A381" s="33" t="s">
        <v>20</v>
      </c>
      <c r="B381" s="34">
        <v>175</v>
      </c>
    </row>
    <row r="382" spans="1:2" x14ac:dyDescent="0.35">
      <c r="A382" s="33" t="s">
        <v>20</v>
      </c>
      <c r="B382" s="34">
        <v>69</v>
      </c>
    </row>
    <row r="383" spans="1:2" x14ac:dyDescent="0.35">
      <c r="A383" s="33" t="s">
        <v>20</v>
      </c>
      <c r="B383" s="34">
        <v>190</v>
      </c>
    </row>
    <row r="384" spans="1:2" x14ac:dyDescent="0.35">
      <c r="A384" s="33" t="s">
        <v>20</v>
      </c>
      <c r="B384" s="34">
        <v>237</v>
      </c>
    </row>
    <row r="385" spans="1:2" x14ac:dyDescent="0.35">
      <c r="A385" s="33" t="s">
        <v>20</v>
      </c>
      <c r="B385" s="34">
        <v>196</v>
      </c>
    </row>
    <row r="386" spans="1:2" x14ac:dyDescent="0.35">
      <c r="A386" s="33" t="s">
        <v>20</v>
      </c>
      <c r="B386" s="34">
        <v>7295</v>
      </c>
    </row>
    <row r="387" spans="1:2" x14ac:dyDescent="0.35">
      <c r="A387" s="33" t="s">
        <v>20</v>
      </c>
      <c r="B387" s="34">
        <v>2893</v>
      </c>
    </row>
    <row r="388" spans="1:2" x14ac:dyDescent="0.35">
      <c r="A388" s="33" t="s">
        <v>20</v>
      </c>
      <c r="B388" s="34">
        <v>820</v>
      </c>
    </row>
    <row r="389" spans="1:2" x14ac:dyDescent="0.35">
      <c r="A389" s="33" t="s">
        <v>20</v>
      </c>
      <c r="B389" s="34">
        <v>2038</v>
      </c>
    </row>
    <row r="390" spans="1:2" x14ac:dyDescent="0.35">
      <c r="A390" s="33" t="s">
        <v>20</v>
      </c>
      <c r="B390" s="34">
        <v>116</v>
      </c>
    </row>
    <row r="391" spans="1:2" x14ac:dyDescent="0.35">
      <c r="A391" s="33" t="s">
        <v>20</v>
      </c>
      <c r="B391" s="34">
        <v>1345</v>
      </c>
    </row>
    <row r="392" spans="1:2" x14ac:dyDescent="0.35">
      <c r="A392" s="33" t="s">
        <v>20</v>
      </c>
      <c r="B392" s="34">
        <v>168</v>
      </c>
    </row>
    <row r="393" spans="1:2" x14ac:dyDescent="0.35">
      <c r="A393" s="33" t="s">
        <v>20</v>
      </c>
      <c r="B393" s="34">
        <v>137</v>
      </c>
    </row>
    <row r="394" spans="1:2" x14ac:dyDescent="0.35">
      <c r="A394" s="33" t="s">
        <v>20</v>
      </c>
      <c r="B394" s="34">
        <v>186</v>
      </c>
    </row>
    <row r="395" spans="1:2" x14ac:dyDescent="0.35">
      <c r="A395" s="33" t="s">
        <v>20</v>
      </c>
      <c r="B395" s="34">
        <v>125</v>
      </c>
    </row>
    <row r="396" spans="1:2" x14ac:dyDescent="0.35">
      <c r="A396" s="33" t="s">
        <v>20</v>
      </c>
      <c r="B396" s="34">
        <v>202</v>
      </c>
    </row>
    <row r="397" spans="1:2" x14ac:dyDescent="0.35">
      <c r="A397" s="33" t="s">
        <v>20</v>
      </c>
      <c r="B397" s="34">
        <v>103</v>
      </c>
    </row>
    <row r="398" spans="1:2" x14ac:dyDescent="0.35">
      <c r="A398" s="33" t="s">
        <v>20</v>
      </c>
      <c r="B398" s="34">
        <v>1785</v>
      </c>
    </row>
    <row r="399" spans="1:2" x14ac:dyDescent="0.35">
      <c r="A399" s="33" t="s">
        <v>20</v>
      </c>
      <c r="B399" s="34">
        <v>157</v>
      </c>
    </row>
    <row r="400" spans="1:2" x14ac:dyDescent="0.35">
      <c r="A400" s="33" t="s">
        <v>20</v>
      </c>
      <c r="B400" s="34">
        <v>555</v>
      </c>
    </row>
    <row r="401" spans="1:2" x14ac:dyDescent="0.35">
      <c r="A401" s="33" t="s">
        <v>20</v>
      </c>
      <c r="B401" s="34">
        <v>297</v>
      </c>
    </row>
    <row r="402" spans="1:2" x14ac:dyDescent="0.35">
      <c r="A402" s="33" t="s">
        <v>20</v>
      </c>
      <c r="B402" s="34">
        <v>123</v>
      </c>
    </row>
    <row r="403" spans="1:2" x14ac:dyDescent="0.35">
      <c r="A403" s="33" t="s">
        <v>20</v>
      </c>
      <c r="B403" s="34">
        <v>3036</v>
      </c>
    </row>
    <row r="404" spans="1:2" x14ac:dyDescent="0.35">
      <c r="A404" s="33" t="s">
        <v>20</v>
      </c>
      <c r="B404" s="34">
        <v>144</v>
      </c>
    </row>
    <row r="405" spans="1:2" x14ac:dyDescent="0.35">
      <c r="A405" s="33" t="s">
        <v>20</v>
      </c>
      <c r="B405" s="34">
        <v>121</v>
      </c>
    </row>
    <row r="406" spans="1:2" x14ac:dyDescent="0.35">
      <c r="A406" s="33" t="s">
        <v>20</v>
      </c>
      <c r="B406" s="34">
        <v>181</v>
      </c>
    </row>
    <row r="407" spans="1:2" x14ac:dyDescent="0.35">
      <c r="A407" s="33" t="s">
        <v>20</v>
      </c>
      <c r="B407" s="34">
        <v>122</v>
      </c>
    </row>
    <row r="408" spans="1:2" x14ac:dyDescent="0.35">
      <c r="A408" s="33" t="s">
        <v>20</v>
      </c>
      <c r="B408" s="34">
        <v>1071</v>
      </c>
    </row>
    <row r="409" spans="1:2" x14ac:dyDescent="0.35">
      <c r="A409" s="33" t="s">
        <v>20</v>
      </c>
      <c r="B409" s="34">
        <v>980</v>
      </c>
    </row>
    <row r="410" spans="1:2" x14ac:dyDescent="0.35">
      <c r="A410" s="33" t="s">
        <v>20</v>
      </c>
      <c r="B410" s="34">
        <v>536</v>
      </c>
    </row>
    <row r="411" spans="1:2" x14ac:dyDescent="0.35">
      <c r="A411" s="33" t="s">
        <v>20</v>
      </c>
      <c r="B411" s="34">
        <v>1991</v>
      </c>
    </row>
    <row r="412" spans="1:2" x14ac:dyDescent="0.35">
      <c r="A412" s="33" t="s">
        <v>20</v>
      </c>
      <c r="B412" s="34">
        <v>180</v>
      </c>
    </row>
    <row r="413" spans="1:2" x14ac:dyDescent="0.35">
      <c r="A413" s="33" t="s">
        <v>20</v>
      </c>
      <c r="B413" s="34">
        <v>130</v>
      </c>
    </row>
    <row r="414" spans="1:2" x14ac:dyDescent="0.35">
      <c r="A414" s="33" t="s">
        <v>20</v>
      </c>
      <c r="B414" s="34">
        <v>122</v>
      </c>
    </row>
    <row r="415" spans="1:2" x14ac:dyDescent="0.35">
      <c r="A415" s="33" t="s">
        <v>20</v>
      </c>
      <c r="B415" s="34">
        <v>140</v>
      </c>
    </row>
    <row r="416" spans="1:2" x14ac:dyDescent="0.35">
      <c r="A416" s="33" t="s">
        <v>20</v>
      </c>
      <c r="B416" s="34">
        <v>3388</v>
      </c>
    </row>
    <row r="417" spans="1:2" x14ac:dyDescent="0.35">
      <c r="A417" s="33" t="s">
        <v>20</v>
      </c>
      <c r="B417" s="34">
        <v>280</v>
      </c>
    </row>
    <row r="418" spans="1:2" x14ac:dyDescent="0.35">
      <c r="A418" s="33" t="s">
        <v>20</v>
      </c>
      <c r="B418" s="34">
        <v>366</v>
      </c>
    </row>
    <row r="419" spans="1:2" x14ac:dyDescent="0.35">
      <c r="A419" s="33" t="s">
        <v>20</v>
      </c>
      <c r="B419" s="34">
        <v>270</v>
      </c>
    </row>
    <row r="420" spans="1:2" x14ac:dyDescent="0.35">
      <c r="A420" s="33" t="s">
        <v>20</v>
      </c>
      <c r="B420" s="34">
        <v>137</v>
      </c>
    </row>
    <row r="421" spans="1:2" x14ac:dyDescent="0.35">
      <c r="A421" s="33" t="s">
        <v>20</v>
      </c>
      <c r="B421" s="34">
        <v>3205</v>
      </c>
    </row>
    <row r="422" spans="1:2" x14ac:dyDescent="0.35">
      <c r="A422" s="33" t="s">
        <v>20</v>
      </c>
      <c r="B422" s="34">
        <v>288</v>
      </c>
    </row>
    <row r="423" spans="1:2" x14ac:dyDescent="0.35">
      <c r="A423" s="33" t="s">
        <v>20</v>
      </c>
      <c r="B423" s="34">
        <v>148</v>
      </c>
    </row>
    <row r="424" spans="1:2" x14ac:dyDescent="0.35">
      <c r="A424" s="33" t="s">
        <v>20</v>
      </c>
      <c r="B424" s="34">
        <v>114</v>
      </c>
    </row>
    <row r="425" spans="1:2" x14ac:dyDescent="0.35">
      <c r="A425" s="33" t="s">
        <v>20</v>
      </c>
      <c r="B425" s="34">
        <v>1518</v>
      </c>
    </row>
    <row r="426" spans="1:2" x14ac:dyDescent="0.35">
      <c r="A426" s="33" t="s">
        <v>20</v>
      </c>
      <c r="B426" s="34">
        <v>166</v>
      </c>
    </row>
    <row r="427" spans="1:2" x14ac:dyDescent="0.35">
      <c r="A427" s="33" t="s">
        <v>20</v>
      </c>
      <c r="B427" s="34">
        <v>100</v>
      </c>
    </row>
    <row r="428" spans="1:2" x14ac:dyDescent="0.35">
      <c r="A428" s="33" t="s">
        <v>20</v>
      </c>
      <c r="B428" s="34">
        <v>235</v>
      </c>
    </row>
    <row r="429" spans="1:2" x14ac:dyDescent="0.35">
      <c r="A429" s="33" t="s">
        <v>20</v>
      </c>
      <c r="B429" s="34">
        <v>148</v>
      </c>
    </row>
    <row r="430" spans="1:2" x14ac:dyDescent="0.35">
      <c r="A430" s="33" t="s">
        <v>20</v>
      </c>
      <c r="B430" s="34">
        <v>198</v>
      </c>
    </row>
    <row r="431" spans="1:2" x14ac:dyDescent="0.35">
      <c r="A431" s="33" t="s">
        <v>20</v>
      </c>
      <c r="B431" s="34">
        <v>150</v>
      </c>
    </row>
    <row r="432" spans="1:2" x14ac:dyDescent="0.35">
      <c r="A432" s="33" t="s">
        <v>20</v>
      </c>
      <c r="B432" s="34">
        <v>216</v>
      </c>
    </row>
    <row r="433" spans="1:2" x14ac:dyDescent="0.35">
      <c r="A433" s="33" t="s">
        <v>20</v>
      </c>
      <c r="B433" s="34">
        <v>5139</v>
      </c>
    </row>
    <row r="434" spans="1:2" x14ac:dyDescent="0.35">
      <c r="A434" s="33" t="s">
        <v>20</v>
      </c>
      <c r="B434" s="34">
        <v>2353</v>
      </c>
    </row>
    <row r="435" spans="1:2" x14ac:dyDescent="0.35">
      <c r="A435" s="33" t="s">
        <v>20</v>
      </c>
      <c r="B435" s="34">
        <v>78</v>
      </c>
    </row>
    <row r="436" spans="1:2" x14ac:dyDescent="0.35">
      <c r="A436" s="33" t="s">
        <v>20</v>
      </c>
      <c r="B436" s="34">
        <v>174</v>
      </c>
    </row>
    <row r="437" spans="1:2" x14ac:dyDescent="0.35">
      <c r="A437" s="33" t="s">
        <v>20</v>
      </c>
      <c r="B437" s="34">
        <v>164</v>
      </c>
    </row>
    <row r="438" spans="1:2" x14ac:dyDescent="0.35">
      <c r="A438" s="33" t="s">
        <v>20</v>
      </c>
      <c r="B438" s="34">
        <v>161</v>
      </c>
    </row>
    <row r="439" spans="1:2" x14ac:dyDescent="0.35">
      <c r="A439" s="33" t="s">
        <v>20</v>
      </c>
      <c r="B439" s="34">
        <v>138</v>
      </c>
    </row>
    <row r="440" spans="1:2" x14ac:dyDescent="0.35">
      <c r="A440" s="33" t="s">
        <v>20</v>
      </c>
      <c r="B440" s="34">
        <v>3308</v>
      </c>
    </row>
    <row r="441" spans="1:2" x14ac:dyDescent="0.35">
      <c r="A441" s="33" t="s">
        <v>20</v>
      </c>
      <c r="B441" s="34">
        <v>127</v>
      </c>
    </row>
    <row r="442" spans="1:2" x14ac:dyDescent="0.35">
      <c r="A442" s="33" t="s">
        <v>20</v>
      </c>
      <c r="B442" s="34">
        <v>207</v>
      </c>
    </row>
    <row r="443" spans="1:2" x14ac:dyDescent="0.35">
      <c r="A443" s="33" t="s">
        <v>20</v>
      </c>
      <c r="B443" s="34">
        <v>181</v>
      </c>
    </row>
    <row r="444" spans="1:2" x14ac:dyDescent="0.35">
      <c r="A444" s="33" t="s">
        <v>20</v>
      </c>
      <c r="B444" s="34">
        <v>110</v>
      </c>
    </row>
    <row r="445" spans="1:2" x14ac:dyDescent="0.35">
      <c r="A445" s="33" t="s">
        <v>20</v>
      </c>
      <c r="B445" s="34">
        <v>185</v>
      </c>
    </row>
    <row r="446" spans="1:2" x14ac:dyDescent="0.35">
      <c r="A446" s="33" t="s">
        <v>20</v>
      </c>
      <c r="B446" s="34">
        <v>121</v>
      </c>
    </row>
    <row r="447" spans="1:2" x14ac:dyDescent="0.35">
      <c r="A447" s="33" t="s">
        <v>20</v>
      </c>
      <c r="B447" s="34">
        <v>106</v>
      </c>
    </row>
    <row r="448" spans="1:2" x14ac:dyDescent="0.35">
      <c r="A448" s="33" t="s">
        <v>20</v>
      </c>
      <c r="B448" s="34">
        <v>142</v>
      </c>
    </row>
    <row r="449" spans="1:2" x14ac:dyDescent="0.35">
      <c r="A449" s="33" t="s">
        <v>20</v>
      </c>
      <c r="B449" s="34">
        <v>233</v>
      </c>
    </row>
    <row r="450" spans="1:2" x14ac:dyDescent="0.35">
      <c r="A450" s="33" t="s">
        <v>20</v>
      </c>
      <c r="B450" s="34">
        <v>218</v>
      </c>
    </row>
    <row r="451" spans="1:2" x14ac:dyDescent="0.35">
      <c r="A451" s="33" t="s">
        <v>20</v>
      </c>
      <c r="B451" s="34">
        <v>76</v>
      </c>
    </row>
    <row r="452" spans="1:2" x14ac:dyDescent="0.35">
      <c r="A452" s="33" t="s">
        <v>20</v>
      </c>
      <c r="B452" s="34">
        <v>43</v>
      </c>
    </row>
    <row r="453" spans="1:2" x14ac:dyDescent="0.35">
      <c r="A453" s="33" t="s">
        <v>20</v>
      </c>
      <c r="B453" s="34">
        <v>221</v>
      </c>
    </row>
    <row r="454" spans="1:2" x14ac:dyDescent="0.35">
      <c r="A454" s="33" t="s">
        <v>20</v>
      </c>
      <c r="B454" s="34">
        <v>2805</v>
      </c>
    </row>
    <row r="455" spans="1:2" x14ac:dyDescent="0.35">
      <c r="A455" s="33" t="s">
        <v>20</v>
      </c>
      <c r="B455" s="34">
        <v>68</v>
      </c>
    </row>
    <row r="456" spans="1:2" x14ac:dyDescent="0.35">
      <c r="A456" s="33" t="s">
        <v>20</v>
      </c>
      <c r="B456" s="34">
        <v>183</v>
      </c>
    </row>
    <row r="457" spans="1:2" x14ac:dyDescent="0.35">
      <c r="A457" s="33" t="s">
        <v>20</v>
      </c>
      <c r="B457" s="34">
        <v>133</v>
      </c>
    </row>
    <row r="458" spans="1:2" x14ac:dyDescent="0.35">
      <c r="A458" s="33" t="s">
        <v>20</v>
      </c>
      <c r="B458" s="34">
        <v>2489</v>
      </c>
    </row>
    <row r="459" spans="1:2" x14ac:dyDescent="0.35">
      <c r="A459" s="33" t="s">
        <v>20</v>
      </c>
      <c r="B459" s="34">
        <v>69</v>
      </c>
    </row>
    <row r="460" spans="1:2" x14ac:dyDescent="0.35">
      <c r="A460" s="33" t="s">
        <v>20</v>
      </c>
      <c r="B460" s="34">
        <v>279</v>
      </c>
    </row>
    <row r="461" spans="1:2" x14ac:dyDescent="0.35">
      <c r="A461" s="33" t="s">
        <v>20</v>
      </c>
      <c r="B461" s="34">
        <v>210</v>
      </c>
    </row>
    <row r="462" spans="1:2" x14ac:dyDescent="0.35">
      <c r="A462" s="33" t="s">
        <v>20</v>
      </c>
      <c r="B462" s="34">
        <v>2100</v>
      </c>
    </row>
    <row r="463" spans="1:2" x14ac:dyDescent="0.35">
      <c r="A463" s="33" t="s">
        <v>20</v>
      </c>
      <c r="B463" s="34">
        <v>252</v>
      </c>
    </row>
    <row r="464" spans="1:2" x14ac:dyDescent="0.35">
      <c r="A464" s="33" t="s">
        <v>20</v>
      </c>
      <c r="B464" s="34">
        <v>1280</v>
      </c>
    </row>
    <row r="465" spans="1:2" x14ac:dyDescent="0.35">
      <c r="A465" s="33" t="s">
        <v>20</v>
      </c>
      <c r="B465" s="34">
        <v>157</v>
      </c>
    </row>
    <row r="466" spans="1:2" x14ac:dyDescent="0.35">
      <c r="A466" s="33" t="s">
        <v>20</v>
      </c>
      <c r="B466" s="34">
        <v>194</v>
      </c>
    </row>
    <row r="467" spans="1:2" x14ac:dyDescent="0.35">
      <c r="A467" s="33" t="s">
        <v>20</v>
      </c>
      <c r="B467" s="34">
        <v>82</v>
      </c>
    </row>
    <row r="468" spans="1:2" x14ac:dyDescent="0.35">
      <c r="A468" s="33" t="s">
        <v>20</v>
      </c>
      <c r="B468" s="34">
        <v>4233</v>
      </c>
    </row>
    <row r="469" spans="1:2" x14ac:dyDescent="0.35">
      <c r="A469" s="33" t="s">
        <v>20</v>
      </c>
      <c r="B469" s="34">
        <v>1297</v>
      </c>
    </row>
    <row r="470" spans="1:2" x14ac:dyDescent="0.35">
      <c r="A470" s="33" t="s">
        <v>20</v>
      </c>
      <c r="B470" s="34">
        <v>165</v>
      </c>
    </row>
    <row r="471" spans="1:2" x14ac:dyDescent="0.35">
      <c r="A471" s="33" t="s">
        <v>20</v>
      </c>
      <c r="B471" s="34">
        <v>119</v>
      </c>
    </row>
    <row r="472" spans="1:2" x14ac:dyDescent="0.35">
      <c r="A472" s="33" t="s">
        <v>20</v>
      </c>
      <c r="B472" s="34">
        <v>1797</v>
      </c>
    </row>
    <row r="473" spans="1:2" x14ac:dyDescent="0.35">
      <c r="A473" s="33" t="s">
        <v>20</v>
      </c>
      <c r="B473" s="34">
        <v>261</v>
      </c>
    </row>
    <row r="474" spans="1:2" x14ac:dyDescent="0.35">
      <c r="A474" s="33" t="s">
        <v>20</v>
      </c>
      <c r="B474" s="34">
        <v>157</v>
      </c>
    </row>
    <row r="475" spans="1:2" x14ac:dyDescent="0.35">
      <c r="A475" s="33" t="s">
        <v>20</v>
      </c>
      <c r="B475" s="34">
        <v>3533</v>
      </c>
    </row>
    <row r="476" spans="1:2" x14ac:dyDescent="0.35">
      <c r="A476" s="33" t="s">
        <v>20</v>
      </c>
      <c r="B476" s="34">
        <v>155</v>
      </c>
    </row>
    <row r="477" spans="1:2" x14ac:dyDescent="0.35">
      <c r="A477" s="33" t="s">
        <v>20</v>
      </c>
      <c r="B477" s="34">
        <v>132</v>
      </c>
    </row>
    <row r="478" spans="1:2" x14ac:dyDescent="0.35">
      <c r="A478" s="33" t="s">
        <v>20</v>
      </c>
      <c r="B478" s="34">
        <v>1354</v>
      </c>
    </row>
    <row r="479" spans="1:2" x14ac:dyDescent="0.35">
      <c r="A479" s="33" t="s">
        <v>20</v>
      </c>
      <c r="B479" s="34">
        <v>48</v>
      </c>
    </row>
    <row r="480" spans="1:2" x14ac:dyDescent="0.35">
      <c r="A480" s="33" t="s">
        <v>20</v>
      </c>
      <c r="B480" s="34">
        <v>110</v>
      </c>
    </row>
    <row r="481" spans="1:2" x14ac:dyDescent="0.35">
      <c r="A481" s="33" t="s">
        <v>20</v>
      </c>
      <c r="B481" s="34">
        <v>172</v>
      </c>
    </row>
    <row r="482" spans="1:2" x14ac:dyDescent="0.35">
      <c r="A482" s="33" t="s">
        <v>20</v>
      </c>
      <c r="B482" s="34">
        <v>307</v>
      </c>
    </row>
    <row r="483" spans="1:2" x14ac:dyDescent="0.35">
      <c r="A483" s="33" t="s">
        <v>20</v>
      </c>
      <c r="B483" s="34">
        <v>160</v>
      </c>
    </row>
    <row r="484" spans="1:2" x14ac:dyDescent="0.35">
      <c r="A484" s="33" t="s">
        <v>20</v>
      </c>
      <c r="B484" s="34">
        <v>1467</v>
      </c>
    </row>
    <row r="485" spans="1:2" x14ac:dyDescent="0.35">
      <c r="A485" s="33" t="s">
        <v>20</v>
      </c>
      <c r="B485" s="34">
        <v>2662</v>
      </c>
    </row>
    <row r="486" spans="1:2" x14ac:dyDescent="0.35">
      <c r="A486" s="33" t="s">
        <v>20</v>
      </c>
      <c r="B486" s="34">
        <v>452</v>
      </c>
    </row>
    <row r="487" spans="1:2" x14ac:dyDescent="0.35">
      <c r="A487" s="33" t="s">
        <v>20</v>
      </c>
      <c r="B487" s="34">
        <v>158</v>
      </c>
    </row>
    <row r="488" spans="1:2" x14ac:dyDescent="0.35">
      <c r="A488" s="33" t="s">
        <v>20</v>
      </c>
      <c r="B488" s="34">
        <v>225</v>
      </c>
    </row>
    <row r="489" spans="1:2" x14ac:dyDescent="0.35">
      <c r="A489" s="33" t="s">
        <v>20</v>
      </c>
      <c r="B489" s="34">
        <v>65</v>
      </c>
    </row>
    <row r="490" spans="1:2" x14ac:dyDescent="0.35">
      <c r="A490" s="33" t="s">
        <v>20</v>
      </c>
      <c r="B490" s="34">
        <v>163</v>
      </c>
    </row>
    <row r="491" spans="1:2" x14ac:dyDescent="0.35">
      <c r="A491" s="33" t="s">
        <v>20</v>
      </c>
      <c r="B491" s="34">
        <v>85</v>
      </c>
    </row>
    <row r="492" spans="1:2" x14ac:dyDescent="0.35">
      <c r="A492" s="33" t="s">
        <v>20</v>
      </c>
      <c r="B492" s="34">
        <v>217</v>
      </c>
    </row>
    <row r="493" spans="1:2" x14ac:dyDescent="0.35">
      <c r="A493" s="33" t="s">
        <v>20</v>
      </c>
      <c r="B493" s="34">
        <v>150</v>
      </c>
    </row>
    <row r="494" spans="1:2" x14ac:dyDescent="0.35">
      <c r="A494" s="33" t="s">
        <v>20</v>
      </c>
      <c r="B494" s="34">
        <v>3272</v>
      </c>
    </row>
    <row r="495" spans="1:2" x14ac:dyDescent="0.35">
      <c r="A495" s="33" t="s">
        <v>20</v>
      </c>
      <c r="B495" s="34">
        <v>300</v>
      </c>
    </row>
    <row r="496" spans="1:2" x14ac:dyDescent="0.35">
      <c r="A496" s="33" t="s">
        <v>20</v>
      </c>
      <c r="B496" s="34">
        <v>126</v>
      </c>
    </row>
    <row r="497" spans="1:2" x14ac:dyDescent="0.35">
      <c r="A497" s="33" t="s">
        <v>20</v>
      </c>
      <c r="B497" s="34">
        <v>2320</v>
      </c>
    </row>
    <row r="498" spans="1:2" x14ac:dyDescent="0.35">
      <c r="A498" s="33" t="s">
        <v>20</v>
      </c>
      <c r="B498" s="34">
        <v>81</v>
      </c>
    </row>
    <row r="499" spans="1:2" x14ac:dyDescent="0.35">
      <c r="A499" s="33" t="s">
        <v>20</v>
      </c>
      <c r="B499" s="34">
        <v>1887</v>
      </c>
    </row>
    <row r="500" spans="1:2" x14ac:dyDescent="0.35">
      <c r="A500" s="33" t="s">
        <v>20</v>
      </c>
      <c r="B500" s="34">
        <v>4358</v>
      </c>
    </row>
    <row r="501" spans="1:2" x14ac:dyDescent="0.35">
      <c r="A501" s="33" t="s">
        <v>20</v>
      </c>
      <c r="B501" s="34">
        <v>53</v>
      </c>
    </row>
    <row r="502" spans="1:2" x14ac:dyDescent="0.35">
      <c r="A502" s="33" t="s">
        <v>20</v>
      </c>
      <c r="B502" s="34">
        <v>2414</v>
      </c>
    </row>
    <row r="503" spans="1:2" x14ac:dyDescent="0.35">
      <c r="A503" s="33" t="s">
        <v>20</v>
      </c>
      <c r="B503" s="34">
        <v>80</v>
      </c>
    </row>
    <row r="504" spans="1:2" x14ac:dyDescent="0.35">
      <c r="A504" s="33" t="s">
        <v>20</v>
      </c>
      <c r="B504" s="34">
        <v>193</v>
      </c>
    </row>
    <row r="505" spans="1:2" x14ac:dyDescent="0.35">
      <c r="A505" s="33" t="s">
        <v>20</v>
      </c>
      <c r="B505" s="34">
        <v>52</v>
      </c>
    </row>
    <row r="506" spans="1:2" x14ac:dyDescent="0.35">
      <c r="A506" s="33" t="s">
        <v>20</v>
      </c>
      <c r="B506" s="34">
        <v>290</v>
      </c>
    </row>
    <row r="507" spans="1:2" x14ac:dyDescent="0.35">
      <c r="A507" s="33" t="s">
        <v>20</v>
      </c>
      <c r="B507" s="34">
        <v>122</v>
      </c>
    </row>
    <row r="508" spans="1:2" x14ac:dyDescent="0.35">
      <c r="A508" s="33" t="s">
        <v>20</v>
      </c>
      <c r="B508" s="34">
        <v>1470</v>
      </c>
    </row>
    <row r="509" spans="1:2" x14ac:dyDescent="0.35">
      <c r="A509" s="33" t="s">
        <v>20</v>
      </c>
      <c r="B509" s="34">
        <v>165</v>
      </c>
    </row>
    <row r="510" spans="1:2" x14ac:dyDescent="0.35">
      <c r="A510" s="33" t="s">
        <v>20</v>
      </c>
      <c r="B510" s="34">
        <v>182</v>
      </c>
    </row>
    <row r="511" spans="1:2" x14ac:dyDescent="0.35">
      <c r="A511" s="33" t="s">
        <v>20</v>
      </c>
      <c r="B511" s="34">
        <v>199</v>
      </c>
    </row>
    <row r="512" spans="1:2" x14ac:dyDescent="0.35">
      <c r="A512" s="33" t="s">
        <v>20</v>
      </c>
      <c r="B512" s="34">
        <v>56</v>
      </c>
    </row>
    <row r="513" spans="1:2" x14ac:dyDescent="0.35">
      <c r="A513" s="33" t="s">
        <v>20</v>
      </c>
      <c r="B513" s="34">
        <v>1460</v>
      </c>
    </row>
    <row r="514" spans="1:2" x14ac:dyDescent="0.35">
      <c r="A514" s="33" t="s">
        <v>20</v>
      </c>
      <c r="B514" s="34">
        <v>123</v>
      </c>
    </row>
    <row r="515" spans="1:2" x14ac:dyDescent="0.35">
      <c r="A515" s="33" t="s">
        <v>20</v>
      </c>
      <c r="B515" s="34">
        <v>159</v>
      </c>
    </row>
    <row r="516" spans="1:2" x14ac:dyDescent="0.35">
      <c r="A516" s="33" t="s">
        <v>20</v>
      </c>
      <c r="B516" s="34">
        <v>110</v>
      </c>
    </row>
    <row r="517" spans="1:2" x14ac:dyDescent="0.35">
      <c r="A517" s="33" t="s">
        <v>20</v>
      </c>
      <c r="B517" s="34">
        <v>236</v>
      </c>
    </row>
    <row r="518" spans="1:2" x14ac:dyDescent="0.35">
      <c r="A518" s="33" t="s">
        <v>20</v>
      </c>
      <c r="B518" s="34">
        <v>191</v>
      </c>
    </row>
    <row r="519" spans="1:2" x14ac:dyDescent="0.35">
      <c r="A519" s="33" t="s">
        <v>20</v>
      </c>
      <c r="B519" s="34">
        <v>3934</v>
      </c>
    </row>
    <row r="520" spans="1:2" x14ac:dyDescent="0.35">
      <c r="A520" s="33" t="s">
        <v>20</v>
      </c>
      <c r="B520" s="34">
        <v>80</v>
      </c>
    </row>
    <row r="521" spans="1:2" x14ac:dyDescent="0.35">
      <c r="A521" s="33" t="s">
        <v>20</v>
      </c>
      <c r="B521" s="34">
        <v>462</v>
      </c>
    </row>
    <row r="522" spans="1:2" x14ac:dyDescent="0.35">
      <c r="A522" s="33" t="s">
        <v>20</v>
      </c>
      <c r="B522" s="34">
        <v>179</v>
      </c>
    </row>
    <row r="523" spans="1:2" x14ac:dyDescent="0.35">
      <c r="A523" s="33" t="s">
        <v>20</v>
      </c>
      <c r="B523" s="34">
        <v>1866</v>
      </c>
    </row>
    <row r="524" spans="1:2" x14ac:dyDescent="0.35">
      <c r="A524" s="33" t="s">
        <v>20</v>
      </c>
      <c r="B524" s="34">
        <v>156</v>
      </c>
    </row>
    <row r="525" spans="1:2" x14ac:dyDescent="0.35">
      <c r="A525" s="33" t="s">
        <v>20</v>
      </c>
      <c r="B525" s="34">
        <v>255</v>
      </c>
    </row>
    <row r="526" spans="1:2" x14ac:dyDescent="0.35">
      <c r="A526" s="33" t="s">
        <v>20</v>
      </c>
      <c r="B526" s="34">
        <v>2261</v>
      </c>
    </row>
    <row r="527" spans="1:2" x14ac:dyDescent="0.35">
      <c r="A527" s="33" t="s">
        <v>20</v>
      </c>
      <c r="B527" s="34">
        <v>40</v>
      </c>
    </row>
    <row r="528" spans="1:2" x14ac:dyDescent="0.35">
      <c r="A528" s="33" t="s">
        <v>20</v>
      </c>
      <c r="B528" s="34">
        <v>2289</v>
      </c>
    </row>
    <row r="529" spans="1:2" x14ac:dyDescent="0.35">
      <c r="A529" s="33" t="s">
        <v>20</v>
      </c>
      <c r="B529" s="34">
        <v>65</v>
      </c>
    </row>
    <row r="530" spans="1:2" x14ac:dyDescent="0.35">
      <c r="A530" s="33" t="s">
        <v>20</v>
      </c>
      <c r="B530" s="34">
        <v>3777</v>
      </c>
    </row>
    <row r="531" spans="1:2" x14ac:dyDescent="0.35">
      <c r="A531" s="33" t="s">
        <v>20</v>
      </c>
      <c r="B531" s="34">
        <v>184</v>
      </c>
    </row>
    <row r="532" spans="1:2" x14ac:dyDescent="0.35">
      <c r="A532" s="33" t="s">
        <v>20</v>
      </c>
      <c r="B532" s="34">
        <v>85</v>
      </c>
    </row>
    <row r="533" spans="1:2" x14ac:dyDescent="0.35">
      <c r="A533" s="33" t="s">
        <v>20</v>
      </c>
      <c r="B533" s="34">
        <v>144</v>
      </c>
    </row>
    <row r="534" spans="1:2" x14ac:dyDescent="0.35">
      <c r="A534" s="33" t="s">
        <v>20</v>
      </c>
      <c r="B534" s="34">
        <v>1902</v>
      </c>
    </row>
    <row r="535" spans="1:2" x14ac:dyDescent="0.35">
      <c r="A535" s="33" t="s">
        <v>20</v>
      </c>
      <c r="B535" s="34">
        <v>105</v>
      </c>
    </row>
    <row r="536" spans="1:2" x14ac:dyDescent="0.35">
      <c r="A536" s="33" t="s">
        <v>20</v>
      </c>
      <c r="B536" s="34">
        <v>132</v>
      </c>
    </row>
    <row r="537" spans="1:2" x14ac:dyDescent="0.35">
      <c r="A537" s="33" t="s">
        <v>20</v>
      </c>
      <c r="B537" s="34">
        <v>96</v>
      </c>
    </row>
    <row r="538" spans="1:2" x14ac:dyDescent="0.35">
      <c r="A538" s="33" t="s">
        <v>20</v>
      </c>
      <c r="B538" s="34">
        <v>114</v>
      </c>
    </row>
    <row r="539" spans="1:2" x14ac:dyDescent="0.35">
      <c r="A539" s="33" t="s">
        <v>20</v>
      </c>
      <c r="B539" s="34">
        <v>203</v>
      </c>
    </row>
    <row r="540" spans="1:2" x14ac:dyDescent="0.35">
      <c r="A540" s="33" t="s">
        <v>20</v>
      </c>
      <c r="B540" s="34">
        <v>1559</v>
      </c>
    </row>
    <row r="541" spans="1:2" x14ac:dyDescent="0.35">
      <c r="A541" s="33" t="s">
        <v>20</v>
      </c>
      <c r="B541" s="34">
        <v>1548</v>
      </c>
    </row>
    <row r="542" spans="1:2" x14ac:dyDescent="0.35">
      <c r="A542" s="33" t="s">
        <v>20</v>
      </c>
      <c r="B542" s="34">
        <v>80</v>
      </c>
    </row>
    <row r="543" spans="1:2" x14ac:dyDescent="0.35">
      <c r="A543" s="33" t="s">
        <v>20</v>
      </c>
      <c r="B543" s="34">
        <v>131</v>
      </c>
    </row>
    <row r="544" spans="1:2" x14ac:dyDescent="0.35">
      <c r="A544" s="33" t="s">
        <v>20</v>
      </c>
      <c r="B544" s="34">
        <v>112</v>
      </c>
    </row>
    <row r="545" spans="1:2" x14ac:dyDescent="0.35">
      <c r="A545" s="33" t="s">
        <v>20</v>
      </c>
      <c r="B545" s="34">
        <v>155</v>
      </c>
    </row>
    <row r="546" spans="1:2" x14ac:dyDescent="0.35">
      <c r="A546" s="33" t="s">
        <v>20</v>
      </c>
      <c r="B546" s="34">
        <v>266</v>
      </c>
    </row>
    <row r="547" spans="1:2" x14ac:dyDescent="0.35">
      <c r="A547" s="33" t="s">
        <v>20</v>
      </c>
      <c r="B547" s="34">
        <v>155</v>
      </c>
    </row>
    <row r="548" spans="1:2" x14ac:dyDescent="0.35">
      <c r="A548" s="33" t="s">
        <v>20</v>
      </c>
      <c r="B548" s="34">
        <v>207</v>
      </c>
    </row>
    <row r="549" spans="1:2" x14ac:dyDescent="0.35">
      <c r="A549" s="33" t="s">
        <v>20</v>
      </c>
      <c r="B549" s="34">
        <v>245</v>
      </c>
    </row>
    <row r="550" spans="1:2" x14ac:dyDescent="0.35">
      <c r="A550" s="33" t="s">
        <v>20</v>
      </c>
      <c r="B550" s="34">
        <v>1573</v>
      </c>
    </row>
    <row r="551" spans="1:2" x14ac:dyDescent="0.35">
      <c r="A551" s="33" t="s">
        <v>20</v>
      </c>
      <c r="B551" s="34">
        <v>114</v>
      </c>
    </row>
    <row r="552" spans="1:2" x14ac:dyDescent="0.35">
      <c r="A552" s="33" t="s">
        <v>20</v>
      </c>
      <c r="B552" s="34">
        <v>93</v>
      </c>
    </row>
    <row r="553" spans="1:2" x14ac:dyDescent="0.35">
      <c r="A553" s="33" t="s">
        <v>20</v>
      </c>
      <c r="B553" s="34">
        <v>1681</v>
      </c>
    </row>
    <row r="554" spans="1:2" x14ac:dyDescent="0.35">
      <c r="A554" s="33" t="s">
        <v>20</v>
      </c>
      <c r="B554" s="34">
        <v>32</v>
      </c>
    </row>
    <row r="555" spans="1:2" x14ac:dyDescent="0.35">
      <c r="A555" s="33" t="s">
        <v>20</v>
      </c>
      <c r="B555" s="34">
        <v>135</v>
      </c>
    </row>
    <row r="556" spans="1:2" x14ac:dyDescent="0.35">
      <c r="A556" s="33" t="s">
        <v>20</v>
      </c>
      <c r="B556" s="34">
        <v>140</v>
      </c>
    </row>
    <row r="557" spans="1:2" x14ac:dyDescent="0.35">
      <c r="A557" s="33" t="s">
        <v>20</v>
      </c>
      <c r="B557" s="34">
        <v>92</v>
      </c>
    </row>
    <row r="558" spans="1:2" x14ac:dyDescent="0.35">
      <c r="A558" s="33" t="s">
        <v>20</v>
      </c>
      <c r="B558" s="34">
        <v>1015</v>
      </c>
    </row>
    <row r="559" spans="1:2" x14ac:dyDescent="0.35">
      <c r="A559" s="33" t="s">
        <v>20</v>
      </c>
      <c r="B559" s="34">
        <v>323</v>
      </c>
    </row>
    <row r="560" spans="1:2" x14ac:dyDescent="0.35">
      <c r="A560" s="33" t="s">
        <v>20</v>
      </c>
      <c r="B560" s="34">
        <v>2326</v>
      </c>
    </row>
    <row r="561" spans="1:2" x14ac:dyDescent="0.35">
      <c r="A561" s="33" t="s">
        <v>20</v>
      </c>
      <c r="B561" s="34">
        <v>381</v>
      </c>
    </row>
    <row r="562" spans="1:2" x14ac:dyDescent="0.35">
      <c r="A562" s="33" t="s">
        <v>20</v>
      </c>
      <c r="B562" s="34">
        <v>480</v>
      </c>
    </row>
    <row r="563" spans="1:2" x14ac:dyDescent="0.35">
      <c r="A563" s="33" t="s">
        <v>20</v>
      </c>
      <c r="B563" s="34">
        <v>226</v>
      </c>
    </row>
    <row r="564" spans="1:2" x14ac:dyDescent="0.35">
      <c r="A564" s="33" t="s">
        <v>20</v>
      </c>
      <c r="B564" s="34">
        <v>241</v>
      </c>
    </row>
    <row r="565" spans="1:2" x14ac:dyDescent="0.35">
      <c r="A565" s="33" t="s">
        <v>20</v>
      </c>
      <c r="B565" s="34">
        <v>132</v>
      </c>
    </row>
    <row r="566" spans="1:2" ht="16" thickBot="1" x14ac:dyDescent="0.4">
      <c r="A566" s="35" t="s">
        <v>20</v>
      </c>
      <c r="B566" s="3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C2:C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</vt:lpstr>
      <vt:lpstr>Date</vt:lpstr>
      <vt:lpstr>Goals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sbelz123@gmail.com</cp:lastModifiedBy>
  <cp:lastPrinted>2023-06-15T19:45:02Z</cp:lastPrinted>
  <dcterms:created xsi:type="dcterms:W3CDTF">2021-09-29T18:52:28Z</dcterms:created>
  <dcterms:modified xsi:type="dcterms:W3CDTF">2023-06-16T04:49:24Z</dcterms:modified>
</cp:coreProperties>
</file>