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D9458BC8-BCDC-4F0B-9B35-6C3911C5C3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10" i="1"/>
  <c r="F38" i="1"/>
  <c r="F33" i="1"/>
  <c r="F18" i="1" l="1"/>
  <c r="F30" i="1"/>
  <c r="F29" i="1"/>
  <c r="F28" i="1"/>
  <c r="F27" i="1"/>
  <c r="F26" i="1"/>
  <c r="F17" i="1"/>
  <c r="F23" i="1"/>
  <c r="F21" i="1"/>
  <c r="F22" i="1"/>
  <c r="F24" i="1"/>
  <c r="F20" i="1"/>
  <c r="F16" i="1"/>
  <c r="F15" i="1"/>
  <c r="F11" i="1" l="1"/>
  <c r="F9" i="1"/>
  <c r="F19" i="1"/>
  <c r="F8" i="1"/>
  <c r="F7" i="1"/>
  <c r="F4" i="1"/>
  <c r="F45" i="1" l="1"/>
</calcChain>
</file>

<file path=xl/sharedStrings.xml><?xml version="1.0" encoding="utf-8"?>
<sst xmlns="http://schemas.openxmlformats.org/spreadsheetml/2006/main" count="116" uniqueCount="92">
  <si>
    <t xml:space="preserve">Part # </t>
  </si>
  <si>
    <t xml:space="preserve">Vendor </t>
  </si>
  <si>
    <t>Description</t>
  </si>
  <si>
    <t>QTY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</si>
  <si>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</si>
  <si>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</si>
  <si>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</si>
  <si>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</si>
  <si>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</si>
  <si>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</si>
  <si>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</si>
  <si>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ZWO</t>
  </si>
  <si>
    <t>3D printed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</si>
  <si>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</si>
  <si>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</si>
  <si>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</si>
  <si>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</si>
  <si>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</si>
  <si>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</si>
  <si>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</si>
  <si>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</si>
  <si>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</si>
  <si>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</si>
  <si>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</si>
  <si>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</si>
  <si>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</si>
  <si>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</si>
  <si>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</si>
  <si>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</si>
  <si>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</si>
  <si>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</si>
  <si>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</si>
  <si>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</si>
  <si>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</si>
  <si>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</si>
  <si>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</si>
  <si>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</si>
  <si>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</si>
  <si>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</si>
  <si>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</si>
  <si>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</si>
  <si>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</si>
  <si>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</si>
  <si>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</si>
  <si>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</si>
  <si>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</si>
  <si>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</si>
  <si>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</si>
  <si>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</si>
  <si>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</si>
  <si>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</si>
  <si>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</si>
  <si>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</si>
  <si>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</si>
  <si>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</si>
  <si>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</si>
  <si>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</si>
  <si>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</si>
  <si>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</si>
  <si>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Adapter: Motorized revolver to filter wheel</t>
  </si>
  <si>
    <t>SM2L10</t>
  </si>
  <si>
    <t>1" long SM2 tube</t>
  </si>
  <si>
    <t>Machined from Alu, requires SM2 threads</t>
  </si>
  <si>
    <t>ThorlabsSM2L30-XT66P2M_H94mm(axis2base)</t>
  </si>
  <si>
    <t>Rail carriage mount of the SM2 tube assembly</t>
  </si>
  <si>
    <t>Bolted to the Newport CXL95 rail carriages (M6 bolts)</t>
  </si>
  <si>
    <t>Camera-specific support structure</t>
  </si>
  <si>
    <t>Unit Price (USD)</t>
  </si>
  <si>
    <t>Price (USD)</t>
  </si>
  <si>
    <t>Total, USD</t>
  </si>
  <si>
    <t>SM2 coupler to rotate the F mount (camera) relative to filter wheel</t>
  </si>
  <si>
    <t>XT95-500</t>
  </si>
  <si>
    <t>95 mm Construction Rail, Clear Anodized, L = 500 mm</t>
  </si>
  <si>
    <t>XT95P3</t>
  </si>
  <si>
    <t>Base Plate for 95 mm Rails</t>
  </si>
  <si>
    <t>XT95RC4/M</t>
  </si>
  <si>
    <t>Drop-On Rail Carriage for 95 mm Rails, 100.0 mm Long, M6 Tapped Holes</t>
  </si>
  <si>
    <t>Gantry elements, ONLY for mesoSPIM-v4 upgrade</t>
  </si>
  <si>
    <t>Photometrics Iris 15: ToDo. Orca Lightning: Breadboard 200 mm wide that supports the weight of the camera</t>
  </si>
  <si>
    <t>camera-dependent</t>
  </si>
  <si>
    <t>Detection Assembly Mounting (on the X95 rail carriage)</t>
  </si>
  <si>
    <t>XT95RC1/M</t>
  </si>
  <si>
    <t>Drop-On Rail Carriage for 95 mm Rails, 25.0 mm Long, M6 Tapped Holes</t>
  </si>
  <si>
    <t>SM2V10</t>
  </si>
  <si>
    <t xml:space="preserve">SM2 coupler to mount and rotate the turret relative to filter wheel </t>
  </si>
  <si>
    <t>Ø2" Adjustable Lens Tube, 0.81" Travel</t>
  </si>
  <si>
    <t>ZWO EFW 7x36mm</t>
  </si>
  <si>
    <t>32mmFilterAdapter.stl</t>
  </si>
  <si>
    <t>TODO for 32 mm filter in 36 mm slots (available 25mm filter for 31 mm slots). See /custom-parts/detection-accessories for printable 3D model</t>
  </si>
  <si>
    <t>Adapter to hold 32 mm filters in 36 mm slots</t>
  </si>
  <si>
    <t>Check local distributors (astronomy shops). Alternative for small (25 mm) filters: 5-slot filter wheel for 25-mm filters</t>
  </si>
  <si>
    <t>Adapter-MitutoyoMT1-SM2-v3(flex).stl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</si>
</sst>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2" borderId="1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3" borderId="1" xfId="2" applyFont="1" applyFill="1" applyProtection="1"/>
    <xf numFmtId="0" fontId="4" fillId="4" borderId="0" xfId="0" applyFont="1" applyFill="1"/>
    <xf numFmtId="2" fontId="4" fillId="4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11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4" fillId="0" borderId="1" xfId="2" applyNumberFormat="1" applyFont="1" applyFill="1" applyProtection="1"/>
    <xf numFmtId="1" fontId="12" fillId="0" borderId="0" xfId="0" applyNumberFormat="1" applyFont="1"/>
    <xf numFmtId="1" fontId="15" fillId="0" borderId="0" xfId="0" applyNumberFormat="1" applyFont="1"/>
    <xf numFmtId="1" fontId="13" fillId="0" borderId="0" xfId="0" applyNumberFormat="1" applyFont="1"/>
    <xf numFmtId="1" fontId="4" fillId="4" borderId="0" xfId="0" applyNumberFormat="1" applyFont="1" applyFill="1"/>
    <xf numFmtId="1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4" fillId="3" borderId="1" xfId="2" applyFont="1" applyFill="1" applyProtection="1"/>
    <xf numFmtId="2" fontId="4" fillId="3" borderId="1" xfId="2" applyNumberFormat="1" applyFont="1" applyFill="1" applyProtection="1"/>
    <xf numFmtId="1" fontId="4" fillId="3" borderId="1" xfId="2" applyNumberFormat="1" applyFont="1" applyFill="1" applyProtection="1"/>
    <xf numFmtId="0" fontId="11" fillId="4" borderId="0" xfId="0" applyFont="1" applyFill="1"/>
    <xf numFmtId="0" fontId="2" fillId="5" borderId="2" xfId="1" applyFont="1" applyFill="1" applyProtection="1"/>
    <xf numFmtId="0" fontId="3" fillId="5" borderId="2" xfId="1" applyFont="1" applyFill="1" applyProtection="1"/>
    <xf numFmtId="2" fontId="2" fillId="5" borderId="2" xfId="1" applyNumberFormat="1" applyFont="1" applyFill="1" applyProtection="1"/>
    <xf numFmtId="1" fontId="2" fillId="5" borderId="2" xfId="1" applyNumberFormat="1" applyFont="1" applyFill="1" applyProtection="1"/>
    <xf numFmtId="0" fontId="18" fillId="0" borderId="0" xfId="0" applyFont="1"/>
    <xf numFmtId="1" fontId="18" fillId="0" borderId="0" xfId="0" applyNumberFormat="1" applyFont="1"/>
    <xf numFmtId="2" fontId="11" fillId="0" borderId="0" xfId="0" applyNumberFormat="1" applyFont="1"/>
  </cellXfs>
  <cellStyles count="4">
    <cellStyle name="Excel Built-in Heading 1" xfId="1" xr:uid="{00000000-0005-0000-0000-000000000000}"/>
    <cellStyle name="Excel Built-in Note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new-zwo-efw-7x36m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5" workbookViewId="0">
      <selection activeCell="A28" sqref="A28"/>
    </sheetView>
  </sheetViews>
  <sheetFormatPr defaultRowHeight="13.8" x14ac:dyDescent="0.25"/>
  <cols>
    <col min="1" max="1" width="39.109375" style="9" customWidth="1"/>
    <col min="2" max="2" width="19.88671875" style="9" customWidth="1"/>
    <col min="3" max="3" width="46.77734375" style="9" customWidth="1"/>
    <col min="4" max="4" width="8.88671875" style="9"/>
    <col min="5" max="5" width="20.88671875" style="9" customWidth="1"/>
    <col min="6" max="6" width="17.88671875" style="18" customWidth="1"/>
    <col min="7" max="7" width="13.33203125" style="9" customWidth="1"/>
    <col min="8" max="16384" width="8.88671875" style="9"/>
  </cols>
  <sheetData>
    <row r="1" spans="1:8" s="32" customFormat="1" ht="16.2" thickBot="1" x14ac:dyDescent="0.35">
      <c r="A1" s="33" t="s">
        <v>0</v>
      </c>
      <c r="B1" s="33" t="s">
        <v>1</v>
      </c>
      <c r="C1" s="34" t="s">
        <v>2</v>
      </c>
      <c r="D1" s="33" t="s">
        <v>3</v>
      </c>
      <c r="E1" s="35" t="s">
        <v>67</v>
      </c>
      <c r="F1" s="36" t="s">
        <v>68</v>
      </c>
      <c r="G1" s="33" t="s">
        <v>4</v>
      </c>
    </row>
    <row r="2" spans="1:8" ht="15.6" thickTop="1" x14ac:dyDescent="0.25">
      <c r="A2" s="1"/>
      <c r="B2" s="1"/>
      <c r="C2" s="1"/>
      <c r="D2" s="1"/>
      <c r="E2" s="2"/>
      <c r="F2" s="19"/>
      <c r="G2" s="1"/>
    </row>
    <row r="3" spans="1:8" s="32" customFormat="1" ht="17.399999999999999" x14ac:dyDescent="0.3">
      <c r="A3" s="12" t="s">
        <v>5</v>
      </c>
      <c r="B3" s="29"/>
      <c r="C3" s="29"/>
      <c r="D3" s="29"/>
      <c r="E3" s="30"/>
      <c r="F3" s="31"/>
      <c r="G3" s="29"/>
    </row>
    <row r="4" spans="1:8" ht="15" x14ac:dyDescent="0.25">
      <c r="A4" s="1" t="s">
        <v>6</v>
      </c>
      <c r="B4" s="1" t="s">
        <v>7</v>
      </c>
      <c r="C4" s="1" t="s">
        <v>8</v>
      </c>
      <c r="D4" s="1">
        <v>1</v>
      </c>
      <c r="E4" s="2">
        <v>12350</v>
      </c>
      <c r="F4" s="19">
        <f>E4*D4</f>
        <v>12350</v>
      </c>
      <c r="G4" s="1" t="s">
        <v>9</v>
      </c>
    </row>
    <row r="5" spans="1:8" ht="15" x14ac:dyDescent="0.25">
      <c r="A5" s="1"/>
      <c r="B5" s="1"/>
      <c r="C5" s="1"/>
      <c r="D5" s="1"/>
      <c r="E5" s="2"/>
      <c r="F5" s="19"/>
      <c r="G5" s="1"/>
    </row>
    <row r="6" spans="1:8" s="29" customFormat="1" ht="17.399999999999999" x14ac:dyDescent="0.3">
      <c r="A6" s="12" t="s">
        <v>10</v>
      </c>
      <c r="E6" s="30"/>
      <c r="F6" s="31"/>
    </row>
    <row r="7" spans="1:8" s="1" customFormat="1" ht="15.6" x14ac:dyDescent="0.3">
      <c r="A7" s="1" t="s">
        <v>86</v>
      </c>
      <c r="B7" s="1" t="s">
        <v>11</v>
      </c>
      <c r="C7" s="5" t="s">
        <v>86</v>
      </c>
      <c r="D7" s="1">
        <v>1</v>
      </c>
      <c r="E7" s="2">
        <v>299</v>
      </c>
      <c r="F7" s="19">
        <f>E7*D7</f>
        <v>299</v>
      </c>
      <c r="G7" s="1" t="s">
        <v>90</v>
      </c>
      <c r="H7" s="3"/>
    </row>
    <row r="8" spans="1:8" s="3" customFormat="1" ht="15.6" x14ac:dyDescent="0.3">
      <c r="A8" s="3" t="s">
        <v>87</v>
      </c>
      <c r="B8" s="3" t="s">
        <v>19</v>
      </c>
      <c r="C8" s="3" t="s">
        <v>89</v>
      </c>
      <c r="D8" s="3">
        <v>5</v>
      </c>
      <c r="E8" s="4">
        <v>10</v>
      </c>
      <c r="F8" s="20">
        <f>E8*D8</f>
        <v>50</v>
      </c>
      <c r="G8" s="3" t="s">
        <v>88</v>
      </c>
    </row>
    <row r="9" spans="1:8" s="1" customFormat="1" ht="15" x14ac:dyDescent="0.25">
      <c r="A9" s="1" t="s">
        <v>14</v>
      </c>
      <c r="B9" s="1" t="s">
        <v>13</v>
      </c>
      <c r="C9" s="1" t="s">
        <v>15</v>
      </c>
      <c r="D9" s="1">
        <v>1</v>
      </c>
      <c r="E9" s="2">
        <v>37</v>
      </c>
      <c r="F9" s="19">
        <f>E9*D9</f>
        <v>37</v>
      </c>
      <c r="G9" s="1" t="s">
        <v>70</v>
      </c>
    </row>
    <row r="10" spans="1:8" s="1" customFormat="1" ht="15" x14ac:dyDescent="0.25">
      <c r="A10" s="1" t="s">
        <v>83</v>
      </c>
      <c r="B10" s="1" t="s">
        <v>13</v>
      </c>
      <c r="C10" s="1" t="s">
        <v>85</v>
      </c>
      <c r="D10" s="1">
        <v>1</v>
      </c>
      <c r="E10" s="2">
        <v>54</v>
      </c>
      <c r="F10" s="19">
        <f>E10*D10</f>
        <v>54</v>
      </c>
      <c r="G10" s="1" t="s">
        <v>84</v>
      </c>
    </row>
    <row r="11" spans="1:8" s="1" customFormat="1" ht="15" x14ac:dyDescent="0.25">
      <c r="A11" s="1" t="s">
        <v>16</v>
      </c>
      <c r="B11" s="1" t="s">
        <v>13</v>
      </c>
      <c r="C11" s="1" t="s">
        <v>17</v>
      </c>
      <c r="D11" s="1">
        <v>2</v>
      </c>
      <c r="E11" s="2">
        <v>24</v>
      </c>
      <c r="F11" s="19">
        <f>E11*D11</f>
        <v>48</v>
      </c>
      <c r="G11" s="1" t="s">
        <v>18</v>
      </c>
    </row>
    <row r="13" spans="1:8" s="29" customFormat="1" ht="17.399999999999999" x14ac:dyDescent="0.3">
      <c r="A13" s="12" t="s">
        <v>58</v>
      </c>
      <c r="E13" s="30"/>
      <c r="F13" s="31"/>
    </row>
    <row r="14" spans="1:8" s="29" customFormat="1" ht="15" x14ac:dyDescent="0.25">
      <c r="A14" s="29" t="s">
        <v>20</v>
      </c>
      <c r="E14" s="30"/>
      <c r="F14" s="31"/>
    </row>
    <row r="15" spans="1:8" s="7" customFormat="1" ht="15" x14ac:dyDescent="0.25">
      <c r="A15" s="7" t="s">
        <v>24</v>
      </c>
      <c r="B15" s="7" t="s">
        <v>22</v>
      </c>
      <c r="C15" s="7" t="s">
        <v>25</v>
      </c>
      <c r="D15" s="7">
        <v>1</v>
      </c>
      <c r="E15" s="8">
        <v>4655</v>
      </c>
      <c r="F15" s="21">
        <f>D15*E15</f>
        <v>4655</v>
      </c>
      <c r="G15" s="7" t="s">
        <v>28</v>
      </c>
    </row>
    <row r="16" spans="1:8" s="10" customFormat="1" ht="13.2" x14ac:dyDescent="0.25">
      <c r="A16" s="10" t="s">
        <v>26</v>
      </c>
      <c r="B16" s="10" t="s">
        <v>22</v>
      </c>
      <c r="C16" s="10" t="s">
        <v>27</v>
      </c>
      <c r="D16" s="10">
        <v>1</v>
      </c>
      <c r="E16" s="10">
        <v>75</v>
      </c>
      <c r="F16" s="22">
        <f>D16*E16</f>
        <v>75</v>
      </c>
      <c r="G16" s="10" t="s">
        <v>29</v>
      </c>
    </row>
    <row r="17" spans="1:7" s="10" customFormat="1" ht="13.2" x14ac:dyDescent="0.25">
      <c r="A17" s="10" t="s">
        <v>38</v>
      </c>
      <c r="B17" s="10" t="s">
        <v>22</v>
      </c>
      <c r="C17" s="10" t="s">
        <v>39</v>
      </c>
      <c r="D17" s="10">
        <v>1</v>
      </c>
      <c r="E17" s="10">
        <v>136</v>
      </c>
      <c r="F17" s="22">
        <f>D17*E17</f>
        <v>136</v>
      </c>
      <c r="G17" s="10" t="s">
        <v>29</v>
      </c>
    </row>
    <row r="18" spans="1:7" s="16" customFormat="1" ht="15.6" x14ac:dyDescent="0.3">
      <c r="A18" s="16" t="s">
        <v>55</v>
      </c>
      <c r="B18" s="16" t="s">
        <v>56</v>
      </c>
      <c r="C18" s="16" t="s">
        <v>57</v>
      </c>
      <c r="D18" s="16">
        <v>1</v>
      </c>
      <c r="E18" s="16">
        <v>200</v>
      </c>
      <c r="F18" s="23">
        <f>D18*E18</f>
        <v>200</v>
      </c>
      <c r="G18" s="16" t="s">
        <v>62</v>
      </c>
    </row>
    <row r="19" spans="1:7" s="1" customFormat="1" ht="15" x14ac:dyDescent="0.25">
      <c r="A19" s="1" t="s">
        <v>60</v>
      </c>
      <c r="B19" s="1" t="s">
        <v>13</v>
      </c>
      <c r="C19" s="1" t="s">
        <v>61</v>
      </c>
      <c r="D19" s="1">
        <v>1</v>
      </c>
      <c r="E19" s="2">
        <v>26</v>
      </c>
      <c r="F19" s="19">
        <f>E19*D19</f>
        <v>26</v>
      </c>
      <c r="G19" s="1" t="s">
        <v>59</v>
      </c>
    </row>
    <row r="20" spans="1:7" s="11" customFormat="1" ht="15" x14ac:dyDescent="0.25">
      <c r="A20" s="11" t="s">
        <v>30</v>
      </c>
      <c r="B20" s="11" t="s">
        <v>22</v>
      </c>
      <c r="C20" s="11" t="s">
        <v>31</v>
      </c>
      <c r="D20" s="11">
        <v>1</v>
      </c>
      <c r="E20" s="11">
        <v>801</v>
      </c>
      <c r="F20" s="24">
        <f>D20*E20</f>
        <v>801</v>
      </c>
    </row>
    <row r="21" spans="1:7" s="11" customFormat="1" ht="15" x14ac:dyDescent="0.25">
      <c r="A21" s="11" t="s">
        <v>32</v>
      </c>
      <c r="B21" s="11" t="s">
        <v>22</v>
      </c>
      <c r="C21" s="11" t="s">
        <v>33</v>
      </c>
      <c r="D21" s="11">
        <v>1</v>
      </c>
      <c r="E21" s="11">
        <v>718</v>
      </c>
      <c r="F21" s="24">
        <f t="shared" ref="F21:F24" si="0">D21*E21</f>
        <v>718</v>
      </c>
    </row>
    <row r="22" spans="1:7" s="11" customFormat="1" ht="15" x14ac:dyDescent="0.25">
      <c r="A22" s="11" t="s">
        <v>34</v>
      </c>
      <c r="B22" s="11" t="s">
        <v>22</v>
      </c>
      <c r="C22" s="11" t="s">
        <v>35</v>
      </c>
      <c r="D22" s="11">
        <v>1</v>
      </c>
      <c r="E22" s="11">
        <v>1391</v>
      </c>
      <c r="F22" s="24">
        <f t="shared" si="0"/>
        <v>1391</v>
      </c>
    </row>
    <row r="23" spans="1:7" s="11" customFormat="1" ht="15" x14ac:dyDescent="0.25">
      <c r="A23" s="11" t="s">
        <v>36</v>
      </c>
      <c r="B23" s="11" t="s">
        <v>22</v>
      </c>
      <c r="C23" s="11" t="s">
        <v>37</v>
      </c>
      <c r="D23" s="11">
        <v>1</v>
      </c>
      <c r="E23" s="11">
        <v>883</v>
      </c>
      <c r="F23" s="24">
        <f t="shared" si="0"/>
        <v>883</v>
      </c>
    </row>
    <row r="24" spans="1:7" s="11" customFormat="1" ht="15" x14ac:dyDescent="0.25">
      <c r="A24" s="1" t="s">
        <v>21</v>
      </c>
      <c r="B24" s="6" t="s">
        <v>22</v>
      </c>
      <c r="C24" s="5" t="s">
        <v>23</v>
      </c>
      <c r="D24" s="1">
        <v>1</v>
      </c>
      <c r="E24" s="2">
        <v>3670</v>
      </c>
      <c r="F24" s="24">
        <f t="shared" si="0"/>
        <v>3670</v>
      </c>
    </row>
    <row r="25" spans="1:7" s="13" customFormat="1" ht="17.399999999999999" x14ac:dyDescent="0.3">
      <c r="A25" s="12" t="s">
        <v>54</v>
      </c>
      <c r="E25" s="14"/>
      <c r="F25" s="25"/>
    </row>
    <row r="26" spans="1:7" s="1" customFormat="1" ht="15" x14ac:dyDescent="0.25">
      <c r="A26" s="1" t="s">
        <v>40</v>
      </c>
      <c r="B26" s="6" t="s">
        <v>41</v>
      </c>
      <c r="C26" s="5" t="s">
        <v>42</v>
      </c>
      <c r="D26" s="1">
        <v>1</v>
      </c>
      <c r="E26" s="2">
        <v>752</v>
      </c>
      <c r="F26" s="19">
        <f t="shared" ref="F26:F30" si="1">D26*E26</f>
        <v>752</v>
      </c>
      <c r="G26" s="1" t="s">
        <v>53</v>
      </c>
    </row>
    <row r="27" spans="1:7" s="3" customFormat="1" ht="15.6" x14ac:dyDescent="0.3">
      <c r="A27" s="3" t="s">
        <v>91</v>
      </c>
      <c r="B27" s="15" t="s">
        <v>12</v>
      </c>
      <c r="C27" s="3" t="s">
        <v>43</v>
      </c>
      <c r="D27" s="3">
        <v>1</v>
      </c>
      <c r="E27" s="4">
        <v>50</v>
      </c>
      <c r="F27" s="20">
        <f t="shared" si="1"/>
        <v>50</v>
      </c>
    </row>
    <row r="28" spans="1:7" s="1" customFormat="1" ht="15" x14ac:dyDescent="0.25">
      <c r="A28" s="1" t="s">
        <v>44</v>
      </c>
      <c r="B28" s="6" t="s">
        <v>13</v>
      </c>
      <c r="C28" s="1" t="s">
        <v>45</v>
      </c>
      <c r="D28" s="1">
        <v>1</v>
      </c>
      <c r="E28" s="2">
        <v>65</v>
      </c>
      <c r="F28" s="19">
        <f t="shared" si="1"/>
        <v>65</v>
      </c>
      <c r="G28" s="1" t="s">
        <v>46</v>
      </c>
    </row>
    <row r="29" spans="1:7" s="1" customFormat="1" ht="15" x14ac:dyDescent="0.25">
      <c r="A29" s="1" t="s">
        <v>47</v>
      </c>
      <c r="B29" s="6" t="s">
        <v>13</v>
      </c>
      <c r="C29" s="1" t="s">
        <v>48</v>
      </c>
      <c r="D29" s="1">
        <v>1</v>
      </c>
      <c r="E29" s="2">
        <v>32</v>
      </c>
      <c r="F29" s="19">
        <f t="shared" si="1"/>
        <v>32</v>
      </c>
      <c r="G29" s="1" t="s">
        <v>49</v>
      </c>
    </row>
    <row r="30" spans="1:7" s="1" customFormat="1" ht="15" x14ac:dyDescent="0.25">
      <c r="A30" s="1" t="s">
        <v>50</v>
      </c>
      <c r="B30" s="6" t="s">
        <v>13</v>
      </c>
      <c r="C30" s="1" t="s">
        <v>51</v>
      </c>
      <c r="D30" s="1">
        <v>1</v>
      </c>
      <c r="E30" s="2">
        <v>112</v>
      </c>
      <c r="F30" s="19">
        <f t="shared" si="1"/>
        <v>112</v>
      </c>
      <c r="G30" s="1" t="s">
        <v>52</v>
      </c>
    </row>
    <row r="31" spans="1:7" x14ac:dyDescent="0.25">
      <c r="E31" s="39">
        <f>SUM(E27:E30,E18,E8:E11)</f>
        <v>584</v>
      </c>
    </row>
    <row r="32" spans="1:7" s="13" customFormat="1" ht="17.399999999999999" x14ac:dyDescent="0.3">
      <c r="A32" s="12" t="s">
        <v>80</v>
      </c>
      <c r="E32" s="14"/>
      <c r="F32" s="25"/>
    </row>
    <row r="33" spans="1:7" s="17" customFormat="1" x14ac:dyDescent="0.25">
      <c r="A33" s="17" t="s">
        <v>63</v>
      </c>
      <c r="B33" s="17" t="s">
        <v>12</v>
      </c>
      <c r="C33" s="17" t="s">
        <v>64</v>
      </c>
      <c r="D33" s="17">
        <v>2</v>
      </c>
      <c r="E33" s="17">
        <v>50</v>
      </c>
      <c r="F33" s="26">
        <f>D33*E33</f>
        <v>100</v>
      </c>
      <c r="G33" s="17" t="s">
        <v>65</v>
      </c>
    </row>
    <row r="34" spans="1:7" s="37" customFormat="1" ht="14.4" x14ac:dyDescent="0.3">
      <c r="A34" s="37" t="s">
        <v>71</v>
      </c>
      <c r="B34" s="37" t="s">
        <v>13</v>
      </c>
      <c r="C34" s="37" t="s">
        <v>72</v>
      </c>
      <c r="D34" s="37">
        <v>3</v>
      </c>
      <c r="E34" s="37">
        <v>150</v>
      </c>
      <c r="F34" s="38">
        <v>0</v>
      </c>
      <c r="G34" s="37" t="s">
        <v>77</v>
      </c>
    </row>
    <row r="35" spans="1:7" s="37" customFormat="1" ht="14.4" x14ac:dyDescent="0.3">
      <c r="A35" s="37" t="s">
        <v>73</v>
      </c>
      <c r="B35" s="37" t="s">
        <v>13</v>
      </c>
      <c r="C35" s="37" t="s">
        <v>74</v>
      </c>
      <c r="D35" s="37">
        <v>2</v>
      </c>
      <c r="E35" s="37">
        <v>53</v>
      </c>
      <c r="F35" s="38">
        <v>0</v>
      </c>
      <c r="G35" s="37" t="s">
        <v>77</v>
      </c>
    </row>
    <row r="36" spans="1:7" s="37" customFormat="1" ht="14.4" x14ac:dyDescent="0.3">
      <c r="A36" s="37" t="s">
        <v>75</v>
      </c>
      <c r="B36" s="37" t="s">
        <v>13</v>
      </c>
      <c r="C36" s="37" t="s">
        <v>76</v>
      </c>
      <c r="D36" s="37">
        <v>3</v>
      </c>
      <c r="E36" s="37">
        <v>128</v>
      </c>
      <c r="F36" s="38">
        <v>0</v>
      </c>
      <c r="G36" s="37" t="s">
        <v>77</v>
      </c>
    </row>
    <row r="37" spans="1:7" s="37" customFormat="1" ht="14.4" x14ac:dyDescent="0.3">
      <c r="A37" s="37" t="s">
        <v>81</v>
      </c>
      <c r="B37" s="37" t="s">
        <v>13</v>
      </c>
      <c r="C37" s="37" t="s">
        <v>82</v>
      </c>
      <c r="D37" s="37">
        <v>2</v>
      </c>
      <c r="E37" s="37">
        <v>77</v>
      </c>
      <c r="F37" s="38">
        <v>0</v>
      </c>
      <c r="G37" s="37" t="s">
        <v>77</v>
      </c>
    </row>
    <row r="38" spans="1:7" x14ac:dyDescent="0.25">
      <c r="A38" s="9" t="s">
        <v>79</v>
      </c>
      <c r="B38" s="9" t="s">
        <v>79</v>
      </c>
      <c r="C38" s="9" t="s">
        <v>66</v>
      </c>
      <c r="D38" s="9">
        <v>1</v>
      </c>
      <c r="E38" s="9">
        <v>50</v>
      </c>
      <c r="F38" s="18">
        <f>D38*E38</f>
        <v>50</v>
      </c>
      <c r="G38" s="9" t="s">
        <v>78</v>
      </c>
    </row>
    <row r="45" spans="1:7" ht="17.399999999999999" x14ac:dyDescent="0.3">
      <c r="E45" s="27" t="s">
        <v>69</v>
      </c>
      <c r="F45" s="28">
        <f>SUM(F4:F43)</f>
        <v>26554</v>
      </c>
    </row>
  </sheetData>
  <hyperlinks>
    <hyperlink ref="C7" r:id="rId1" xr:uid="{00000000-0004-0000-0000-000000000000}"/>
    <hyperlink ref="C24" r:id="rId2" xr:uid="{00000000-0004-0000-0000-000001000000}"/>
    <hyperlink ref="C26" r:id="rId3" display="MT-1 Accessory Tube Lens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Vladimirov</cp:lastModifiedBy>
  <dcterms:created xsi:type="dcterms:W3CDTF">2023-03-16T11:42:38Z</dcterms:created>
  <dcterms:modified xsi:type="dcterms:W3CDTF">2024-09-30T07:21:57Z</dcterms:modified>
</cp:coreProperties>
</file>