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liederhome/Desktop/Davis PhD/Diffusion/Diffusion Modeling/Diffusion Model Test/"/>
    </mc:Choice>
  </mc:AlternateContent>
  <xr:revisionPtr revIDLastSave="0" documentId="8_{0DE72E29-1D48-3844-97EB-898900D2E69F}" xr6:coauthVersionLast="34" xr6:coauthVersionMax="34" xr10:uidLastSave="{00000000-0000-0000-0000-000000000000}"/>
  <bookViews>
    <workbookView xWindow="40" yWindow="440" windowWidth="28740" windowHeight="17560" xr2:uid="{1571CBAE-3130-3142-863A-1364CFFF452A}"/>
  </bookViews>
  <sheets>
    <sheet name="Analytical Solution" sheetId="1" r:id="rId1"/>
    <sheet name="Model Inpu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2" l="1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20" i="1"/>
  <c r="P20" i="1"/>
  <c r="N20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I20" i="1"/>
  <c r="J20" i="1"/>
  <c r="K20" i="1"/>
  <c r="L20" i="1"/>
  <c r="M20" i="1"/>
  <c r="O20" i="1"/>
  <c r="F20" i="1"/>
  <c r="G20" i="1"/>
  <c r="H20" i="1"/>
  <c r="E19" i="1"/>
  <c r="E20" i="1"/>
  <c r="C22" i="1"/>
  <c r="J5" i="1"/>
  <c r="B7" i="1"/>
  <c r="B10" i="1" s="1"/>
  <c r="B11" i="1" s="1"/>
  <c r="G76" i="1" s="1"/>
  <c r="B6" i="1"/>
  <c r="G4" i="1" l="1"/>
  <c r="E74" i="1"/>
  <c r="E58" i="1"/>
  <c r="E42" i="1"/>
  <c r="E26" i="1"/>
  <c r="F71" i="1"/>
  <c r="F55" i="1"/>
  <c r="F39" i="1"/>
  <c r="F23" i="1"/>
  <c r="E70" i="1"/>
  <c r="E54" i="1"/>
  <c r="E38" i="1"/>
  <c r="F22" i="1"/>
  <c r="F67" i="1"/>
  <c r="F51" i="1"/>
  <c r="F35" i="1"/>
  <c r="G80" i="1"/>
  <c r="E82" i="1"/>
  <c r="E66" i="1"/>
  <c r="E50" i="1"/>
  <c r="E34" i="1"/>
  <c r="F79" i="1"/>
  <c r="F63" i="1"/>
  <c r="F47" i="1"/>
  <c r="F31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P25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K23" i="1"/>
  <c r="K27" i="1"/>
  <c r="K31" i="1"/>
  <c r="K35" i="1"/>
  <c r="K39" i="1"/>
  <c r="K43" i="1"/>
  <c r="K47" i="1"/>
  <c r="K51" i="1"/>
  <c r="K55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K24" i="1"/>
  <c r="K28" i="1"/>
  <c r="K32" i="1"/>
  <c r="K36" i="1"/>
  <c r="K40" i="1"/>
  <c r="K44" i="1"/>
  <c r="K48" i="1"/>
  <c r="K52" i="1"/>
  <c r="Q37" i="1"/>
  <c r="Q53" i="1"/>
  <c r="Q69" i="1"/>
  <c r="P24" i="1"/>
  <c r="P33" i="1"/>
  <c r="P41" i="1"/>
  <c r="P49" i="1"/>
  <c r="P57" i="1"/>
  <c r="P65" i="1"/>
  <c r="P73" i="1"/>
  <c r="P81" i="1"/>
  <c r="N28" i="1"/>
  <c r="N36" i="1"/>
  <c r="N44" i="1"/>
  <c r="N52" i="1"/>
  <c r="N60" i="1"/>
  <c r="N68" i="1"/>
  <c r="N76" i="1"/>
  <c r="M24" i="1"/>
  <c r="M32" i="1"/>
  <c r="M40" i="1"/>
  <c r="M48" i="1"/>
  <c r="M56" i="1"/>
  <c r="M64" i="1"/>
  <c r="M72" i="1"/>
  <c r="M80" i="1"/>
  <c r="L27" i="1"/>
  <c r="L35" i="1"/>
  <c r="L43" i="1"/>
  <c r="L51" i="1"/>
  <c r="L59" i="1"/>
  <c r="L67" i="1"/>
  <c r="L75" i="1"/>
  <c r="L22" i="1"/>
  <c r="K30" i="1"/>
  <c r="K38" i="1"/>
  <c r="K46" i="1"/>
  <c r="K54" i="1"/>
  <c r="K59" i="1"/>
  <c r="K63" i="1"/>
  <c r="K67" i="1"/>
  <c r="K71" i="1"/>
  <c r="K75" i="1"/>
  <c r="K79" i="1"/>
  <c r="K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H24" i="1"/>
  <c r="H28" i="1"/>
  <c r="H32" i="1"/>
  <c r="H36" i="1"/>
  <c r="H40" i="1"/>
  <c r="H44" i="1"/>
  <c r="H48" i="1"/>
  <c r="H52" i="1"/>
  <c r="H56" i="1"/>
  <c r="H60" i="1"/>
  <c r="Q25" i="1"/>
  <c r="Q41" i="1"/>
  <c r="Q57" i="1"/>
  <c r="Q73" i="1"/>
  <c r="P28" i="1"/>
  <c r="P36" i="1"/>
  <c r="P44" i="1"/>
  <c r="P52" i="1"/>
  <c r="P60" i="1"/>
  <c r="P68" i="1"/>
  <c r="P76" i="1"/>
  <c r="N23" i="1"/>
  <c r="N31" i="1"/>
  <c r="N39" i="1"/>
  <c r="N47" i="1"/>
  <c r="N55" i="1"/>
  <c r="N63" i="1"/>
  <c r="N71" i="1"/>
  <c r="N79" i="1"/>
  <c r="M27" i="1"/>
  <c r="M35" i="1"/>
  <c r="M43" i="1"/>
  <c r="M51" i="1"/>
  <c r="M59" i="1"/>
  <c r="M67" i="1"/>
  <c r="M75" i="1"/>
  <c r="M22" i="1"/>
  <c r="L30" i="1"/>
  <c r="L38" i="1"/>
  <c r="L46" i="1"/>
  <c r="L54" i="1"/>
  <c r="L62" i="1"/>
  <c r="L70" i="1"/>
  <c r="L78" i="1"/>
  <c r="K25" i="1"/>
  <c r="K33" i="1"/>
  <c r="K41" i="1"/>
  <c r="K49" i="1"/>
  <c r="K56" i="1"/>
  <c r="K60" i="1"/>
  <c r="K64" i="1"/>
  <c r="K68" i="1"/>
  <c r="K72" i="1"/>
  <c r="K76" i="1"/>
  <c r="K80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H25" i="1"/>
  <c r="H29" i="1"/>
  <c r="H33" i="1"/>
  <c r="H37" i="1"/>
  <c r="H41" i="1"/>
  <c r="H45" i="1"/>
  <c r="H49" i="1"/>
  <c r="H53" i="1"/>
  <c r="Q29" i="1"/>
  <c r="Q45" i="1"/>
  <c r="Q61" i="1"/>
  <c r="Q77" i="1"/>
  <c r="P29" i="1"/>
  <c r="Q81" i="1"/>
  <c r="P45" i="1"/>
  <c r="P61" i="1"/>
  <c r="P77" i="1"/>
  <c r="N32" i="1"/>
  <c r="N48" i="1"/>
  <c r="N64" i="1"/>
  <c r="N80" i="1"/>
  <c r="M36" i="1"/>
  <c r="M52" i="1"/>
  <c r="M68" i="1"/>
  <c r="L23" i="1"/>
  <c r="L39" i="1"/>
  <c r="L55" i="1"/>
  <c r="L71" i="1"/>
  <c r="K26" i="1"/>
  <c r="K42" i="1"/>
  <c r="K57" i="1"/>
  <c r="K65" i="1"/>
  <c r="K73" i="1"/>
  <c r="K81" i="1"/>
  <c r="J28" i="1"/>
  <c r="J36" i="1"/>
  <c r="J44" i="1"/>
  <c r="J52" i="1"/>
  <c r="J60" i="1"/>
  <c r="J68" i="1"/>
  <c r="J76" i="1"/>
  <c r="I23" i="1"/>
  <c r="I31" i="1"/>
  <c r="I39" i="1"/>
  <c r="I47" i="1"/>
  <c r="I55" i="1"/>
  <c r="I63" i="1"/>
  <c r="I71" i="1"/>
  <c r="I79" i="1"/>
  <c r="H26" i="1"/>
  <c r="H34" i="1"/>
  <c r="H42" i="1"/>
  <c r="H50" i="1"/>
  <c r="H57" i="1"/>
  <c r="H62" i="1"/>
  <c r="H66" i="1"/>
  <c r="H70" i="1"/>
  <c r="H74" i="1"/>
  <c r="H78" i="1"/>
  <c r="H82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22" i="1"/>
  <c r="P37" i="1"/>
  <c r="P69" i="1"/>
  <c r="N24" i="1"/>
  <c r="N56" i="1"/>
  <c r="M44" i="1"/>
  <c r="M76" i="1"/>
  <c r="L47" i="1"/>
  <c r="L79" i="1"/>
  <c r="K50" i="1"/>
  <c r="K69" i="1"/>
  <c r="J24" i="1"/>
  <c r="J40" i="1"/>
  <c r="J56" i="1"/>
  <c r="J72" i="1"/>
  <c r="I27" i="1"/>
  <c r="I43" i="1"/>
  <c r="I59" i="1"/>
  <c r="I75" i="1"/>
  <c r="H30" i="1"/>
  <c r="H46" i="1"/>
  <c r="H59" i="1"/>
  <c r="H68" i="1"/>
  <c r="H76" i="1"/>
  <c r="G23" i="1"/>
  <c r="G31" i="1"/>
  <c r="G39" i="1"/>
  <c r="G47" i="1"/>
  <c r="G55" i="1"/>
  <c r="G63" i="1"/>
  <c r="G71" i="1"/>
  <c r="G79" i="1"/>
  <c r="F26" i="1"/>
  <c r="F34" i="1"/>
  <c r="F42" i="1"/>
  <c r="F50" i="1"/>
  <c r="F58" i="1"/>
  <c r="F66" i="1"/>
  <c r="F74" i="1"/>
  <c r="F82" i="1"/>
  <c r="E29" i="1"/>
  <c r="E37" i="1"/>
  <c r="E49" i="1"/>
  <c r="E57" i="1"/>
  <c r="E65" i="1"/>
  <c r="E73" i="1"/>
  <c r="E81" i="1"/>
  <c r="P40" i="1"/>
  <c r="P56" i="1"/>
  <c r="N27" i="1"/>
  <c r="N59" i="1"/>
  <c r="M31" i="1"/>
  <c r="M63" i="1"/>
  <c r="L34" i="1"/>
  <c r="L66" i="1"/>
  <c r="K37" i="1"/>
  <c r="K62" i="1"/>
  <c r="K78" i="1"/>
  <c r="J33" i="1"/>
  <c r="J49" i="1"/>
  <c r="J65" i="1"/>
  <c r="J81" i="1"/>
  <c r="I44" i="1"/>
  <c r="I60" i="1"/>
  <c r="I76" i="1"/>
  <c r="H31" i="1"/>
  <c r="H47" i="1"/>
  <c r="H61" i="1"/>
  <c r="H73" i="1"/>
  <c r="H81" i="1"/>
  <c r="G32" i="1"/>
  <c r="G40" i="1"/>
  <c r="G52" i="1"/>
  <c r="G68" i="1"/>
  <c r="Q33" i="1"/>
  <c r="P32" i="1"/>
  <c r="P48" i="1"/>
  <c r="P64" i="1"/>
  <c r="P80" i="1"/>
  <c r="N35" i="1"/>
  <c r="N51" i="1"/>
  <c r="N67" i="1"/>
  <c r="N22" i="1"/>
  <c r="M23" i="1"/>
  <c r="M39" i="1"/>
  <c r="M55" i="1"/>
  <c r="M71" i="1"/>
  <c r="L26" i="1"/>
  <c r="L42" i="1"/>
  <c r="L58" i="1"/>
  <c r="L74" i="1"/>
  <c r="K29" i="1"/>
  <c r="K45" i="1"/>
  <c r="K58" i="1"/>
  <c r="K66" i="1"/>
  <c r="K74" i="1"/>
  <c r="K82" i="1"/>
  <c r="J29" i="1"/>
  <c r="J37" i="1"/>
  <c r="J45" i="1"/>
  <c r="J53" i="1"/>
  <c r="J61" i="1"/>
  <c r="J69" i="1"/>
  <c r="J77" i="1"/>
  <c r="I24" i="1"/>
  <c r="I32" i="1"/>
  <c r="I40" i="1"/>
  <c r="I48" i="1"/>
  <c r="I56" i="1"/>
  <c r="I64" i="1"/>
  <c r="I72" i="1"/>
  <c r="I80" i="1"/>
  <c r="H27" i="1"/>
  <c r="H35" i="1"/>
  <c r="H43" i="1"/>
  <c r="H51" i="1"/>
  <c r="H58" i="1"/>
  <c r="H63" i="1"/>
  <c r="H67" i="1"/>
  <c r="H71" i="1"/>
  <c r="H75" i="1"/>
  <c r="H79" i="1"/>
  <c r="H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Q49" i="1"/>
  <c r="P53" i="1"/>
  <c r="N40" i="1"/>
  <c r="N72" i="1"/>
  <c r="M28" i="1"/>
  <c r="M60" i="1"/>
  <c r="L31" i="1"/>
  <c r="L63" i="1"/>
  <c r="K34" i="1"/>
  <c r="K61" i="1"/>
  <c r="K77" i="1"/>
  <c r="J32" i="1"/>
  <c r="J48" i="1"/>
  <c r="J64" i="1"/>
  <c r="J80" i="1"/>
  <c r="I35" i="1"/>
  <c r="I51" i="1"/>
  <c r="I67" i="1"/>
  <c r="I22" i="1"/>
  <c r="H38" i="1"/>
  <c r="H54" i="1"/>
  <c r="H64" i="1"/>
  <c r="H72" i="1"/>
  <c r="H80" i="1"/>
  <c r="G27" i="1"/>
  <c r="G35" i="1"/>
  <c r="G43" i="1"/>
  <c r="G51" i="1"/>
  <c r="G59" i="1"/>
  <c r="G67" i="1"/>
  <c r="G75" i="1"/>
  <c r="G22" i="1"/>
  <c r="F30" i="1"/>
  <c r="F38" i="1"/>
  <c r="F46" i="1"/>
  <c r="F54" i="1"/>
  <c r="F62" i="1"/>
  <c r="F70" i="1"/>
  <c r="F78" i="1"/>
  <c r="E25" i="1"/>
  <c r="E33" i="1"/>
  <c r="E41" i="1"/>
  <c r="E53" i="1"/>
  <c r="E61" i="1"/>
  <c r="E69" i="1"/>
  <c r="E77" i="1"/>
  <c r="Q65" i="1"/>
  <c r="P72" i="1"/>
  <c r="N43" i="1"/>
  <c r="N75" i="1"/>
  <c r="M47" i="1"/>
  <c r="M79" i="1"/>
  <c r="L50" i="1"/>
  <c r="L82" i="1"/>
  <c r="K53" i="1"/>
  <c r="K70" i="1"/>
  <c r="J25" i="1"/>
  <c r="J41" i="1"/>
  <c r="J57" i="1"/>
  <c r="J73" i="1"/>
  <c r="I36" i="1"/>
  <c r="I52" i="1"/>
  <c r="I68" i="1"/>
  <c r="H23" i="1"/>
  <c r="H39" i="1"/>
  <c r="H55" i="1"/>
  <c r="H65" i="1"/>
  <c r="H77" i="1"/>
  <c r="G24" i="1"/>
  <c r="G36" i="1"/>
  <c r="G44" i="1"/>
  <c r="G56" i="1"/>
  <c r="G64" i="1"/>
  <c r="E45" i="1"/>
  <c r="I28" i="1"/>
  <c r="H69" i="1"/>
  <c r="G28" i="1"/>
  <c r="G48" i="1"/>
  <c r="G60" i="1"/>
  <c r="E78" i="1"/>
  <c r="E62" i="1"/>
  <c r="E46" i="1"/>
  <c r="E30" i="1"/>
  <c r="F75" i="1"/>
  <c r="F59" i="1"/>
  <c r="F43" i="1"/>
  <c r="F27" i="1"/>
  <c r="G72" i="1"/>
  <c r="L4" i="1"/>
  <c r="O23" i="1"/>
  <c r="G5" i="1"/>
  <c r="G6" i="1" s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2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</calcChain>
</file>

<file path=xl/sharedStrings.xml><?xml version="1.0" encoding="utf-8"?>
<sst xmlns="http://schemas.openxmlformats.org/spreadsheetml/2006/main" count="41" uniqueCount="36">
  <si>
    <t>Variables</t>
  </si>
  <si>
    <t>Temp (℃)</t>
  </si>
  <si>
    <t>Temp (K)</t>
  </si>
  <si>
    <r>
      <t>X</t>
    </r>
    <r>
      <rPr>
        <vertAlign val="subscript"/>
        <sz val="12"/>
        <color theme="1"/>
        <rFont val="Calibri (Body)"/>
      </rPr>
      <t>An</t>
    </r>
  </si>
  <si>
    <t>Calculate diffusivity (based on Giletti and Casserly, 1994)</t>
  </si>
  <si>
    <t>Calculated Diffusivity</t>
  </si>
  <si>
    <r>
      <t>D</t>
    </r>
    <r>
      <rPr>
        <vertAlign val="subscript"/>
        <sz val="12"/>
        <color theme="1"/>
        <rFont val="Calibri (Body)"/>
      </rPr>
      <t>Sr</t>
    </r>
    <r>
      <rPr>
        <sz val="12"/>
        <color theme="1"/>
        <rFont val="Calibri"/>
        <family val="2"/>
        <scheme val="minor"/>
      </rPr>
      <t xml:space="preserve"> (µm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/s)</t>
    </r>
  </si>
  <si>
    <t>Distance (ΔX) in µm</t>
  </si>
  <si>
    <t>Calculated from Courant Condition (r = 0.5)</t>
  </si>
  <si>
    <t>r = Courant Condition</t>
  </si>
  <si>
    <t>Time Step (Δt) sec</t>
  </si>
  <si>
    <t>Δt hours</t>
  </si>
  <si>
    <t>Δt years</t>
  </si>
  <si>
    <t>Courant Condition (r)</t>
  </si>
  <si>
    <r>
      <t>D</t>
    </r>
    <r>
      <rPr>
        <vertAlign val="subscript"/>
        <sz val="12"/>
        <color theme="1"/>
        <rFont val="Calibri (Body)"/>
      </rPr>
      <t>Sr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/s)</t>
    </r>
  </si>
  <si>
    <t>Δt used</t>
  </si>
  <si>
    <t>Years</t>
  </si>
  <si>
    <t>Seconds</t>
  </si>
  <si>
    <t>Initial Conditions</t>
  </si>
  <si>
    <t>Rim</t>
  </si>
  <si>
    <t>Core</t>
  </si>
  <si>
    <t>Concentration (ppm)</t>
  </si>
  <si>
    <t>ΔX</t>
  </si>
  <si>
    <r>
      <t>C</t>
    </r>
    <r>
      <rPr>
        <vertAlign val="subscript"/>
        <sz val="12"/>
        <color theme="1"/>
        <rFont val="Calibri (Body)"/>
      </rPr>
      <t>o</t>
    </r>
  </si>
  <si>
    <t>ANALYTICAL SOLUTION</t>
  </si>
  <si>
    <t>Number of interations</t>
  </si>
  <si>
    <t>Time in years</t>
  </si>
  <si>
    <t>Time in seconds</t>
  </si>
  <si>
    <t>Distance</t>
  </si>
  <si>
    <t>Initial Condition</t>
  </si>
  <si>
    <t>1 year</t>
  </si>
  <si>
    <t>10 years</t>
  </si>
  <si>
    <t>100 years</t>
  </si>
  <si>
    <t>1000 years</t>
  </si>
  <si>
    <t>*This spreadsheet calcuated the simple analytical solution for Sr diffusion in plagioclase assuming diffusivity is constant (based off of Rubin_Diffusion model spreadsheet)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</si>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</sst>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/>
    <xf numFmtId="2" fontId="1" fillId="0" borderId="3" xfId="0" applyNumberFormat="1" applyFont="1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center"/>
    </xf>
    <xf numFmtId="2" fontId="1" fillId="0" borderId="4" xfId="0" applyNumberFormat="1" applyFont="1" applyBorder="1"/>
    <xf numFmtId="2" fontId="0" fillId="0" borderId="3" xfId="0" applyNumberFormat="1" applyFont="1" applyBorder="1"/>
    <xf numFmtId="2" fontId="0" fillId="0" borderId="5" xfId="0" applyNumberFormat="1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1" xfId="0" applyBorder="1"/>
    <xf numFmtId="0" fontId="1" fillId="0" borderId="9" xfId="0" applyFont="1" applyBorder="1" applyAlignment="1">
      <alignment horizontal="center" wrapText="1"/>
    </xf>
    <xf numFmtId="0" fontId="0" fillId="0" borderId="9" xfId="0" applyBorder="1"/>
    <xf numFmtId="0" fontId="1" fillId="0" borderId="2" xfId="0" applyFont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10" xfId="0" applyNumberFormat="1" applyBorder="1"/>
    <xf numFmtId="0" fontId="0" fillId="0" borderId="10" xfId="0" applyBorder="1"/>
    <xf numFmtId="0" fontId="0" fillId="0" borderId="8" xfId="0" applyFont="1" applyBorder="1" applyAlignment="1">
      <alignment horizontal="center"/>
    </xf>
    <xf numFmtId="11" fontId="0" fillId="0" borderId="4" xfId="0" applyNumberFormat="1" applyFon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1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Solution'!$D$22:$D$82</c:f>
              <c:numCache>
                <c:formatCode>General</c:formatCode>
                <c:ptCount val="6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C-1545-948C-F0E93E07C065}"/>
            </c:ext>
          </c:extLst>
        </c:ser>
        <c:ser>
          <c:idx val="2"/>
          <c:order val="1"/>
          <c:tx>
            <c:v>1 year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Solution'!$N$22:$N$82</c:f>
              <c:numCache>
                <c:formatCode>0.00</c:formatCode>
                <c:ptCount val="6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149.99999999999957</c:v>
                </c:pt>
                <c:pt idx="12">
                  <c:v>149.99999999999034</c:v>
                </c:pt>
                <c:pt idx="13">
                  <c:v>149.99999999981034</c:v>
                </c:pt>
                <c:pt idx="14">
                  <c:v>149.99999999684422</c:v>
                </c:pt>
                <c:pt idx="15">
                  <c:v>149.99999995540833</c:v>
                </c:pt>
                <c:pt idx="16">
                  <c:v>149.9999994646939</c:v>
                </c:pt>
                <c:pt idx="17">
                  <c:v>149.99999453780111</c:v>
                </c:pt>
                <c:pt idx="18">
                  <c:v>149.99995259715024</c:v>
                </c:pt>
                <c:pt idx="19">
                  <c:v>149.99964987772432</c:v>
                </c:pt>
                <c:pt idx="20">
                  <c:v>149.9977971439707</c:v>
                </c:pt>
                <c:pt idx="21">
                  <c:v>149.9881815332615</c:v>
                </c:pt>
                <c:pt idx="22">
                  <c:v>149.94586070124657</c:v>
                </c:pt>
                <c:pt idx="23">
                  <c:v>149.78789387801265</c:v>
                </c:pt>
                <c:pt idx="24">
                  <c:v>149.28782344532272</c:v>
                </c:pt>
                <c:pt idx="25">
                  <c:v>147.94515911310094</c:v>
                </c:pt>
                <c:pt idx="26">
                  <c:v>144.88749327953104</c:v>
                </c:pt>
                <c:pt idx="27">
                  <c:v>138.98124165435183</c:v>
                </c:pt>
                <c:pt idx="28">
                  <c:v>129.30417167015128</c:v>
                </c:pt>
                <c:pt idx="29">
                  <c:v>115.85504935270407</c:v>
                </c:pt>
                <c:pt idx="30">
                  <c:v>100</c:v>
                </c:pt>
                <c:pt idx="31">
                  <c:v>84.144950647295929</c:v>
                </c:pt>
                <c:pt idx="32">
                  <c:v>70.695828329848709</c:v>
                </c:pt>
                <c:pt idx="33">
                  <c:v>61.01875834564818</c:v>
                </c:pt>
                <c:pt idx="34">
                  <c:v>55.11250672046895</c:v>
                </c:pt>
                <c:pt idx="35">
                  <c:v>52.054840886899058</c:v>
                </c:pt>
                <c:pt idx="36">
                  <c:v>50.712176554677271</c:v>
                </c:pt>
                <c:pt idx="37">
                  <c:v>50.212106121987361</c:v>
                </c:pt>
                <c:pt idx="38">
                  <c:v>50.054139298753419</c:v>
                </c:pt>
                <c:pt idx="39">
                  <c:v>50.011818466738504</c:v>
                </c:pt>
                <c:pt idx="40">
                  <c:v>50.002202856029299</c:v>
                </c:pt>
                <c:pt idx="41">
                  <c:v>50.000350122275698</c:v>
                </c:pt>
                <c:pt idx="42">
                  <c:v>50.000047402849752</c:v>
                </c:pt>
                <c:pt idx="43">
                  <c:v>50.000005462198892</c:v>
                </c:pt>
                <c:pt idx="44">
                  <c:v>50.0000005353061</c:v>
                </c:pt>
                <c:pt idx="45">
                  <c:v>50.000000044591665</c:v>
                </c:pt>
                <c:pt idx="46">
                  <c:v>50.00000000315579</c:v>
                </c:pt>
                <c:pt idx="47">
                  <c:v>50.000000000189665</c:v>
                </c:pt>
                <c:pt idx="48">
                  <c:v>50.000000000009678</c:v>
                </c:pt>
                <c:pt idx="49">
                  <c:v>50.000000000000419</c:v>
                </c:pt>
                <c:pt idx="50">
                  <c:v>50.000000000000014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C-1545-948C-F0E93E07C065}"/>
            </c:ext>
          </c:extLst>
        </c:ser>
        <c:ser>
          <c:idx val="1"/>
          <c:order val="2"/>
          <c:tx>
            <c:v>10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Solution'!$O$22:$O$82</c:f>
              <c:numCache>
                <c:formatCode>0.00</c:formatCode>
                <c:ptCount val="61"/>
                <c:pt idx="0">
                  <c:v>149.99467903948425</c:v>
                </c:pt>
                <c:pt idx="1">
                  <c:v>149.99102645172729</c:v>
                </c:pt>
                <c:pt idx="2">
                  <c:v>149.98510418086701</c:v>
                </c:pt>
                <c:pt idx="3">
                  <c:v>149.97566056537025</c:v>
                </c:pt>
                <c:pt idx="4">
                  <c:v>149.96085071208219</c:v>
                </c:pt>
                <c:pt idx="5">
                  <c:v>149.9380091577282</c:v>
                </c:pt>
                <c:pt idx="6">
                  <c:v>149.90336236828654</c:v>
                </c:pt>
                <c:pt idx="7">
                  <c:v>149.85167757409806</c:v>
                </c:pt>
                <c:pt idx="8">
                  <c:v>149.77585036979266</c:v>
                </c:pt>
                <c:pt idx="9">
                  <c:v>149.66644219778664</c:v>
                </c:pt>
                <c:pt idx="10">
                  <c:v>149.51119028824635</c:v>
                </c:pt>
                <c:pt idx="11">
                  <c:v>149.29452635848969</c:v>
                </c:pt>
                <c:pt idx="12">
                  <c:v>148.99715525556877</c:v>
                </c:pt>
                <c:pt idx="13">
                  <c:v>148.59575892419429</c:v>
                </c:pt>
                <c:pt idx="14">
                  <c:v>148.06290210658301</c:v>
                </c:pt>
                <c:pt idx="15">
                  <c:v>147.36722109132023</c:v>
                </c:pt>
                <c:pt idx="16">
                  <c:v>146.47397262581097</c:v>
                </c:pt>
                <c:pt idx="17">
                  <c:v>145.34600428128965</c:v>
                </c:pt>
                <c:pt idx="18">
                  <c:v>143.9451787308823</c:v>
                </c:pt>
                <c:pt idx="19">
                  <c:v>142.23424294243958</c:v>
                </c:pt>
                <c:pt idx="20">
                  <c:v>140.17908178175992</c:v>
                </c:pt>
                <c:pt idx="21">
                  <c:v>137.75123890553189</c:v>
                </c:pt>
                <c:pt idx="22">
                  <c:v>134.93053309841187</c:v>
                </c:pt>
                <c:pt idx="23">
                  <c:v>131.70755366912397</c:v>
                </c:pt>
                <c:pt idx="24">
                  <c:v>128.0857925501636</c:v>
                </c:pt>
                <c:pt idx="25">
                  <c:v>124.08317034832358</c:v>
                </c:pt>
                <c:pt idx="26">
                  <c:v>119.73274291351295</c:v>
                </c:pt>
                <c:pt idx="27">
                  <c:v>115.08243413787496</c:v>
                </c:pt>
                <c:pt idx="28">
                  <c:v>110.19372514884869</c:v>
                </c:pt>
                <c:pt idx="29">
                  <c:v>105.13933088880646</c:v>
                </c:pt>
                <c:pt idx="30">
                  <c:v>100</c:v>
                </c:pt>
                <c:pt idx="31">
                  <c:v>94.860669111193559</c:v>
                </c:pt>
                <c:pt idx="32">
                  <c:v>89.806274851151329</c:v>
                </c:pt>
                <c:pt idx="33">
                  <c:v>84.917565862125045</c:v>
                </c:pt>
                <c:pt idx="34">
                  <c:v>80.267257086487035</c:v>
                </c:pt>
                <c:pt idx="35">
                  <c:v>75.916829651676423</c:v>
                </c:pt>
                <c:pt idx="36">
                  <c:v>71.914207449836411</c:v>
                </c:pt>
                <c:pt idx="37">
                  <c:v>68.292446330876032</c:v>
                </c:pt>
                <c:pt idx="38">
                  <c:v>65.069466901588129</c:v>
                </c:pt>
                <c:pt idx="39">
                  <c:v>62.248761094468101</c:v>
                </c:pt>
                <c:pt idx="40">
                  <c:v>59.820918218240067</c:v>
                </c:pt>
                <c:pt idx="41">
                  <c:v>57.765757057560421</c:v>
                </c:pt>
                <c:pt idx="42">
                  <c:v>56.054821269117689</c:v>
                </c:pt>
                <c:pt idx="43">
                  <c:v>54.653995718710348</c:v>
                </c:pt>
                <c:pt idx="44">
                  <c:v>53.526027374189027</c:v>
                </c:pt>
                <c:pt idx="45">
                  <c:v>52.632778908679782</c:v>
                </c:pt>
                <c:pt idx="46">
                  <c:v>51.937097893417004</c:v>
                </c:pt>
                <c:pt idx="47">
                  <c:v>51.404241075805736</c:v>
                </c:pt>
                <c:pt idx="48">
                  <c:v>51.002844744431201</c:v>
                </c:pt>
                <c:pt idx="49">
                  <c:v>50.705473641510302</c:v>
                </c:pt>
                <c:pt idx="50">
                  <c:v>50.488809711753646</c:v>
                </c:pt>
                <c:pt idx="51">
                  <c:v>50.333557802213363</c:v>
                </c:pt>
                <c:pt idx="52">
                  <c:v>50.224149630207329</c:v>
                </c:pt>
                <c:pt idx="53">
                  <c:v>50.148322425901917</c:v>
                </c:pt>
                <c:pt idx="54">
                  <c:v>50.096637631713456</c:v>
                </c:pt>
                <c:pt idx="55">
                  <c:v>50.061990842271797</c:v>
                </c:pt>
                <c:pt idx="56">
                  <c:v>50.039149287917809</c:v>
                </c:pt>
                <c:pt idx="57">
                  <c:v>50.024339434629752</c:v>
                </c:pt>
                <c:pt idx="58">
                  <c:v>50.014895819132988</c:v>
                </c:pt>
                <c:pt idx="59">
                  <c:v>50.008973548272706</c:v>
                </c:pt>
                <c:pt idx="60">
                  <c:v>50.005320960515753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C-1545-948C-F0E93E07C065}"/>
            </c:ext>
          </c:extLst>
        </c:ser>
        <c:ser>
          <c:idx val="3"/>
          <c:order val="3"/>
          <c:tx>
            <c:v>100 years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Solution'!$P$22:$P$82</c:f>
              <c:numCache>
                <c:formatCode>0.00</c:formatCode>
                <c:ptCount val="61"/>
                <c:pt idx="0">
                  <c:v>138.98124165435183</c:v>
                </c:pt>
                <c:pt idx="1">
                  <c:v>138.19280225327793</c:v>
                </c:pt>
                <c:pt idx="2">
                  <c:v>137.36527318716986</c:v>
                </c:pt>
                <c:pt idx="3">
                  <c:v>136.4981644918289</c:v>
                </c:pt>
                <c:pt idx="4">
                  <c:v>135.59109789780427</c:v>
                </c:pt>
                <c:pt idx="5">
                  <c:v>134.64381400849146</c:v>
                </c:pt>
                <c:pt idx="6">
                  <c:v>133.65617899830991</c:v>
                </c:pt>
                <c:pt idx="7">
                  <c:v>132.62819075223155</c:v>
                </c:pt>
                <c:pt idx="8">
                  <c:v>131.55998437014802</c:v>
                </c:pt>
                <c:pt idx="9">
                  <c:v>130.45183696279111</c:v>
                </c:pt>
                <c:pt idx="10">
                  <c:v>129.30417167015128</c:v>
                </c:pt>
                <c:pt idx="11">
                  <c:v>128.11756083856079</c:v>
                </c:pt>
                <c:pt idx="12">
                  <c:v>126.89272829878769</c:v>
                </c:pt>
                <c:pt idx="13">
                  <c:v>125.63055069457523</c:v>
                </c:pt>
                <c:pt idx="14">
                  <c:v>124.33205781899576</c:v>
                </c:pt>
                <c:pt idx="15">
                  <c:v>122.99843192469078</c:v>
                </c:pt>
                <c:pt idx="16">
                  <c:v>121.63100598344469</c:v>
                </c:pt>
                <c:pt idx="17">
                  <c:v>120.23126088048384</c:v>
                </c:pt>
                <c:pt idx="18">
                  <c:v>118.80082153928646</c:v>
                </c:pt>
                <c:pt idx="19">
                  <c:v>117.34145198340502</c:v>
                </c:pt>
                <c:pt idx="20">
                  <c:v>115.85504935270407</c:v>
                </c:pt>
                <c:pt idx="21">
                  <c:v>114.34363690236034</c:v>
                </c:pt>
                <c:pt idx="22">
                  <c:v>112.80935602381319</c:v>
                </c:pt>
                <c:pt idx="23">
                  <c:v>111.254457337443</c:v>
                </c:pt>
                <c:pt idx="24">
                  <c:v>109.68129091694573</c:v>
                </c:pt>
                <c:pt idx="25">
                  <c:v>108.0922957150221</c:v>
                </c:pt>
                <c:pt idx="26">
                  <c:v>106.4899882689686</c:v>
                </c:pt>
                <c:pt idx="27">
                  <c:v>104.87695077291917</c:v>
                </c:pt>
                <c:pt idx="28">
                  <c:v>103.25581861071919</c:v>
                </c:pt>
                <c:pt idx="29">
                  <c:v>101.62926744961305</c:v>
                </c:pt>
                <c:pt idx="30">
                  <c:v>100</c:v>
                </c:pt>
                <c:pt idx="31">
                  <c:v>98.370732550386961</c:v>
                </c:pt>
                <c:pt idx="32">
                  <c:v>96.744181389280811</c:v>
                </c:pt>
                <c:pt idx="33">
                  <c:v>95.123049227080827</c:v>
                </c:pt>
                <c:pt idx="34">
                  <c:v>93.510011731031398</c:v>
                </c:pt>
                <c:pt idx="35">
                  <c:v>91.90770428497791</c:v>
                </c:pt>
                <c:pt idx="36">
                  <c:v>90.318709083054273</c:v>
                </c:pt>
                <c:pt idx="37">
                  <c:v>88.745542662557</c:v>
                </c:pt>
                <c:pt idx="38">
                  <c:v>87.190643976186806</c:v>
                </c:pt>
                <c:pt idx="39">
                  <c:v>85.656363097639655</c:v>
                </c:pt>
                <c:pt idx="40">
                  <c:v>84.144950647295929</c:v>
                </c:pt>
                <c:pt idx="41">
                  <c:v>82.658548016594978</c:v>
                </c:pt>
                <c:pt idx="42">
                  <c:v>81.19917846071354</c:v>
                </c:pt>
                <c:pt idx="43">
                  <c:v>79.768739119516155</c:v>
                </c:pt>
                <c:pt idx="44">
                  <c:v>78.368994016555305</c:v>
                </c:pt>
                <c:pt idx="45">
                  <c:v>77.001568075309223</c:v>
                </c:pt>
                <c:pt idx="46">
                  <c:v>75.667942181004236</c:v>
                </c:pt>
                <c:pt idx="47">
                  <c:v>74.369449305424766</c:v>
                </c:pt>
                <c:pt idx="48">
                  <c:v>73.107271701212312</c:v>
                </c:pt>
                <c:pt idx="49">
                  <c:v>71.882439161439223</c:v>
                </c:pt>
                <c:pt idx="50">
                  <c:v>70.695828329848723</c:v>
                </c:pt>
                <c:pt idx="51">
                  <c:v>69.54816303720888</c:v>
                </c:pt>
                <c:pt idx="52">
                  <c:v>68.440015629852013</c:v>
                </c:pt>
                <c:pt idx="53">
                  <c:v>67.371809247768454</c:v>
                </c:pt>
                <c:pt idx="54">
                  <c:v>66.343821001690088</c:v>
                </c:pt>
                <c:pt idx="55">
                  <c:v>65.356185991508553</c:v>
                </c:pt>
                <c:pt idx="56">
                  <c:v>64.408902102195725</c:v>
                </c:pt>
                <c:pt idx="57">
                  <c:v>63.501835508171098</c:v>
                </c:pt>
                <c:pt idx="58">
                  <c:v>62.634726812830117</c:v>
                </c:pt>
                <c:pt idx="59">
                  <c:v>61.807197746722068</c:v>
                </c:pt>
                <c:pt idx="60">
                  <c:v>61.018758345648173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C-1545-948C-F0E93E07C065}"/>
            </c:ext>
          </c:extLst>
        </c:ser>
        <c:ser>
          <c:idx val="4"/>
          <c:order val="4"/>
          <c:tx>
            <c:v>1000 years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Solution'!$B$22:$B$82</c:f>
              <c:numCache>
                <c:formatCode>General</c:formatCode>
                <c:ptCount val="61"/>
                <c:pt idx="0">
                  <c:v>-60</c:v>
                </c:pt>
                <c:pt idx="1">
                  <c:v>-58</c:v>
                </c:pt>
                <c:pt idx="2">
                  <c:v>-56</c:v>
                </c:pt>
                <c:pt idx="3">
                  <c:v>-54</c:v>
                </c:pt>
                <c:pt idx="4">
                  <c:v>-52</c:v>
                </c:pt>
                <c:pt idx="5">
                  <c:v>-50</c:v>
                </c:pt>
                <c:pt idx="6">
                  <c:v>-48</c:v>
                </c:pt>
                <c:pt idx="7">
                  <c:v>-46</c:v>
                </c:pt>
                <c:pt idx="8">
                  <c:v>-44</c:v>
                </c:pt>
                <c:pt idx="9">
                  <c:v>-42</c:v>
                </c:pt>
                <c:pt idx="10">
                  <c:v>-40</c:v>
                </c:pt>
                <c:pt idx="11">
                  <c:v>-38</c:v>
                </c:pt>
                <c:pt idx="12">
                  <c:v>-36</c:v>
                </c:pt>
                <c:pt idx="13">
                  <c:v>-34</c:v>
                </c:pt>
                <c:pt idx="14">
                  <c:v>-32</c:v>
                </c:pt>
                <c:pt idx="15">
                  <c:v>-30</c:v>
                </c:pt>
                <c:pt idx="16">
                  <c:v>-28</c:v>
                </c:pt>
                <c:pt idx="17">
                  <c:v>-26</c:v>
                </c:pt>
                <c:pt idx="18">
                  <c:v>-24</c:v>
                </c:pt>
                <c:pt idx="19">
                  <c:v>-22</c:v>
                </c:pt>
                <c:pt idx="20">
                  <c:v>-20</c:v>
                </c:pt>
                <c:pt idx="21">
                  <c:v>-18</c:v>
                </c:pt>
                <c:pt idx="22">
                  <c:v>-16</c:v>
                </c:pt>
                <c:pt idx="23">
                  <c:v>-14</c:v>
                </c:pt>
                <c:pt idx="24">
                  <c:v>-12</c:v>
                </c:pt>
                <c:pt idx="25">
                  <c:v>-10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12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44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52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60</c:v>
                </c:pt>
              </c:numCache>
            </c:numRef>
          </c:xVal>
          <c:yVal>
            <c:numRef>
              <c:f>'Analytical Solution'!$Q$22:$Q$82</c:f>
              <c:numCache>
                <c:formatCode>0.00</c:formatCode>
                <c:ptCount val="61"/>
                <c:pt idx="0">
                  <c:v>115.08243413787496</c:v>
                </c:pt>
                <c:pt idx="1">
                  <c:v>114.60317022512385</c:v>
                </c:pt>
                <c:pt idx="2">
                  <c:v>114.12158130583911</c:v>
                </c:pt>
                <c:pt idx="3">
                  <c:v>113.63773685087205</c:v>
                </c:pt>
                <c:pt idx="4">
                  <c:v>113.15170741094303</c:v>
                </c:pt>
                <c:pt idx="5">
                  <c:v>112.6635645862105</c:v>
                </c:pt>
                <c:pt idx="6">
                  <c:v>112.17338099500051</c:v>
                </c:pt>
                <c:pt idx="7">
                  <c:v>111.68123024171928</c:v>
                </c:pt>
                <c:pt idx="8">
                  <c:v>111.18718688397206</c:v>
                </c:pt>
                <c:pt idx="9">
                  <c:v>110.69132639891268</c:v>
                </c:pt>
                <c:pt idx="10">
                  <c:v>110.19372514884869</c:v>
                </c:pt>
                <c:pt idx="11">
                  <c:v>109.69446034612811</c:v>
                </c:pt>
                <c:pt idx="12">
                  <c:v>109.19361001733475</c:v>
                </c:pt>
                <c:pt idx="13">
                  <c:v>108.69125296681928</c:v>
                </c:pt>
                <c:pt idx="14">
                  <c:v>108.18746873959469</c:v>
                </c:pt>
                <c:pt idx="15">
                  <c:v>107.68233758362504</c:v>
                </c:pt>
                <c:pt idx="16">
                  <c:v>107.17594041153717</c:v>
                </c:pt>
                <c:pt idx="17">
                  <c:v>106.66835876178585</c:v>
                </c:pt>
                <c:pt idx="18">
                  <c:v>106.15967475930357</c:v>
                </c:pt>
                <c:pt idx="19">
                  <c:v>105.64997107566607</c:v>
                </c:pt>
                <c:pt idx="20">
                  <c:v>105.13933088880646</c:v>
                </c:pt>
                <c:pt idx="21">
                  <c:v>104.62783784230996</c:v>
                </c:pt>
                <c:pt idx="22">
                  <c:v>104.11557600432319</c:v>
                </c:pt>
                <c:pt idx="23">
                  <c:v>103.60262982611076</c:v>
                </c:pt>
                <c:pt idx="24">
                  <c:v>103.08908410029409</c:v>
                </c:pt>
                <c:pt idx="25">
                  <c:v>102.57502391880618</c:v>
                </c:pt>
                <c:pt idx="26">
                  <c:v>102.06053463059752</c:v>
                </c:pt>
                <c:pt idx="27">
                  <c:v>101.5457017991279</c:v>
                </c:pt>
                <c:pt idx="28">
                  <c:v>101.03061115967955</c:v>
                </c:pt>
                <c:pt idx="29">
                  <c:v>100.51534857652713</c:v>
                </c:pt>
                <c:pt idx="30">
                  <c:v>100</c:v>
                </c:pt>
                <c:pt idx="31">
                  <c:v>99.484651423472883</c:v>
                </c:pt>
                <c:pt idx="32">
                  <c:v>98.969388840320448</c:v>
                </c:pt>
                <c:pt idx="33">
                  <c:v>98.454298200872103</c:v>
                </c:pt>
                <c:pt idx="34">
                  <c:v>97.939465369402484</c:v>
                </c:pt>
                <c:pt idx="35">
                  <c:v>97.424976081193819</c:v>
                </c:pt>
                <c:pt idx="36">
                  <c:v>96.910915899705913</c:v>
                </c:pt>
                <c:pt idx="37">
                  <c:v>96.397370173889243</c:v>
                </c:pt>
                <c:pt idx="38">
                  <c:v>95.884423995676812</c:v>
                </c:pt>
                <c:pt idx="39">
                  <c:v>95.372162157690042</c:v>
                </c:pt>
                <c:pt idx="40">
                  <c:v>94.860669111193559</c:v>
                </c:pt>
                <c:pt idx="41">
                  <c:v>94.350028924333927</c:v>
                </c:pt>
                <c:pt idx="42">
                  <c:v>93.84032524069643</c:v>
                </c:pt>
                <c:pt idx="43">
                  <c:v>93.331641238214146</c:v>
                </c:pt>
                <c:pt idx="44">
                  <c:v>92.824059588462831</c:v>
                </c:pt>
                <c:pt idx="45">
                  <c:v>92.317662416374958</c:v>
                </c:pt>
                <c:pt idx="46">
                  <c:v>91.812531260405308</c:v>
                </c:pt>
                <c:pt idx="47">
                  <c:v>91.308747033180722</c:v>
                </c:pt>
                <c:pt idx="48">
                  <c:v>90.806389982665252</c:v>
                </c:pt>
                <c:pt idx="49">
                  <c:v>90.305539653871904</c:v>
                </c:pt>
                <c:pt idx="50">
                  <c:v>89.806274851151329</c:v>
                </c:pt>
                <c:pt idx="51">
                  <c:v>89.308673601087321</c:v>
                </c:pt>
                <c:pt idx="52">
                  <c:v>88.812813116027939</c:v>
                </c:pt>
                <c:pt idx="53">
                  <c:v>88.318769758280723</c:v>
                </c:pt>
                <c:pt idx="54">
                  <c:v>87.826619004999486</c:v>
                </c:pt>
                <c:pt idx="55">
                  <c:v>87.336435413789502</c:v>
                </c:pt>
                <c:pt idx="56">
                  <c:v>86.848292589056967</c:v>
                </c:pt>
                <c:pt idx="57">
                  <c:v>86.362263149127955</c:v>
                </c:pt>
                <c:pt idx="58">
                  <c:v>85.878418694160885</c:v>
                </c:pt>
                <c:pt idx="59">
                  <c:v>85.396829774876153</c:v>
                </c:pt>
                <c:pt idx="60">
                  <c:v>84.917565862125045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C-1545-948C-F0E93E07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58687"/>
        <c:axId val="1281181151"/>
      </c:scatterChart>
      <c:valAx>
        <c:axId val="1281158687"/>
        <c:scaling>
          <c:orientation val="minMax"/>
          <c:min val="-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81151"/>
        <c:crosses val="autoZero"/>
        <c:crossBetween val="midCat"/>
      </c:valAx>
      <c:valAx>
        <c:axId val="128118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58687"/>
        <c:crossesAt val="-6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21</xdr:row>
      <xdr:rowOff>57150</xdr:rowOff>
    </xdr:from>
    <xdr:to>
      <xdr:col>28</xdr:col>
      <xdr:colOff>203200</xdr:colOff>
      <xdr:row>50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4F875-0EBE-F745-BD14-8B2745A5B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0F82-F7BF-8A47-B70F-0D62E8EDFEC1}">
  <dimension ref="A1:DA82"/>
  <sheetViews>
    <sheetView tabSelected="1" workbookViewId="0">
      <selection activeCell="E11" sqref="E11"/>
    </sheetView>
  </sheetViews>
  <sheetFormatPr baseColWidth="10" defaultRowHeight="16"/>
  <cols>
    <col min="1" max="1" width="22.1640625" customWidth="1"/>
    <col min="2" max="2" width="18.1640625" bestFit="1" customWidth="1"/>
    <col min="4" max="4" width="19.5" bestFit="1" customWidth="1"/>
    <col min="6" max="6" width="18.5" bestFit="1" customWidth="1"/>
    <col min="7" max="7" width="12.6640625" bestFit="1" customWidth="1"/>
    <col min="8" max="8" width="18.5" bestFit="1" customWidth="1"/>
    <col min="9" max="9" width="21.33203125" customWidth="1"/>
    <col min="11" max="13" width="18.33203125" bestFit="1" customWidth="1"/>
    <col min="14" max="14" width="18.33203125" customWidth="1"/>
    <col min="15" max="15" width="12.6640625" bestFit="1" customWidth="1"/>
  </cols>
  <sheetData>
    <row r="1" spans="1:12">
      <c r="A1" t="s">
        <v>34</v>
      </c>
    </row>
    <row r="2" spans="1:12" ht="17" thickBot="1"/>
    <row r="3" spans="1:12" ht="31" customHeight="1">
      <c r="A3" s="33" t="s">
        <v>4</v>
      </c>
      <c r="B3" s="34"/>
      <c r="D3" s="17" t="s">
        <v>7</v>
      </c>
      <c r="F3" s="19" t="s">
        <v>9</v>
      </c>
      <c r="G3" s="20" t="s">
        <v>8</v>
      </c>
      <c r="H3" s="21"/>
      <c r="I3" s="21"/>
      <c r="J3" s="22" t="s">
        <v>15</v>
      </c>
      <c r="L3" s="17" t="s">
        <v>13</v>
      </c>
    </row>
    <row r="4" spans="1:12" ht="17" thickBot="1">
      <c r="A4" s="5" t="s">
        <v>0</v>
      </c>
      <c r="B4" s="6"/>
      <c r="D4" s="18">
        <v>2</v>
      </c>
      <c r="F4" s="12" t="s">
        <v>10</v>
      </c>
      <c r="G4" s="23">
        <f>(0.5*(D4^2))/B11</f>
        <v>5266355.2920944989</v>
      </c>
      <c r="H4" s="24"/>
      <c r="I4" s="24" t="s">
        <v>16</v>
      </c>
      <c r="J4" s="14">
        <v>0.1</v>
      </c>
      <c r="L4" s="28">
        <f>(B11*J5)/(D4^2)</f>
        <v>0.29961518212958554</v>
      </c>
    </row>
    <row r="5" spans="1:12">
      <c r="A5" s="7" t="s">
        <v>1</v>
      </c>
      <c r="B5" s="8">
        <v>900</v>
      </c>
      <c r="F5" s="12" t="s">
        <v>11</v>
      </c>
      <c r="G5" s="25">
        <f>G4/3600</f>
        <v>1462.8764700262498</v>
      </c>
      <c r="H5" s="24"/>
      <c r="I5" s="24" t="s">
        <v>17</v>
      </c>
      <c r="J5" s="14">
        <f>J4*365.25*24*3600</f>
        <v>3155759.9999999995</v>
      </c>
    </row>
    <row r="6" spans="1:12" ht="17" thickBot="1">
      <c r="A6" s="7" t="s">
        <v>2</v>
      </c>
      <c r="B6" s="8">
        <f>B5+273.15</f>
        <v>1173.1500000000001</v>
      </c>
      <c r="F6" s="15" t="s">
        <v>12</v>
      </c>
      <c r="G6" s="26">
        <f>G5/24/365.25</f>
        <v>0.16688072895576658</v>
      </c>
      <c r="H6" s="27"/>
      <c r="I6" s="27"/>
      <c r="J6" s="16"/>
    </row>
    <row r="7" spans="1:12" ht="18">
      <c r="A7" s="7" t="s">
        <v>3</v>
      </c>
      <c r="B7" s="8">
        <f>0.5</f>
        <v>0.5</v>
      </c>
    </row>
    <row r="8" spans="1:12">
      <c r="A8" s="7"/>
      <c r="B8" s="8"/>
    </row>
    <row r="9" spans="1:12">
      <c r="A9" s="5" t="s">
        <v>5</v>
      </c>
      <c r="B9" s="9"/>
    </row>
    <row r="10" spans="1:12" ht="20">
      <c r="A10" s="10" t="s">
        <v>14</v>
      </c>
      <c r="B10" s="29">
        <f>(10^(-(4.1*B7+4.08)))*(EXP(-3.32*(10^4/B6)))</f>
        <v>3.7976928806954341E-19</v>
      </c>
    </row>
    <row r="11" spans="1:12" ht="21" thickBot="1">
      <c r="A11" s="11" t="s">
        <v>6</v>
      </c>
      <c r="B11" s="30">
        <f>B10*(10^12)</f>
        <v>3.7976928806954339E-7</v>
      </c>
    </row>
    <row r="12" spans="1:12" ht="17" thickBot="1"/>
    <row r="13" spans="1:12">
      <c r="A13" s="35" t="s">
        <v>18</v>
      </c>
      <c r="B13" s="36"/>
    </row>
    <row r="14" spans="1:12">
      <c r="A14" s="12"/>
      <c r="B14" s="13" t="s">
        <v>21</v>
      </c>
    </row>
    <row r="15" spans="1:12">
      <c r="A15" s="12" t="s">
        <v>20</v>
      </c>
      <c r="B15" s="14">
        <v>150</v>
      </c>
    </row>
    <row r="16" spans="1:12" ht="17" thickBot="1">
      <c r="A16" s="15" t="s">
        <v>19</v>
      </c>
      <c r="B16" s="16">
        <v>50</v>
      </c>
    </row>
    <row r="18" spans="1:105">
      <c r="A18" s="1" t="s">
        <v>24</v>
      </c>
      <c r="D18" t="s">
        <v>25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  <c r="M18">
        <v>9</v>
      </c>
      <c r="N18">
        <v>10</v>
      </c>
      <c r="O18">
        <v>11</v>
      </c>
      <c r="P18">
        <v>12</v>
      </c>
      <c r="Q18">
        <v>13</v>
      </c>
    </row>
    <row r="19" spans="1:105">
      <c r="A19" s="1"/>
      <c r="D19" t="s">
        <v>26</v>
      </c>
      <c r="E19">
        <f>J4</f>
        <v>0.1</v>
      </c>
      <c r="F19">
        <v>0.2</v>
      </c>
      <c r="G19">
        <v>0.3</v>
      </c>
      <c r="H19">
        <v>0.4</v>
      </c>
      <c r="I19">
        <v>0.5</v>
      </c>
      <c r="J19">
        <v>0.6</v>
      </c>
      <c r="K19">
        <v>0.7</v>
      </c>
      <c r="L19">
        <v>0.8</v>
      </c>
      <c r="M19">
        <v>0.9</v>
      </c>
      <c r="N19">
        <v>1</v>
      </c>
      <c r="O19">
        <v>10</v>
      </c>
      <c r="P19">
        <v>100</v>
      </c>
      <c r="Q19">
        <v>1000</v>
      </c>
    </row>
    <row r="20" spans="1:105">
      <c r="D20" t="s">
        <v>27</v>
      </c>
      <c r="E20" s="23">
        <f>E19*365.25*24*3600</f>
        <v>3155759.9999999995</v>
      </c>
      <c r="F20" s="23">
        <f t="shared" ref="F20:H20" si="0">F19*365.25*24*3600</f>
        <v>6311519.9999999991</v>
      </c>
      <c r="G20" s="23">
        <f t="shared" si="0"/>
        <v>9467280</v>
      </c>
      <c r="H20" s="23">
        <f t="shared" si="0"/>
        <v>12623039.999999998</v>
      </c>
      <c r="I20" s="23">
        <f t="shared" ref="I20" si="1">I19*365.25*24*3600</f>
        <v>15778800</v>
      </c>
      <c r="J20" s="23">
        <f t="shared" ref="J20" si="2">J19*365.25*24*3600</f>
        <v>18934560</v>
      </c>
      <c r="K20" s="23">
        <f t="shared" ref="K20" si="3">K19*365.25*24*3600</f>
        <v>22090320</v>
      </c>
      <c r="L20" s="23">
        <f t="shared" ref="L20" si="4">L19*365.25*24*3600</f>
        <v>25246079.999999996</v>
      </c>
      <c r="M20" s="23">
        <f t="shared" ref="M20" si="5">M19*365.25*24*3600</f>
        <v>28401840.000000004</v>
      </c>
      <c r="N20" s="23">
        <f t="shared" ref="N20:Q20" si="6">N19*365.25*24*3600</f>
        <v>31557600</v>
      </c>
      <c r="O20" s="23">
        <f t="shared" si="6"/>
        <v>315576000</v>
      </c>
      <c r="P20" s="23">
        <f t="shared" si="6"/>
        <v>3155760000</v>
      </c>
      <c r="Q20" s="23">
        <f t="shared" si="6"/>
        <v>31557600000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</row>
    <row r="21" spans="1:105" ht="35" customHeight="1">
      <c r="B21" s="2" t="s">
        <v>22</v>
      </c>
      <c r="C21" s="31" t="s">
        <v>3</v>
      </c>
      <c r="D21" s="2" t="s">
        <v>23</v>
      </c>
    </row>
    <row r="22" spans="1:105">
      <c r="A22">
        <v>0</v>
      </c>
      <c r="B22" s="2">
        <v>-60</v>
      </c>
      <c r="C22" s="31">
        <f>0.5</f>
        <v>0.5</v>
      </c>
      <c r="D22" s="3">
        <v>150</v>
      </c>
      <c r="E22" s="4">
        <f>$B$16+(($B$15-$B$16)/2)*ERFC(B22/(2*SQRT($B$11*$E$20)))</f>
        <v>150</v>
      </c>
      <c r="F22" s="4">
        <f>$B$16+(($B$15-$B$16)/2)*ERFC(B22/(2*SQRT($B$11*$F$20)))</f>
        <v>150</v>
      </c>
      <c r="G22" s="4">
        <f>$B$16+(($B$15-$B$16)/2)*ERFC(B22/(2*SQRT($B$11*$G$20)))</f>
        <v>150</v>
      </c>
      <c r="H22" s="4">
        <f>$B$16+(($B$15-$B$16)/2)*ERFC(B22/(2*SQRT($B$11*$H$20)))</f>
        <v>150</v>
      </c>
      <c r="I22" s="4">
        <f>$B$16+(($B$15-$B$16)/2)*ERFC(B22/(2*SQRT($B$11*$I$20)))</f>
        <v>150</v>
      </c>
      <c r="J22" s="4">
        <f>$B$16+(($B$15-$B$16)/2)*ERFC(B22/(2*SQRT($B$11*$J$20)))</f>
        <v>150</v>
      </c>
      <c r="K22" s="4">
        <f>$B$16+(($B$15-$B$16)/2)*ERFC(B22/(2*SQRT($B$11*$K$20)))</f>
        <v>150</v>
      </c>
      <c r="L22" s="4">
        <f>$B$16+(($B$15-$B$16)/2)*ERFC(B22/(2*SQRT($B$11*$L$20)))</f>
        <v>150</v>
      </c>
      <c r="M22" s="4">
        <f>$B$16+(($B$15-$B$16)/2)*ERFC(B22/(2*SQRT($B$11*$M$20)))</f>
        <v>150</v>
      </c>
      <c r="N22" s="4">
        <f>$B$16+(($B$15-$B$16)/2)*ERFC(B22/(2*SQRT($B$11*$N$20)))</f>
        <v>150</v>
      </c>
      <c r="O22" s="4">
        <f>$B$16+(($B$15-$B$16)/2)*ERFC(B22/(2*SQRT($B$11*$O$20)))</f>
        <v>149.99467903948425</v>
      </c>
      <c r="P22" s="4">
        <f>$B$16+(($B$15-$B$16)/2)*ERFC(B22/(2*SQRT($B$11*$P$20)))</f>
        <v>138.98124165435183</v>
      </c>
      <c r="Q22" s="4">
        <f>$B$16+(($B$15-$B$16)/2)*ERFC(B22/(2*SQRT($B$11*$Q$20)))</f>
        <v>115.08243413787496</v>
      </c>
    </row>
    <row r="23" spans="1:105">
      <c r="A23">
        <v>1</v>
      </c>
      <c r="B23" s="2">
        <v>-58</v>
      </c>
      <c r="C23" s="31">
        <f t="shared" ref="C23:C82" si="7">0.5</f>
        <v>0.5</v>
      </c>
      <c r="D23" s="3">
        <v>150</v>
      </c>
      <c r="E23" s="4">
        <f t="shared" ref="E23:E82" si="8">$B$16+(($B$15-$B$16)/2)*ERFC(B23/(2*SQRT($B$11*$E$20)))</f>
        <v>150</v>
      </c>
      <c r="F23" s="4">
        <f t="shared" ref="F23:F82" si="9">$B$16+(($B$15-$B$16)/2)*ERFC(B23/(2*SQRT($B$11*$F$20)))</f>
        <v>150</v>
      </c>
      <c r="G23" s="4">
        <f t="shared" ref="G23:G82" si="10">$B$16+(($B$15-$B$16)/2)*ERFC(B23/(2*SQRT($B$11*$G$20)))</f>
        <v>150</v>
      </c>
      <c r="H23" s="4">
        <f t="shared" ref="H23:H82" si="11">$B$16+(($B$15-$B$16)/2)*ERFC(B23/(2*SQRT($B$11*$H$20)))</f>
        <v>150</v>
      </c>
      <c r="I23" s="4">
        <f t="shared" ref="I23:I82" si="12">$B$16+(($B$15-$B$16)/2)*ERFC(B23/(2*SQRT($B$11*$I$20)))</f>
        <v>150</v>
      </c>
      <c r="J23" s="4">
        <f t="shared" ref="J23:J82" si="13">$B$16+(($B$15-$B$16)/2)*ERFC(B23/(2*SQRT($B$11*$J$20)))</f>
        <v>150</v>
      </c>
      <c r="K23" s="4">
        <f t="shared" ref="K23:K82" si="14">$B$16+(($B$15-$B$16)/2)*ERFC(B23/(2*SQRT($B$11*$K$20)))</f>
        <v>150</v>
      </c>
      <c r="L23" s="4">
        <f t="shared" ref="L23:L82" si="15">$B$16+(($B$15-$B$16)/2)*ERFC(B23/(2*SQRT($B$11*$L$20)))</f>
        <v>150</v>
      </c>
      <c r="M23" s="4">
        <f t="shared" ref="M23:M82" si="16">$B$16+(($B$15-$B$16)/2)*ERFC(B23/(2*SQRT($B$11*$M$20)))</f>
        <v>150</v>
      </c>
      <c r="N23" s="4">
        <f t="shared" ref="N23:N82" si="17">$B$16+(($B$15-$B$16)/2)*ERFC(B23/(2*SQRT($B$11*$N$20)))</f>
        <v>150</v>
      </c>
      <c r="O23" s="4">
        <f t="shared" ref="O23:O82" si="18">$B$16+(($B$15-$B$16)/2)*ERFC(B23/(2*SQRT($B$11*$O$20)))</f>
        <v>149.99102645172729</v>
      </c>
      <c r="P23" s="4">
        <f t="shared" ref="P23:P82" si="19">$B$16+(($B$15-$B$16)/2)*ERFC(B23/(2*SQRT($B$11*$P$20)))</f>
        <v>138.19280225327793</v>
      </c>
      <c r="Q23" s="4">
        <f t="shared" ref="Q23:Q82" si="20">$B$16+(($B$15-$B$16)/2)*ERFC(B23/(2*SQRT($B$11*$Q$20)))</f>
        <v>114.60317022512385</v>
      </c>
    </row>
    <row r="24" spans="1:105">
      <c r="A24">
        <v>2</v>
      </c>
      <c r="B24" s="2">
        <v>-56</v>
      </c>
      <c r="C24" s="31">
        <f t="shared" si="7"/>
        <v>0.5</v>
      </c>
      <c r="D24" s="3">
        <v>150</v>
      </c>
      <c r="E24" s="4">
        <f t="shared" si="8"/>
        <v>150</v>
      </c>
      <c r="F24" s="4">
        <f t="shared" si="9"/>
        <v>150</v>
      </c>
      <c r="G24" s="4">
        <f t="shared" si="10"/>
        <v>150</v>
      </c>
      <c r="H24" s="4">
        <f t="shared" si="11"/>
        <v>150</v>
      </c>
      <c r="I24" s="4">
        <f t="shared" si="12"/>
        <v>150</v>
      </c>
      <c r="J24" s="4">
        <f t="shared" si="13"/>
        <v>150</v>
      </c>
      <c r="K24" s="4">
        <f t="shared" si="14"/>
        <v>150</v>
      </c>
      <c r="L24" s="4">
        <f t="shared" si="15"/>
        <v>150</v>
      </c>
      <c r="M24" s="4">
        <f t="shared" si="16"/>
        <v>150</v>
      </c>
      <c r="N24" s="4">
        <f t="shared" si="17"/>
        <v>150</v>
      </c>
      <c r="O24" s="4">
        <f t="shared" si="18"/>
        <v>149.98510418086701</v>
      </c>
      <c r="P24" s="4">
        <f t="shared" si="19"/>
        <v>137.36527318716986</v>
      </c>
      <c r="Q24" s="4">
        <f t="shared" si="20"/>
        <v>114.12158130583911</v>
      </c>
    </row>
    <row r="25" spans="1:105">
      <c r="A25">
        <v>3</v>
      </c>
      <c r="B25" s="2">
        <v>-54</v>
      </c>
      <c r="C25" s="31">
        <f t="shared" si="7"/>
        <v>0.5</v>
      </c>
      <c r="D25" s="3">
        <v>150</v>
      </c>
      <c r="E25" s="4">
        <f t="shared" si="8"/>
        <v>150</v>
      </c>
      <c r="F25" s="4">
        <f t="shared" si="9"/>
        <v>150</v>
      </c>
      <c r="G25" s="4">
        <f t="shared" si="10"/>
        <v>150</v>
      </c>
      <c r="H25" s="4">
        <f t="shared" si="11"/>
        <v>150</v>
      </c>
      <c r="I25" s="4">
        <f t="shared" si="12"/>
        <v>150</v>
      </c>
      <c r="J25" s="4">
        <f t="shared" si="13"/>
        <v>150</v>
      </c>
      <c r="K25" s="4">
        <f t="shared" si="14"/>
        <v>150</v>
      </c>
      <c r="L25" s="4">
        <f t="shared" si="15"/>
        <v>150</v>
      </c>
      <c r="M25" s="4">
        <f t="shared" si="16"/>
        <v>150</v>
      </c>
      <c r="N25" s="4">
        <f t="shared" si="17"/>
        <v>150</v>
      </c>
      <c r="O25" s="4">
        <f t="shared" si="18"/>
        <v>149.97566056537025</v>
      </c>
      <c r="P25" s="4">
        <f t="shared" si="19"/>
        <v>136.4981644918289</v>
      </c>
      <c r="Q25" s="4">
        <f t="shared" si="20"/>
        <v>113.63773685087205</v>
      </c>
    </row>
    <row r="26" spans="1:105">
      <c r="A26">
        <v>4</v>
      </c>
      <c r="B26" s="2">
        <v>-52</v>
      </c>
      <c r="C26" s="31">
        <f t="shared" si="7"/>
        <v>0.5</v>
      </c>
      <c r="D26" s="3">
        <v>150</v>
      </c>
      <c r="E26" s="4">
        <f t="shared" si="8"/>
        <v>150</v>
      </c>
      <c r="F26" s="4">
        <f t="shared" si="9"/>
        <v>150</v>
      </c>
      <c r="G26" s="4">
        <f t="shared" si="10"/>
        <v>150</v>
      </c>
      <c r="H26" s="4">
        <f t="shared" si="11"/>
        <v>150</v>
      </c>
      <c r="I26" s="4">
        <f t="shared" si="12"/>
        <v>150</v>
      </c>
      <c r="J26" s="4">
        <f t="shared" si="13"/>
        <v>150</v>
      </c>
      <c r="K26" s="4">
        <f t="shared" si="14"/>
        <v>150</v>
      </c>
      <c r="L26" s="4">
        <f t="shared" si="15"/>
        <v>150</v>
      </c>
      <c r="M26" s="4">
        <f t="shared" si="16"/>
        <v>150</v>
      </c>
      <c r="N26" s="4">
        <f t="shared" si="17"/>
        <v>150</v>
      </c>
      <c r="O26" s="4">
        <f t="shared" si="18"/>
        <v>149.96085071208219</v>
      </c>
      <c r="P26" s="4">
        <f t="shared" si="19"/>
        <v>135.59109789780427</v>
      </c>
      <c r="Q26" s="4">
        <f t="shared" si="20"/>
        <v>113.15170741094303</v>
      </c>
    </row>
    <row r="27" spans="1:105">
      <c r="A27">
        <v>5</v>
      </c>
      <c r="B27" s="2">
        <v>-50</v>
      </c>
      <c r="C27" s="31">
        <f t="shared" si="7"/>
        <v>0.5</v>
      </c>
      <c r="D27" s="3">
        <v>150</v>
      </c>
      <c r="E27" s="4">
        <f t="shared" si="8"/>
        <v>150</v>
      </c>
      <c r="F27" s="4">
        <f t="shared" si="9"/>
        <v>150</v>
      </c>
      <c r="G27" s="4">
        <f t="shared" si="10"/>
        <v>150</v>
      </c>
      <c r="H27" s="4">
        <f t="shared" si="11"/>
        <v>150</v>
      </c>
      <c r="I27" s="4">
        <f t="shared" si="12"/>
        <v>150</v>
      </c>
      <c r="J27" s="4">
        <f t="shared" si="13"/>
        <v>150</v>
      </c>
      <c r="K27" s="4">
        <f t="shared" si="14"/>
        <v>150</v>
      </c>
      <c r="L27" s="4">
        <f t="shared" si="15"/>
        <v>150</v>
      </c>
      <c r="M27" s="4">
        <f t="shared" si="16"/>
        <v>150</v>
      </c>
      <c r="N27" s="4">
        <f t="shared" si="17"/>
        <v>150</v>
      </c>
      <c r="O27" s="4">
        <f t="shared" si="18"/>
        <v>149.9380091577282</v>
      </c>
      <c r="P27" s="4">
        <f t="shared" si="19"/>
        <v>134.64381400849146</v>
      </c>
      <c r="Q27" s="4">
        <f t="shared" si="20"/>
        <v>112.6635645862105</v>
      </c>
    </row>
    <row r="28" spans="1:105">
      <c r="A28">
        <v>6</v>
      </c>
      <c r="B28" s="2">
        <v>-48</v>
      </c>
      <c r="C28" s="31">
        <f t="shared" si="7"/>
        <v>0.5</v>
      </c>
      <c r="D28" s="3">
        <v>150</v>
      </c>
      <c r="E28" s="4">
        <f t="shared" si="8"/>
        <v>150</v>
      </c>
      <c r="F28" s="4">
        <f t="shared" si="9"/>
        <v>150</v>
      </c>
      <c r="G28" s="4">
        <f t="shared" si="10"/>
        <v>150</v>
      </c>
      <c r="H28" s="4">
        <f t="shared" si="11"/>
        <v>150</v>
      </c>
      <c r="I28" s="4">
        <f t="shared" si="12"/>
        <v>150</v>
      </c>
      <c r="J28" s="4">
        <f t="shared" si="13"/>
        <v>150</v>
      </c>
      <c r="K28" s="4">
        <f t="shared" si="14"/>
        <v>150</v>
      </c>
      <c r="L28" s="4">
        <f t="shared" si="15"/>
        <v>150</v>
      </c>
      <c r="M28" s="4">
        <f t="shared" si="16"/>
        <v>150</v>
      </c>
      <c r="N28" s="4">
        <f t="shared" si="17"/>
        <v>150</v>
      </c>
      <c r="O28" s="4">
        <f t="shared" si="18"/>
        <v>149.90336236828654</v>
      </c>
      <c r="P28" s="4">
        <f t="shared" si="19"/>
        <v>133.65617899830991</v>
      </c>
      <c r="Q28" s="4">
        <f t="shared" si="20"/>
        <v>112.17338099500051</v>
      </c>
    </row>
    <row r="29" spans="1:105">
      <c r="A29">
        <v>7</v>
      </c>
      <c r="B29" s="2">
        <v>-46</v>
      </c>
      <c r="C29" s="31">
        <f t="shared" si="7"/>
        <v>0.5</v>
      </c>
      <c r="D29" s="3">
        <v>150</v>
      </c>
      <c r="E29" s="4">
        <f t="shared" si="8"/>
        <v>150</v>
      </c>
      <c r="F29" s="4">
        <f t="shared" si="9"/>
        <v>150</v>
      </c>
      <c r="G29" s="4">
        <f t="shared" si="10"/>
        <v>150</v>
      </c>
      <c r="H29" s="4">
        <f t="shared" si="11"/>
        <v>150</v>
      </c>
      <c r="I29" s="4">
        <f t="shared" si="12"/>
        <v>150</v>
      </c>
      <c r="J29" s="4">
        <f t="shared" si="13"/>
        <v>150</v>
      </c>
      <c r="K29" s="4">
        <f t="shared" si="14"/>
        <v>150</v>
      </c>
      <c r="L29" s="4">
        <f t="shared" si="15"/>
        <v>150</v>
      </c>
      <c r="M29" s="4">
        <f t="shared" si="16"/>
        <v>150</v>
      </c>
      <c r="N29" s="4">
        <f t="shared" si="17"/>
        <v>150</v>
      </c>
      <c r="O29" s="4">
        <f t="shared" si="18"/>
        <v>149.85167757409806</v>
      </c>
      <c r="P29" s="4">
        <f t="shared" si="19"/>
        <v>132.62819075223155</v>
      </c>
      <c r="Q29" s="4">
        <f t="shared" si="20"/>
        <v>111.68123024171928</v>
      </c>
    </row>
    <row r="30" spans="1:105">
      <c r="A30">
        <v>8</v>
      </c>
      <c r="B30" s="2">
        <v>-44</v>
      </c>
      <c r="C30" s="31">
        <f t="shared" si="7"/>
        <v>0.5</v>
      </c>
      <c r="D30" s="3">
        <v>150</v>
      </c>
      <c r="E30" s="4">
        <f t="shared" si="8"/>
        <v>150</v>
      </c>
      <c r="F30" s="4">
        <f t="shared" si="9"/>
        <v>150</v>
      </c>
      <c r="G30" s="4">
        <f t="shared" si="10"/>
        <v>150</v>
      </c>
      <c r="H30" s="4">
        <f t="shared" si="11"/>
        <v>150</v>
      </c>
      <c r="I30" s="4">
        <f t="shared" si="12"/>
        <v>150</v>
      </c>
      <c r="J30" s="4">
        <f t="shared" si="13"/>
        <v>150</v>
      </c>
      <c r="K30" s="4">
        <f t="shared" si="14"/>
        <v>150</v>
      </c>
      <c r="L30" s="4">
        <f t="shared" si="15"/>
        <v>150</v>
      </c>
      <c r="M30" s="4">
        <f t="shared" si="16"/>
        <v>150</v>
      </c>
      <c r="N30" s="4">
        <f t="shared" si="17"/>
        <v>150</v>
      </c>
      <c r="O30" s="4">
        <f t="shared" si="18"/>
        <v>149.77585036979266</v>
      </c>
      <c r="P30" s="4">
        <f t="shared" si="19"/>
        <v>131.55998437014802</v>
      </c>
      <c r="Q30" s="4">
        <f t="shared" si="20"/>
        <v>111.18718688397206</v>
      </c>
    </row>
    <row r="31" spans="1:105">
      <c r="A31">
        <v>9</v>
      </c>
      <c r="B31" s="2">
        <v>-42</v>
      </c>
      <c r="C31" s="31">
        <f t="shared" si="7"/>
        <v>0.5</v>
      </c>
      <c r="D31" s="3">
        <v>150</v>
      </c>
      <c r="E31" s="4">
        <f t="shared" si="8"/>
        <v>150</v>
      </c>
      <c r="F31" s="4">
        <f t="shared" si="9"/>
        <v>150</v>
      </c>
      <c r="G31" s="4">
        <f t="shared" si="10"/>
        <v>150</v>
      </c>
      <c r="H31" s="4">
        <f t="shared" si="11"/>
        <v>150</v>
      </c>
      <c r="I31" s="4">
        <f t="shared" si="12"/>
        <v>150</v>
      </c>
      <c r="J31" s="4">
        <f t="shared" si="13"/>
        <v>150</v>
      </c>
      <c r="K31" s="4">
        <f t="shared" si="14"/>
        <v>150</v>
      </c>
      <c r="L31" s="4">
        <f t="shared" si="15"/>
        <v>150</v>
      </c>
      <c r="M31" s="4">
        <f t="shared" si="16"/>
        <v>150</v>
      </c>
      <c r="N31" s="4">
        <f t="shared" si="17"/>
        <v>150</v>
      </c>
      <c r="O31" s="4">
        <f t="shared" si="18"/>
        <v>149.66644219778664</v>
      </c>
      <c r="P31" s="4">
        <f t="shared" si="19"/>
        <v>130.45183696279111</v>
      </c>
      <c r="Q31" s="4">
        <f t="shared" si="20"/>
        <v>110.69132639891268</v>
      </c>
    </row>
    <row r="32" spans="1:105">
      <c r="A32">
        <v>10</v>
      </c>
      <c r="B32" s="2">
        <v>-40</v>
      </c>
      <c r="C32" s="31">
        <f t="shared" si="7"/>
        <v>0.5</v>
      </c>
      <c r="D32" s="3">
        <v>150</v>
      </c>
      <c r="E32" s="4">
        <f t="shared" si="8"/>
        <v>150</v>
      </c>
      <c r="F32" s="4">
        <f t="shared" si="9"/>
        <v>150</v>
      </c>
      <c r="G32" s="4">
        <f t="shared" si="10"/>
        <v>150</v>
      </c>
      <c r="H32" s="4">
        <f t="shared" si="11"/>
        <v>150</v>
      </c>
      <c r="I32" s="4">
        <f t="shared" si="12"/>
        <v>150</v>
      </c>
      <c r="J32" s="4">
        <f t="shared" si="13"/>
        <v>150</v>
      </c>
      <c r="K32" s="4">
        <f t="shared" si="14"/>
        <v>150</v>
      </c>
      <c r="L32" s="4">
        <f t="shared" si="15"/>
        <v>150</v>
      </c>
      <c r="M32" s="4">
        <f t="shared" si="16"/>
        <v>150</v>
      </c>
      <c r="N32" s="4">
        <f t="shared" si="17"/>
        <v>150</v>
      </c>
      <c r="O32" s="4">
        <f t="shared" si="18"/>
        <v>149.51119028824635</v>
      </c>
      <c r="P32" s="4">
        <f t="shared" si="19"/>
        <v>129.30417167015128</v>
      </c>
      <c r="Q32" s="4">
        <f t="shared" si="20"/>
        <v>110.19372514884869</v>
      </c>
    </row>
    <row r="33" spans="1:17">
      <c r="A33">
        <v>11</v>
      </c>
      <c r="B33" s="2">
        <v>-38</v>
      </c>
      <c r="C33" s="31">
        <f t="shared" si="7"/>
        <v>0.5</v>
      </c>
      <c r="D33" s="3">
        <v>150</v>
      </c>
      <c r="E33" s="4">
        <f t="shared" si="8"/>
        <v>150</v>
      </c>
      <c r="F33" s="4">
        <f t="shared" si="9"/>
        <v>150</v>
      </c>
      <c r="G33" s="4">
        <f t="shared" si="10"/>
        <v>150</v>
      </c>
      <c r="H33" s="4">
        <f t="shared" si="11"/>
        <v>150</v>
      </c>
      <c r="I33" s="4">
        <f t="shared" si="12"/>
        <v>150</v>
      </c>
      <c r="J33" s="4">
        <f t="shared" si="13"/>
        <v>150</v>
      </c>
      <c r="K33" s="4">
        <f t="shared" si="14"/>
        <v>150</v>
      </c>
      <c r="L33" s="4">
        <f t="shared" si="15"/>
        <v>150</v>
      </c>
      <c r="M33" s="4">
        <f t="shared" si="16"/>
        <v>150</v>
      </c>
      <c r="N33" s="4">
        <f t="shared" si="17"/>
        <v>149.99999999999957</v>
      </c>
      <c r="O33" s="4">
        <f t="shared" si="18"/>
        <v>149.29452635848969</v>
      </c>
      <c r="P33" s="4">
        <f t="shared" si="19"/>
        <v>128.11756083856079</v>
      </c>
      <c r="Q33" s="4">
        <f t="shared" si="20"/>
        <v>109.69446034612811</v>
      </c>
    </row>
    <row r="34" spans="1:17">
      <c r="A34">
        <v>12</v>
      </c>
      <c r="B34" s="2">
        <v>-36</v>
      </c>
      <c r="C34" s="31">
        <f t="shared" si="7"/>
        <v>0.5</v>
      </c>
      <c r="D34" s="3">
        <v>150</v>
      </c>
      <c r="E34" s="4">
        <f t="shared" si="8"/>
        <v>150</v>
      </c>
      <c r="F34" s="4">
        <f t="shared" si="9"/>
        <v>150</v>
      </c>
      <c r="G34" s="4">
        <f t="shared" si="10"/>
        <v>150</v>
      </c>
      <c r="H34" s="4">
        <f t="shared" si="11"/>
        <v>150</v>
      </c>
      <c r="I34" s="4">
        <f t="shared" si="12"/>
        <v>150</v>
      </c>
      <c r="J34" s="4">
        <f t="shared" si="13"/>
        <v>150</v>
      </c>
      <c r="K34" s="4">
        <f t="shared" si="14"/>
        <v>150</v>
      </c>
      <c r="L34" s="4">
        <f t="shared" si="15"/>
        <v>150</v>
      </c>
      <c r="M34" s="4">
        <f t="shared" si="16"/>
        <v>149.99999999999955</v>
      </c>
      <c r="N34" s="4">
        <f t="shared" si="17"/>
        <v>149.99999999999034</v>
      </c>
      <c r="O34" s="4">
        <f t="shared" si="18"/>
        <v>148.99715525556877</v>
      </c>
      <c r="P34" s="4">
        <f t="shared" si="19"/>
        <v>126.89272829878769</v>
      </c>
      <c r="Q34" s="4">
        <f t="shared" si="20"/>
        <v>109.19361001733475</v>
      </c>
    </row>
    <row r="35" spans="1:17">
      <c r="A35">
        <v>13</v>
      </c>
      <c r="B35" s="2">
        <v>-34</v>
      </c>
      <c r="C35" s="31">
        <f t="shared" si="7"/>
        <v>0.5</v>
      </c>
      <c r="D35" s="3">
        <v>150</v>
      </c>
      <c r="E35" s="4">
        <f t="shared" si="8"/>
        <v>150</v>
      </c>
      <c r="F35" s="4">
        <f t="shared" si="9"/>
        <v>150</v>
      </c>
      <c r="G35" s="4">
        <f t="shared" si="10"/>
        <v>150</v>
      </c>
      <c r="H35" s="4">
        <f t="shared" si="11"/>
        <v>150</v>
      </c>
      <c r="I35" s="4">
        <f t="shared" si="12"/>
        <v>150</v>
      </c>
      <c r="J35" s="4">
        <f t="shared" si="13"/>
        <v>150</v>
      </c>
      <c r="K35" s="4">
        <f t="shared" si="14"/>
        <v>150</v>
      </c>
      <c r="L35" s="4">
        <f t="shared" si="15"/>
        <v>149.9999999999996</v>
      </c>
      <c r="M35" s="4">
        <f t="shared" si="16"/>
        <v>149.99999999998764</v>
      </c>
      <c r="N35" s="4">
        <f t="shared" si="17"/>
        <v>149.99999999981034</v>
      </c>
      <c r="O35" s="4">
        <f t="shared" si="18"/>
        <v>148.59575892419429</v>
      </c>
      <c r="P35" s="4">
        <f t="shared" si="19"/>
        <v>125.63055069457523</v>
      </c>
      <c r="Q35" s="4">
        <f t="shared" si="20"/>
        <v>108.69125296681928</v>
      </c>
    </row>
    <row r="36" spans="1:17">
      <c r="A36">
        <v>14</v>
      </c>
      <c r="B36" s="2">
        <v>-32</v>
      </c>
      <c r="C36" s="31">
        <f t="shared" si="7"/>
        <v>0.5</v>
      </c>
      <c r="D36" s="3">
        <v>150</v>
      </c>
      <c r="E36" s="4">
        <f t="shared" si="8"/>
        <v>150</v>
      </c>
      <c r="F36" s="4">
        <f t="shared" si="9"/>
        <v>150</v>
      </c>
      <c r="G36" s="4">
        <f t="shared" si="10"/>
        <v>150</v>
      </c>
      <c r="H36" s="4">
        <f t="shared" si="11"/>
        <v>150</v>
      </c>
      <c r="I36" s="4">
        <f t="shared" si="12"/>
        <v>150</v>
      </c>
      <c r="J36" s="4">
        <f t="shared" si="13"/>
        <v>150</v>
      </c>
      <c r="K36" s="4">
        <f t="shared" si="14"/>
        <v>149.99999999999972</v>
      </c>
      <c r="L36" s="4">
        <f t="shared" si="15"/>
        <v>149.99999999998641</v>
      </c>
      <c r="M36" s="4">
        <f t="shared" si="16"/>
        <v>149.9999999997205</v>
      </c>
      <c r="N36" s="4">
        <f t="shared" si="17"/>
        <v>149.99999999684422</v>
      </c>
      <c r="O36" s="4">
        <f t="shared" si="18"/>
        <v>148.06290210658301</v>
      </c>
      <c r="P36" s="4">
        <f t="shared" si="19"/>
        <v>124.33205781899576</v>
      </c>
      <c r="Q36" s="4">
        <f t="shared" si="20"/>
        <v>108.18746873959469</v>
      </c>
    </row>
    <row r="37" spans="1:17">
      <c r="A37">
        <v>15</v>
      </c>
      <c r="B37" s="2">
        <v>-30</v>
      </c>
      <c r="C37" s="31">
        <f t="shared" si="7"/>
        <v>0.5</v>
      </c>
      <c r="D37" s="3">
        <v>150</v>
      </c>
      <c r="E37" s="4">
        <f t="shared" si="8"/>
        <v>150</v>
      </c>
      <c r="F37" s="4">
        <f t="shared" si="9"/>
        <v>150</v>
      </c>
      <c r="G37" s="4">
        <f t="shared" si="10"/>
        <v>150</v>
      </c>
      <c r="H37" s="4">
        <f t="shared" si="11"/>
        <v>150</v>
      </c>
      <c r="I37" s="4">
        <f t="shared" si="12"/>
        <v>150</v>
      </c>
      <c r="J37" s="4">
        <f t="shared" si="13"/>
        <v>149.99999999999989</v>
      </c>
      <c r="K37" s="4">
        <f t="shared" si="14"/>
        <v>149.99999999998795</v>
      </c>
      <c r="L37" s="4">
        <f t="shared" si="15"/>
        <v>149.99999999963313</v>
      </c>
      <c r="M37" s="4">
        <f t="shared" si="16"/>
        <v>149.9999999947342</v>
      </c>
      <c r="N37" s="4">
        <f t="shared" si="17"/>
        <v>149.99999995540833</v>
      </c>
      <c r="O37" s="4">
        <f t="shared" si="18"/>
        <v>147.36722109132023</v>
      </c>
      <c r="P37" s="4">
        <f t="shared" si="19"/>
        <v>122.99843192469078</v>
      </c>
      <c r="Q37" s="4">
        <f t="shared" si="20"/>
        <v>107.68233758362504</v>
      </c>
    </row>
    <row r="38" spans="1:17">
      <c r="A38">
        <v>16</v>
      </c>
      <c r="B38" s="2">
        <v>-28</v>
      </c>
      <c r="C38" s="31">
        <f t="shared" si="7"/>
        <v>0.5</v>
      </c>
      <c r="D38" s="3">
        <v>150</v>
      </c>
      <c r="E38" s="4">
        <f t="shared" si="8"/>
        <v>150</v>
      </c>
      <c r="F38" s="4">
        <f t="shared" si="9"/>
        <v>150</v>
      </c>
      <c r="G38" s="4">
        <f t="shared" si="10"/>
        <v>150</v>
      </c>
      <c r="H38" s="4">
        <f t="shared" si="11"/>
        <v>150</v>
      </c>
      <c r="I38" s="4">
        <f t="shared" si="12"/>
        <v>149.99999999999997</v>
      </c>
      <c r="J38" s="4">
        <f t="shared" si="13"/>
        <v>149.99999999999227</v>
      </c>
      <c r="K38" s="4">
        <f t="shared" si="14"/>
        <v>149.99999999959192</v>
      </c>
      <c r="L38" s="4">
        <f t="shared" si="15"/>
        <v>149.99999999193045</v>
      </c>
      <c r="M38" s="4">
        <f t="shared" si="16"/>
        <v>149.99999991726014</v>
      </c>
      <c r="N38" s="4">
        <f t="shared" si="17"/>
        <v>149.9999994646939</v>
      </c>
      <c r="O38" s="4">
        <f t="shared" si="18"/>
        <v>146.47397262581097</v>
      </c>
      <c r="P38" s="4">
        <f t="shared" si="19"/>
        <v>121.63100598344469</v>
      </c>
      <c r="Q38" s="4">
        <f t="shared" si="20"/>
        <v>107.17594041153717</v>
      </c>
    </row>
    <row r="39" spans="1:17">
      <c r="A39">
        <v>17</v>
      </c>
      <c r="B39" s="2">
        <v>-26</v>
      </c>
      <c r="C39" s="31">
        <f t="shared" si="7"/>
        <v>0.5</v>
      </c>
      <c r="D39" s="3">
        <v>150</v>
      </c>
      <c r="E39" s="4">
        <f t="shared" si="8"/>
        <v>150</v>
      </c>
      <c r="F39" s="4">
        <f t="shared" si="9"/>
        <v>150</v>
      </c>
      <c r="G39" s="4">
        <f t="shared" si="10"/>
        <v>150</v>
      </c>
      <c r="H39" s="4">
        <f t="shared" si="11"/>
        <v>150</v>
      </c>
      <c r="I39" s="4">
        <f t="shared" si="12"/>
        <v>149.99999999999704</v>
      </c>
      <c r="J39" s="4">
        <f t="shared" si="13"/>
        <v>149.99999999964592</v>
      </c>
      <c r="K39" s="4">
        <f t="shared" si="14"/>
        <v>149.99999998905241</v>
      </c>
      <c r="L39" s="4">
        <f t="shared" si="15"/>
        <v>149.9999998552733</v>
      </c>
      <c r="M39" s="4">
        <f t="shared" si="16"/>
        <v>149.9999989151853</v>
      </c>
      <c r="N39" s="4">
        <f t="shared" si="17"/>
        <v>149.99999453780111</v>
      </c>
      <c r="O39" s="4">
        <f t="shared" si="18"/>
        <v>145.34600428128965</v>
      </c>
      <c r="P39" s="4">
        <f t="shared" si="19"/>
        <v>120.23126088048384</v>
      </c>
      <c r="Q39" s="4">
        <f t="shared" si="20"/>
        <v>106.66835876178585</v>
      </c>
    </row>
    <row r="40" spans="1:17">
      <c r="A40">
        <v>18</v>
      </c>
      <c r="B40" s="2">
        <v>-24</v>
      </c>
      <c r="C40" s="31">
        <f t="shared" si="7"/>
        <v>0.5</v>
      </c>
      <c r="D40" s="3">
        <v>150</v>
      </c>
      <c r="E40" s="4">
        <f t="shared" si="8"/>
        <v>150</v>
      </c>
      <c r="F40" s="4">
        <f t="shared" si="9"/>
        <v>150</v>
      </c>
      <c r="G40" s="4">
        <f t="shared" si="10"/>
        <v>150</v>
      </c>
      <c r="H40" s="4">
        <f t="shared" si="11"/>
        <v>149.99999999999955</v>
      </c>
      <c r="I40" s="4">
        <f t="shared" si="12"/>
        <v>149.99999999979349</v>
      </c>
      <c r="J40" s="4">
        <f t="shared" si="13"/>
        <v>149.99999998763147</v>
      </c>
      <c r="K40" s="4">
        <f t="shared" si="14"/>
        <v>149.99999976739213</v>
      </c>
      <c r="L40" s="4">
        <f t="shared" si="15"/>
        <v>149.99999788226947</v>
      </c>
      <c r="M40" s="4">
        <f t="shared" si="16"/>
        <v>149.99998812455902</v>
      </c>
      <c r="N40" s="4">
        <f t="shared" si="17"/>
        <v>149.99995259715024</v>
      </c>
      <c r="O40" s="4">
        <f t="shared" si="18"/>
        <v>143.9451787308823</v>
      </c>
      <c r="P40" s="4">
        <f t="shared" si="19"/>
        <v>118.80082153928646</v>
      </c>
      <c r="Q40" s="4">
        <f t="shared" si="20"/>
        <v>106.15967475930357</v>
      </c>
    </row>
    <row r="41" spans="1:17">
      <c r="A41">
        <v>19</v>
      </c>
      <c r="B41" s="2">
        <v>-22</v>
      </c>
      <c r="C41" s="31">
        <f t="shared" si="7"/>
        <v>0.5</v>
      </c>
      <c r="D41" s="3">
        <v>150</v>
      </c>
      <c r="E41" s="4">
        <f t="shared" si="8"/>
        <v>150</v>
      </c>
      <c r="F41" s="4">
        <f t="shared" si="9"/>
        <v>150</v>
      </c>
      <c r="G41" s="4">
        <f t="shared" si="10"/>
        <v>150</v>
      </c>
      <c r="H41" s="4">
        <f t="shared" si="11"/>
        <v>149.99999999993986</v>
      </c>
      <c r="I41" s="4">
        <f t="shared" si="12"/>
        <v>149.99999998957392</v>
      </c>
      <c r="J41" s="4">
        <f t="shared" si="13"/>
        <v>149.99999967085068</v>
      </c>
      <c r="K41" s="4">
        <f t="shared" si="14"/>
        <v>149.9999960826851</v>
      </c>
      <c r="L41" s="4">
        <f t="shared" si="15"/>
        <v>149.99997469864283</v>
      </c>
      <c r="M41" s="4">
        <f t="shared" si="16"/>
        <v>149.99989137890375</v>
      </c>
      <c r="N41" s="4">
        <f t="shared" si="17"/>
        <v>149.99964987772432</v>
      </c>
      <c r="O41" s="4">
        <f t="shared" si="18"/>
        <v>142.23424294243958</v>
      </c>
      <c r="P41" s="4">
        <f t="shared" si="19"/>
        <v>117.34145198340502</v>
      </c>
      <c r="Q41" s="4">
        <f t="shared" si="20"/>
        <v>105.64997107566607</v>
      </c>
    </row>
    <row r="42" spans="1:17">
      <c r="A42">
        <v>20</v>
      </c>
      <c r="B42" s="2">
        <v>-20</v>
      </c>
      <c r="C42" s="31">
        <f t="shared" si="7"/>
        <v>0.5</v>
      </c>
      <c r="D42" s="3">
        <v>150</v>
      </c>
      <c r="E42" s="4">
        <f t="shared" si="8"/>
        <v>150</v>
      </c>
      <c r="F42" s="4">
        <f t="shared" si="9"/>
        <v>150</v>
      </c>
      <c r="G42" s="4">
        <f t="shared" si="10"/>
        <v>149.99999999999562</v>
      </c>
      <c r="H42" s="4">
        <f t="shared" si="11"/>
        <v>149.9999999947342</v>
      </c>
      <c r="I42" s="4">
        <f t="shared" si="12"/>
        <v>149.99999962025078</v>
      </c>
      <c r="J42" s="4">
        <f t="shared" si="13"/>
        <v>149.99999332030987</v>
      </c>
      <c r="K42" s="4">
        <f t="shared" si="14"/>
        <v>149.9999476606821</v>
      </c>
      <c r="L42" s="4">
        <f t="shared" si="15"/>
        <v>149.99975295883576</v>
      </c>
      <c r="M42" s="4">
        <f t="shared" si="16"/>
        <v>149.99916912561315</v>
      </c>
      <c r="N42" s="4">
        <f t="shared" si="17"/>
        <v>149.9977971439707</v>
      </c>
      <c r="O42" s="4">
        <f t="shared" si="18"/>
        <v>140.17908178175992</v>
      </c>
      <c r="P42" s="4">
        <f t="shared" si="19"/>
        <v>115.85504935270407</v>
      </c>
      <c r="Q42" s="4">
        <f t="shared" si="20"/>
        <v>105.13933088880646</v>
      </c>
    </row>
    <row r="43" spans="1:17">
      <c r="A43">
        <v>21</v>
      </c>
      <c r="B43" s="2">
        <v>-18</v>
      </c>
      <c r="C43" s="31">
        <f t="shared" si="7"/>
        <v>0.5</v>
      </c>
      <c r="D43" s="3">
        <v>150</v>
      </c>
      <c r="E43" s="4">
        <f t="shared" si="8"/>
        <v>150</v>
      </c>
      <c r="F43" s="4">
        <f t="shared" si="9"/>
        <v>150</v>
      </c>
      <c r="G43" s="4">
        <f t="shared" si="10"/>
        <v>149.9999999990435</v>
      </c>
      <c r="H43" s="4">
        <f t="shared" si="11"/>
        <v>149.99999969355957</v>
      </c>
      <c r="I43" s="4">
        <f t="shared" si="12"/>
        <v>149.9999900081022</v>
      </c>
      <c r="J43" s="4">
        <f t="shared" si="13"/>
        <v>149.99989649703605</v>
      </c>
      <c r="K43" s="4">
        <f t="shared" si="14"/>
        <v>149.99944452672304</v>
      </c>
      <c r="L43" s="4">
        <f t="shared" si="15"/>
        <v>149.99802646562244</v>
      </c>
      <c r="M43" s="4">
        <f t="shared" si="16"/>
        <v>149.99467903948425</v>
      </c>
      <c r="N43" s="4">
        <f t="shared" si="17"/>
        <v>149.9881815332615</v>
      </c>
      <c r="O43" s="4">
        <f t="shared" si="18"/>
        <v>137.75123890553189</v>
      </c>
      <c r="P43" s="4">
        <f t="shared" si="19"/>
        <v>114.34363690236034</v>
      </c>
      <c r="Q43" s="4">
        <f t="shared" si="20"/>
        <v>104.62783784230996</v>
      </c>
    </row>
    <row r="44" spans="1:17">
      <c r="A44">
        <v>22</v>
      </c>
      <c r="B44" s="2">
        <v>-16</v>
      </c>
      <c r="C44" s="31">
        <f t="shared" si="7"/>
        <v>0.5</v>
      </c>
      <c r="D44" s="3">
        <v>150</v>
      </c>
      <c r="E44" s="4">
        <f t="shared" si="8"/>
        <v>150</v>
      </c>
      <c r="F44" s="4">
        <f t="shared" si="9"/>
        <v>149.99999999998641</v>
      </c>
      <c r="G44" s="4">
        <f t="shared" si="10"/>
        <v>149.99999987893221</v>
      </c>
      <c r="H44" s="4">
        <f t="shared" si="11"/>
        <v>149.99998812455902</v>
      </c>
      <c r="I44" s="4">
        <f t="shared" si="12"/>
        <v>149.99980975769734</v>
      </c>
      <c r="J44" s="4">
        <f t="shared" si="13"/>
        <v>149.99877347777064</v>
      </c>
      <c r="K44" s="4">
        <f t="shared" si="14"/>
        <v>149.99531023738069</v>
      </c>
      <c r="L44" s="4">
        <f t="shared" si="15"/>
        <v>149.98708202621029</v>
      </c>
      <c r="M44" s="4">
        <f t="shared" si="16"/>
        <v>149.97143244739692</v>
      </c>
      <c r="N44" s="4">
        <f t="shared" si="17"/>
        <v>149.94586070124657</v>
      </c>
      <c r="O44" s="4">
        <f t="shared" si="18"/>
        <v>134.93053309841187</v>
      </c>
      <c r="P44" s="4">
        <f t="shared" si="19"/>
        <v>112.80935602381319</v>
      </c>
      <c r="Q44" s="4">
        <f t="shared" si="20"/>
        <v>104.11557600432319</v>
      </c>
    </row>
    <row r="45" spans="1:17">
      <c r="A45">
        <v>23</v>
      </c>
      <c r="B45" s="2">
        <v>-14</v>
      </c>
      <c r="C45" s="31">
        <f t="shared" si="7"/>
        <v>0.5</v>
      </c>
      <c r="D45" s="3">
        <v>150</v>
      </c>
      <c r="E45" s="4">
        <f t="shared" si="8"/>
        <v>150</v>
      </c>
      <c r="F45" s="4">
        <f t="shared" si="9"/>
        <v>149.99999999193045</v>
      </c>
      <c r="G45" s="4">
        <f t="shared" si="10"/>
        <v>149.99999109440216</v>
      </c>
      <c r="H45" s="4">
        <f t="shared" si="11"/>
        <v>149.99969281303288</v>
      </c>
      <c r="I45" s="4">
        <f t="shared" si="12"/>
        <v>149.99737317446909</v>
      </c>
      <c r="J45" s="4">
        <f t="shared" si="13"/>
        <v>149.98886166127897</v>
      </c>
      <c r="K45" s="4">
        <f t="shared" si="14"/>
        <v>149.96844025153757</v>
      </c>
      <c r="L45" s="4">
        <f t="shared" si="15"/>
        <v>149.93059146207645</v>
      </c>
      <c r="M45" s="4">
        <f t="shared" si="16"/>
        <v>149.87119408270971</v>
      </c>
      <c r="N45" s="4">
        <f t="shared" si="17"/>
        <v>149.78789387801265</v>
      </c>
      <c r="O45" s="4">
        <f t="shared" si="18"/>
        <v>131.70755366912397</v>
      </c>
      <c r="P45" s="4">
        <f t="shared" si="19"/>
        <v>111.254457337443</v>
      </c>
      <c r="Q45" s="4">
        <f t="shared" si="20"/>
        <v>103.60262982611076</v>
      </c>
    </row>
    <row r="46" spans="1:17">
      <c r="A46">
        <v>24</v>
      </c>
      <c r="B46" s="2">
        <v>-12</v>
      </c>
      <c r="C46" s="31">
        <f t="shared" si="7"/>
        <v>0.5</v>
      </c>
      <c r="D46" s="3">
        <v>150</v>
      </c>
      <c r="E46" s="4">
        <f t="shared" si="8"/>
        <v>149.99999999999955</v>
      </c>
      <c r="F46" s="4">
        <f t="shared" si="9"/>
        <v>149.99999788226947</v>
      </c>
      <c r="G46" s="4">
        <f t="shared" si="10"/>
        <v>149.99961795591815</v>
      </c>
      <c r="H46" s="4">
        <f t="shared" si="11"/>
        <v>149.99467903948425</v>
      </c>
      <c r="I46" s="4">
        <f t="shared" si="12"/>
        <v>149.97361879514233</v>
      </c>
      <c r="J46" s="4">
        <f t="shared" si="13"/>
        <v>149.92227384601466</v>
      </c>
      <c r="K46" s="4">
        <f t="shared" si="14"/>
        <v>149.83028964646002</v>
      </c>
      <c r="L46" s="4">
        <f t="shared" si="15"/>
        <v>149.69315059158453</v>
      </c>
      <c r="M46" s="4">
        <f t="shared" si="16"/>
        <v>149.51119028824635</v>
      </c>
      <c r="N46" s="4">
        <f t="shared" si="17"/>
        <v>149.28782344532272</v>
      </c>
      <c r="O46" s="4">
        <f t="shared" si="18"/>
        <v>128.0857925501636</v>
      </c>
      <c r="P46" s="4">
        <f t="shared" si="19"/>
        <v>109.68129091694573</v>
      </c>
      <c r="Q46" s="4">
        <f t="shared" si="20"/>
        <v>103.08908410029409</v>
      </c>
    </row>
    <row r="47" spans="1:17">
      <c r="A47">
        <v>25</v>
      </c>
      <c r="B47" s="2">
        <v>-10</v>
      </c>
      <c r="C47" s="31">
        <f t="shared" si="7"/>
        <v>0.5</v>
      </c>
      <c r="D47" s="3">
        <v>150</v>
      </c>
      <c r="E47" s="4">
        <f t="shared" si="8"/>
        <v>149.9999999947342</v>
      </c>
      <c r="F47" s="4">
        <f t="shared" si="9"/>
        <v>149.99975295883576</v>
      </c>
      <c r="G47" s="4">
        <f t="shared" si="10"/>
        <v>149.99039451882606</v>
      </c>
      <c r="H47" s="4">
        <f t="shared" si="11"/>
        <v>149.9380091577282</v>
      </c>
      <c r="I47" s="4">
        <f t="shared" si="12"/>
        <v>149.8065223372551</v>
      </c>
      <c r="J47" s="4">
        <f t="shared" si="13"/>
        <v>149.58169108790185</v>
      </c>
      <c r="K47" s="4">
        <f t="shared" si="14"/>
        <v>149.26830874705394</v>
      </c>
      <c r="L47" s="4">
        <f t="shared" si="15"/>
        <v>148.88037231999567</v>
      </c>
      <c r="M47" s="4">
        <f t="shared" si="16"/>
        <v>148.43421828728901</v>
      </c>
      <c r="N47" s="4">
        <f t="shared" si="17"/>
        <v>147.94515911310094</v>
      </c>
      <c r="O47" s="4">
        <f t="shared" si="18"/>
        <v>124.08317034832358</v>
      </c>
      <c r="P47" s="4">
        <f t="shared" si="19"/>
        <v>108.0922957150221</v>
      </c>
      <c r="Q47" s="4">
        <f t="shared" si="20"/>
        <v>102.57502391880618</v>
      </c>
    </row>
    <row r="48" spans="1:17">
      <c r="A48">
        <v>26</v>
      </c>
      <c r="B48" s="2">
        <v>-8</v>
      </c>
      <c r="C48" s="31">
        <f t="shared" si="7"/>
        <v>0.5</v>
      </c>
      <c r="D48" s="3">
        <v>150</v>
      </c>
      <c r="E48" s="4">
        <f t="shared" si="8"/>
        <v>149.99998812455902</v>
      </c>
      <c r="F48" s="4">
        <f t="shared" si="9"/>
        <v>149.98708202621029</v>
      </c>
      <c r="G48" s="4">
        <f t="shared" si="10"/>
        <v>149.85743852880049</v>
      </c>
      <c r="H48" s="4">
        <f t="shared" si="11"/>
        <v>149.51119028824635</v>
      </c>
      <c r="I48" s="4">
        <f t="shared" si="12"/>
        <v>148.95803592981588</v>
      </c>
      <c r="J48" s="4">
        <f t="shared" si="13"/>
        <v>148.25509376805931</v>
      </c>
      <c r="K48" s="4">
        <f t="shared" si="14"/>
        <v>147.45933520457351</v>
      </c>
      <c r="L48" s="4">
        <f t="shared" si="15"/>
        <v>146.61436457357627</v>
      </c>
      <c r="M48" s="4">
        <f t="shared" si="16"/>
        <v>145.75042630380372</v>
      </c>
      <c r="N48" s="4">
        <f t="shared" si="17"/>
        <v>144.88749327953104</v>
      </c>
      <c r="O48" s="4">
        <f t="shared" si="18"/>
        <v>119.73274291351295</v>
      </c>
      <c r="P48" s="4">
        <f t="shared" si="19"/>
        <v>106.4899882689686</v>
      </c>
      <c r="Q48" s="4">
        <f t="shared" si="20"/>
        <v>102.06053463059752</v>
      </c>
    </row>
    <row r="49" spans="1:17">
      <c r="A49">
        <v>27</v>
      </c>
      <c r="B49" s="2">
        <v>-6</v>
      </c>
      <c r="C49" s="31">
        <f t="shared" si="7"/>
        <v>0.5</v>
      </c>
      <c r="D49" s="3">
        <v>150</v>
      </c>
      <c r="E49" s="4">
        <f t="shared" si="8"/>
        <v>149.99467903948425</v>
      </c>
      <c r="F49" s="4">
        <f t="shared" si="9"/>
        <v>149.69315059158453</v>
      </c>
      <c r="G49" s="4">
        <f t="shared" si="10"/>
        <v>148.73732742665837</v>
      </c>
      <c r="H49" s="4">
        <f t="shared" si="11"/>
        <v>147.36722109132023</v>
      </c>
      <c r="I49" s="4">
        <f t="shared" si="12"/>
        <v>145.84666272044544</v>
      </c>
      <c r="J49" s="4">
        <f t="shared" si="13"/>
        <v>144.3192778228844</v>
      </c>
      <c r="K49" s="4">
        <f t="shared" si="14"/>
        <v>142.85108721745809</v>
      </c>
      <c r="L49" s="4">
        <f t="shared" si="15"/>
        <v>141.46854923803426</v>
      </c>
      <c r="M49" s="4">
        <f t="shared" si="16"/>
        <v>140.17908178175992</v>
      </c>
      <c r="N49" s="4">
        <f t="shared" si="17"/>
        <v>138.98124165435183</v>
      </c>
      <c r="O49" s="4">
        <f t="shared" si="18"/>
        <v>115.08243413787496</v>
      </c>
      <c r="P49" s="4">
        <f t="shared" si="19"/>
        <v>104.87695077291917</v>
      </c>
      <c r="Q49" s="4">
        <f t="shared" si="20"/>
        <v>101.5457017991279</v>
      </c>
    </row>
    <row r="50" spans="1:17">
      <c r="A50">
        <v>28</v>
      </c>
      <c r="B50" s="2">
        <v>-4</v>
      </c>
      <c r="C50" s="31">
        <f t="shared" si="7"/>
        <v>0.5</v>
      </c>
      <c r="D50" s="3">
        <v>150</v>
      </c>
      <c r="E50" s="4">
        <f t="shared" si="8"/>
        <v>149.51119028824635</v>
      </c>
      <c r="F50" s="4">
        <f t="shared" si="9"/>
        <v>146.61436457357627</v>
      </c>
      <c r="G50" s="4">
        <f t="shared" si="10"/>
        <v>143.21070292816552</v>
      </c>
      <c r="H50" s="4">
        <f t="shared" si="11"/>
        <v>140.17908178175992</v>
      </c>
      <c r="I50" s="4">
        <f t="shared" si="12"/>
        <v>137.60452304995974</v>
      </c>
      <c r="J50" s="4">
        <f t="shared" si="13"/>
        <v>135.42345667352382</v>
      </c>
      <c r="K50" s="4">
        <f t="shared" si="14"/>
        <v>133.55982091740131</v>
      </c>
      <c r="L50" s="4">
        <f t="shared" si="15"/>
        <v>131.94988738924852</v>
      </c>
      <c r="M50" s="4">
        <f t="shared" si="16"/>
        <v>130.54403162077347</v>
      </c>
      <c r="N50" s="4">
        <f t="shared" si="17"/>
        <v>129.30417167015128</v>
      </c>
      <c r="O50" s="4">
        <f t="shared" si="18"/>
        <v>110.19372514884869</v>
      </c>
      <c r="P50" s="4">
        <f t="shared" si="19"/>
        <v>103.25581861071919</v>
      </c>
      <c r="Q50" s="4">
        <f t="shared" si="20"/>
        <v>101.03061115967955</v>
      </c>
    </row>
    <row r="51" spans="1:17">
      <c r="A51">
        <v>29</v>
      </c>
      <c r="B51" s="2">
        <v>-2</v>
      </c>
      <c r="C51" s="31">
        <f t="shared" si="7"/>
        <v>0.5</v>
      </c>
      <c r="D51" s="3">
        <v>150</v>
      </c>
      <c r="E51" s="4">
        <f t="shared" si="8"/>
        <v>140.17908178175992</v>
      </c>
      <c r="F51" s="4">
        <f t="shared" si="9"/>
        <v>131.94988738924852</v>
      </c>
      <c r="G51" s="4">
        <f t="shared" si="10"/>
        <v>127.21163008246124</v>
      </c>
      <c r="H51" s="4">
        <f t="shared" si="11"/>
        <v>124.08317034832358</v>
      </c>
      <c r="I51" s="4">
        <f t="shared" si="12"/>
        <v>121.82737225553531</v>
      </c>
      <c r="J51" s="4">
        <f t="shared" si="13"/>
        <v>120.10367427049226</v>
      </c>
      <c r="K51" s="4">
        <f t="shared" si="14"/>
        <v>118.73183202464894</v>
      </c>
      <c r="L51" s="4">
        <f t="shared" si="15"/>
        <v>117.60668938310907</v>
      </c>
      <c r="M51" s="4">
        <f t="shared" si="16"/>
        <v>116.66231965273252</v>
      </c>
      <c r="N51" s="4">
        <f t="shared" si="17"/>
        <v>115.85504935270407</v>
      </c>
      <c r="O51" s="4">
        <f t="shared" si="18"/>
        <v>105.13933088880646</v>
      </c>
      <c r="P51" s="4">
        <f t="shared" si="19"/>
        <v>101.62926744961305</v>
      </c>
      <c r="Q51" s="4">
        <f t="shared" si="20"/>
        <v>100.51534857652713</v>
      </c>
    </row>
    <row r="52" spans="1:17">
      <c r="A52">
        <v>30</v>
      </c>
      <c r="B52" s="2">
        <v>0</v>
      </c>
      <c r="C52" s="31">
        <f t="shared" si="7"/>
        <v>0.5</v>
      </c>
      <c r="D52" s="3">
        <v>150</v>
      </c>
      <c r="E52" s="4">
        <f t="shared" si="8"/>
        <v>100</v>
      </c>
      <c r="F52" s="4">
        <f t="shared" si="9"/>
        <v>100</v>
      </c>
      <c r="G52" s="4">
        <f t="shared" si="10"/>
        <v>100</v>
      </c>
      <c r="H52" s="4">
        <f t="shared" si="11"/>
        <v>100</v>
      </c>
      <c r="I52" s="4">
        <f t="shared" si="12"/>
        <v>100</v>
      </c>
      <c r="J52" s="4">
        <f t="shared" si="13"/>
        <v>100</v>
      </c>
      <c r="K52" s="4">
        <f t="shared" si="14"/>
        <v>100</v>
      </c>
      <c r="L52" s="4">
        <f t="shared" si="15"/>
        <v>100</v>
      </c>
      <c r="M52" s="4">
        <f t="shared" si="16"/>
        <v>100</v>
      </c>
      <c r="N52" s="4">
        <f t="shared" si="17"/>
        <v>100</v>
      </c>
      <c r="O52" s="4">
        <f t="shared" si="18"/>
        <v>100</v>
      </c>
      <c r="P52" s="4">
        <f t="shared" si="19"/>
        <v>100</v>
      </c>
      <c r="Q52" s="4">
        <f t="shared" si="20"/>
        <v>100</v>
      </c>
    </row>
    <row r="53" spans="1:17">
      <c r="A53">
        <v>31</v>
      </c>
      <c r="B53" s="2">
        <v>2</v>
      </c>
      <c r="C53" s="31">
        <f t="shared" si="7"/>
        <v>0.5</v>
      </c>
      <c r="D53" s="3">
        <v>50</v>
      </c>
      <c r="E53" s="4">
        <f t="shared" si="8"/>
        <v>59.820918218240067</v>
      </c>
      <c r="F53" s="4">
        <f t="shared" si="9"/>
        <v>68.050112610751484</v>
      </c>
      <c r="G53" s="4">
        <f t="shared" si="10"/>
        <v>72.788369917538759</v>
      </c>
      <c r="H53" s="4">
        <f t="shared" si="11"/>
        <v>75.916829651676423</v>
      </c>
      <c r="I53" s="4">
        <f t="shared" si="12"/>
        <v>78.172627744464691</v>
      </c>
      <c r="J53" s="4">
        <f t="shared" si="13"/>
        <v>79.896325729507737</v>
      </c>
      <c r="K53" s="4">
        <f t="shared" si="14"/>
        <v>81.268167975351076</v>
      </c>
      <c r="L53" s="4">
        <f t="shared" si="15"/>
        <v>82.393310616890915</v>
      </c>
      <c r="M53" s="4">
        <f t="shared" si="16"/>
        <v>83.337680347267479</v>
      </c>
      <c r="N53" s="4">
        <f t="shared" si="17"/>
        <v>84.144950647295929</v>
      </c>
      <c r="O53" s="4">
        <f t="shared" si="18"/>
        <v>94.860669111193559</v>
      </c>
      <c r="P53" s="4">
        <f t="shared" si="19"/>
        <v>98.370732550386961</v>
      </c>
      <c r="Q53" s="4">
        <f t="shared" si="20"/>
        <v>99.484651423472883</v>
      </c>
    </row>
    <row r="54" spans="1:17">
      <c r="A54">
        <v>32</v>
      </c>
      <c r="B54" s="2">
        <v>4</v>
      </c>
      <c r="C54" s="31">
        <f t="shared" si="7"/>
        <v>0.5</v>
      </c>
      <c r="D54" s="3">
        <v>50</v>
      </c>
      <c r="E54" s="4">
        <f t="shared" si="8"/>
        <v>50.488809711753646</v>
      </c>
      <c r="F54" s="4">
        <f t="shared" si="9"/>
        <v>53.38563542642374</v>
      </c>
      <c r="G54" s="4">
        <f t="shared" si="10"/>
        <v>56.789297071834497</v>
      </c>
      <c r="H54" s="4">
        <f t="shared" si="11"/>
        <v>59.820918218240067</v>
      </c>
      <c r="I54" s="4">
        <f t="shared" si="12"/>
        <v>62.395476950040262</v>
      </c>
      <c r="J54" s="4">
        <f t="shared" si="13"/>
        <v>64.576543326476184</v>
      </c>
      <c r="K54" s="4">
        <f t="shared" si="14"/>
        <v>66.440179082598704</v>
      </c>
      <c r="L54" s="4">
        <f t="shared" si="15"/>
        <v>68.050112610751484</v>
      </c>
      <c r="M54" s="4">
        <f t="shared" si="16"/>
        <v>69.455968379226547</v>
      </c>
      <c r="N54" s="4">
        <f t="shared" si="17"/>
        <v>70.695828329848709</v>
      </c>
      <c r="O54" s="4">
        <f t="shared" si="18"/>
        <v>89.806274851151329</v>
      </c>
      <c r="P54" s="4">
        <f t="shared" si="19"/>
        <v>96.744181389280811</v>
      </c>
      <c r="Q54" s="4">
        <f t="shared" si="20"/>
        <v>98.969388840320448</v>
      </c>
    </row>
    <row r="55" spans="1:17">
      <c r="A55">
        <v>33</v>
      </c>
      <c r="B55" s="2">
        <v>6</v>
      </c>
      <c r="C55" s="31">
        <f t="shared" si="7"/>
        <v>0.5</v>
      </c>
      <c r="D55" s="3">
        <v>50</v>
      </c>
      <c r="E55" s="4">
        <f t="shared" si="8"/>
        <v>50.005320960515753</v>
      </c>
      <c r="F55" s="4">
        <f t="shared" si="9"/>
        <v>50.306849408415466</v>
      </c>
      <c r="G55" s="4">
        <f t="shared" si="10"/>
        <v>51.262672573341639</v>
      </c>
      <c r="H55" s="4">
        <f t="shared" si="11"/>
        <v>52.632778908679782</v>
      </c>
      <c r="I55" s="4">
        <f t="shared" si="12"/>
        <v>54.153337279554556</v>
      </c>
      <c r="J55" s="4">
        <f t="shared" si="13"/>
        <v>55.680722177115598</v>
      </c>
      <c r="K55" s="4">
        <f t="shared" si="14"/>
        <v>57.148912782541892</v>
      </c>
      <c r="L55" s="4">
        <f t="shared" si="15"/>
        <v>58.531450761965758</v>
      </c>
      <c r="M55" s="4">
        <f t="shared" si="16"/>
        <v>59.820918218240067</v>
      </c>
      <c r="N55" s="4">
        <f t="shared" si="17"/>
        <v>61.01875834564818</v>
      </c>
      <c r="O55" s="4">
        <f t="shared" si="18"/>
        <v>84.917565862125045</v>
      </c>
      <c r="P55" s="4">
        <f t="shared" si="19"/>
        <v>95.123049227080827</v>
      </c>
      <c r="Q55" s="4">
        <f t="shared" si="20"/>
        <v>98.454298200872103</v>
      </c>
    </row>
    <row r="56" spans="1:17">
      <c r="A56">
        <v>34</v>
      </c>
      <c r="B56" s="2">
        <v>8</v>
      </c>
      <c r="C56" s="31">
        <f t="shared" si="7"/>
        <v>0.5</v>
      </c>
      <c r="D56" s="3">
        <v>50</v>
      </c>
      <c r="E56" s="4">
        <f t="shared" si="8"/>
        <v>50.000011875440961</v>
      </c>
      <c r="F56" s="4">
        <f t="shared" si="9"/>
        <v>50.012917973789719</v>
      </c>
      <c r="G56" s="4">
        <f t="shared" si="10"/>
        <v>50.142561471199514</v>
      </c>
      <c r="H56" s="4">
        <f t="shared" si="11"/>
        <v>50.488809711753646</v>
      </c>
      <c r="I56" s="4">
        <f t="shared" si="12"/>
        <v>51.04196407018415</v>
      </c>
      <c r="J56" s="4">
        <f t="shared" si="13"/>
        <v>51.744906231940696</v>
      </c>
      <c r="K56" s="4">
        <f t="shared" si="14"/>
        <v>52.540664795426501</v>
      </c>
      <c r="L56" s="4">
        <f t="shared" si="15"/>
        <v>53.38563542642374</v>
      </c>
      <c r="M56" s="4">
        <f t="shared" si="16"/>
        <v>54.249573696196286</v>
      </c>
      <c r="N56" s="4">
        <f t="shared" si="17"/>
        <v>55.11250672046895</v>
      </c>
      <c r="O56" s="4">
        <f t="shared" si="18"/>
        <v>80.267257086487035</v>
      </c>
      <c r="P56" s="4">
        <f t="shared" si="19"/>
        <v>93.510011731031398</v>
      </c>
      <c r="Q56" s="4">
        <f t="shared" si="20"/>
        <v>97.939465369402484</v>
      </c>
    </row>
    <row r="57" spans="1:17">
      <c r="A57">
        <v>35</v>
      </c>
      <c r="B57" s="2">
        <v>10</v>
      </c>
      <c r="C57" s="31">
        <f t="shared" si="7"/>
        <v>0.5</v>
      </c>
      <c r="D57" s="3">
        <v>50</v>
      </c>
      <c r="E57" s="4">
        <f t="shared" si="8"/>
        <v>50.000000005265811</v>
      </c>
      <c r="F57" s="4">
        <f t="shared" si="9"/>
        <v>50.000247041164251</v>
      </c>
      <c r="G57" s="4">
        <f t="shared" si="10"/>
        <v>50.009605481173942</v>
      </c>
      <c r="H57" s="4">
        <f t="shared" si="11"/>
        <v>50.061990842271797</v>
      </c>
      <c r="I57" s="4">
        <f t="shared" si="12"/>
        <v>50.193477662744897</v>
      </c>
      <c r="J57" s="4">
        <f t="shared" si="13"/>
        <v>50.418308912098141</v>
      </c>
      <c r="K57" s="4">
        <f t="shared" si="14"/>
        <v>50.731691252946064</v>
      </c>
      <c r="L57" s="4">
        <f t="shared" si="15"/>
        <v>51.119627680004335</v>
      </c>
      <c r="M57" s="4">
        <f t="shared" si="16"/>
        <v>51.565781712710965</v>
      </c>
      <c r="N57" s="4">
        <f t="shared" si="17"/>
        <v>52.054840886899058</v>
      </c>
      <c r="O57" s="4">
        <f t="shared" si="18"/>
        <v>75.916829651676423</v>
      </c>
      <c r="P57" s="4">
        <f t="shared" si="19"/>
        <v>91.90770428497791</v>
      </c>
      <c r="Q57" s="4">
        <f t="shared" si="20"/>
        <v>97.424976081193819</v>
      </c>
    </row>
    <row r="58" spans="1:17">
      <c r="A58">
        <v>36</v>
      </c>
      <c r="B58" s="2">
        <v>12</v>
      </c>
      <c r="C58" s="31">
        <f t="shared" si="7"/>
        <v>0.5</v>
      </c>
      <c r="D58" s="3">
        <v>50</v>
      </c>
      <c r="E58" s="4">
        <f t="shared" si="8"/>
        <v>50.000000000000455</v>
      </c>
      <c r="F58" s="4">
        <f t="shared" si="9"/>
        <v>50.000002117730524</v>
      </c>
      <c r="G58" s="4">
        <f t="shared" si="10"/>
        <v>50.000382044081832</v>
      </c>
      <c r="H58" s="4">
        <f t="shared" si="11"/>
        <v>50.005320960515753</v>
      </c>
      <c r="I58" s="4">
        <f t="shared" si="12"/>
        <v>50.026381204857685</v>
      </c>
      <c r="J58" s="4">
        <f t="shared" si="13"/>
        <v>50.077726153985324</v>
      </c>
      <c r="K58" s="4">
        <f t="shared" si="14"/>
        <v>50.169710353539976</v>
      </c>
      <c r="L58" s="4">
        <f t="shared" si="15"/>
        <v>50.306849408415466</v>
      </c>
      <c r="M58" s="4">
        <f t="shared" si="16"/>
        <v>50.488809711753646</v>
      </c>
      <c r="N58" s="4">
        <f t="shared" si="17"/>
        <v>50.712176554677271</v>
      </c>
      <c r="O58" s="4">
        <f t="shared" si="18"/>
        <v>71.914207449836411</v>
      </c>
      <c r="P58" s="4">
        <f t="shared" si="19"/>
        <v>90.318709083054273</v>
      </c>
      <c r="Q58" s="4">
        <f t="shared" si="20"/>
        <v>96.910915899705913</v>
      </c>
    </row>
    <row r="59" spans="1:17">
      <c r="A59">
        <v>37</v>
      </c>
      <c r="B59" s="2">
        <v>14</v>
      </c>
      <c r="C59" s="31">
        <f t="shared" si="7"/>
        <v>0.5</v>
      </c>
      <c r="D59" s="3">
        <v>50</v>
      </c>
      <c r="E59" s="4">
        <f t="shared" si="8"/>
        <v>50</v>
      </c>
      <c r="F59" s="4">
        <f t="shared" si="9"/>
        <v>50.000000008069563</v>
      </c>
      <c r="G59" s="4">
        <f t="shared" si="10"/>
        <v>50.000008905597838</v>
      </c>
      <c r="H59" s="4">
        <f t="shared" si="11"/>
        <v>50.000307186967134</v>
      </c>
      <c r="I59" s="4">
        <f t="shared" si="12"/>
        <v>50.002626825530911</v>
      </c>
      <c r="J59" s="4">
        <f t="shared" si="13"/>
        <v>50.011138338721011</v>
      </c>
      <c r="K59" s="4">
        <f t="shared" si="14"/>
        <v>50.031559748462421</v>
      </c>
      <c r="L59" s="4">
        <f t="shared" si="15"/>
        <v>50.069408537923543</v>
      </c>
      <c r="M59" s="4">
        <f t="shared" si="16"/>
        <v>50.128805917290293</v>
      </c>
      <c r="N59" s="4">
        <f t="shared" si="17"/>
        <v>50.212106121987361</v>
      </c>
      <c r="O59" s="4">
        <f t="shared" si="18"/>
        <v>68.292446330876032</v>
      </c>
      <c r="P59" s="4">
        <f t="shared" si="19"/>
        <v>88.745542662557</v>
      </c>
      <c r="Q59" s="4">
        <f t="shared" si="20"/>
        <v>96.397370173889243</v>
      </c>
    </row>
    <row r="60" spans="1:17">
      <c r="A60">
        <v>38</v>
      </c>
      <c r="B60" s="2">
        <v>16</v>
      </c>
      <c r="C60" s="31">
        <f t="shared" si="7"/>
        <v>0.5</v>
      </c>
      <c r="D60" s="3">
        <v>50</v>
      </c>
      <c r="E60" s="4">
        <f t="shared" si="8"/>
        <v>50</v>
      </c>
      <c r="F60" s="4">
        <f t="shared" si="9"/>
        <v>50.000000000013593</v>
      </c>
      <c r="G60" s="4">
        <f t="shared" si="10"/>
        <v>50.000000121067785</v>
      </c>
      <c r="H60" s="4">
        <f t="shared" si="11"/>
        <v>50.000011875440961</v>
      </c>
      <c r="I60" s="4">
        <f t="shared" si="12"/>
        <v>50.000190242302644</v>
      </c>
      <c r="J60" s="4">
        <f t="shared" si="13"/>
        <v>50.001226522229359</v>
      </c>
      <c r="K60" s="4">
        <f t="shared" si="14"/>
        <v>50.004689762619314</v>
      </c>
      <c r="L60" s="4">
        <f t="shared" si="15"/>
        <v>50.012917973789719</v>
      </c>
      <c r="M60" s="4">
        <f t="shared" si="16"/>
        <v>50.028567552603064</v>
      </c>
      <c r="N60" s="4">
        <f t="shared" si="17"/>
        <v>50.054139298753419</v>
      </c>
      <c r="O60" s="4">
        <f t="shared" si="18"/>
        <v>65.069466901588129</v>
      </c>
      <c r="P60" s="4">
        <f t="shared" si="19"/>
        <v>87.190643976186806</v>
      </c>
      <c r="Q60" s="4">
        <f t="shared" si="20"/>
        <v>95.884423995676812</v>
      </c>
    </row>
    <row r="61" spans="1:17">
      <c r="A61">
        <v>39</v>
      </c>
      <c r="B61" s="2">
        <v>18</v>
      </c>
      <c r="C61" s="31">
        <f t="shared" si="7"/>
        <v>0.5</v>
      </c>
      <c r="D61" s="3">
        <v>50</v>
      </c>
      <c r="E61" s="4">
        <f t="shared" si="8"/>
        <v>50</v>
      </c>
      <c r="F61" s="4">
        <f t="shared" si="9"/>
        <v>50.000000000000007</v>
      </c>
      <c r="G61" s="4">
        <f t="shared" si="10"/>
        <v>50.000000000956518</v>
      </c>
      <c r="H61" s="4">
        <f t="shared" si="11"/>
        <v>50.000000306440398</v>
      </c>
      <c r="I61" s="4">
        <f t="shared" si="12"/>
        <v>50.000009991897798</v>
      </c>
      <c r="J61" s="4">
        <f t="shared" si="13"/>
        <v>50.000103502963952</v>
      </c>
      <c r="K61" s="4">
        <f t="shared" si="14"/>
        <v>50.000555473276954</v>
      </c>
      <c r="L61" s="4">
        <f t="shared" si="15"/>
        <v>50.001973534377576</v>
      </c>
      <c r="M61" s="4">
        <f t="shared" si="16"/>
        <v>50.005320960515753</v>
      </c>
      <c r="N61" s="4">
        <f t="shared" si="17"/>
        <v>50.011818466738504</v>
      </c>
      <c r="O61" s="4">
        <f t="shared" si="18"/>
        <v>62.248761094468101</v>
      </c>
      <c r="P61" s="4">
        <f t="shared" si="19"/>
        <v>85.656363097639655</v>
      </c>
      <c r="Q61" s="4">
        <f t="shared" si="20"/>
        <v>95.372162157690042</v>
      </c>
    </row>
    <row r="62" spans="1:17">
      <c r="A62">
        <v>40</v>
      </c>
      <c r="B62" s="2">
        <v>20</v>
      </c>
      <c r="C62" s="31">
        <f t="shared" si="7"/>
        <v>0.5</v>
      </c>
      <c r="D62" s="3">
        <v>50</v>
      </c>
      <c r="E62" s="4">
        <f t="shared" si="8"/>
        <v>50</v>
      </c>
      <c r="F62" s="4">
        <f t="shared" si="9"/>
        <v>50</v>
      </c>
      <c r="G62" s="4">
        <f t="shared" si="10"/>
        <v>50.000000000004384</v>
      </c>
      <c r="H62" s="4">
        <f t="shared" si="11"/>
        <v>50.000000005265811</v>
      </c>
      <c r="I62" s="4">
        <f t="shared" si="12"/>
        <v>50.000000379749224</v>
      </c>
      <c r="J62" s="4">
        <f t="shared" si="13"/>
        <v>50.000006679690131</v>
      </c>
      <c r="K62" s="4">
        <f t="shared" si="14"/>
        <v>50.000052339317882</v>
      </c>
      <c r="L62" s="4">
        <f t="shared" si="15"/>
        <v>50.000247041164251</v>
      </c>
      <c r="M62" s="4">
        <f t="shared" si="16"/>
        <v>50.000830874386864</v>
      </c>
      <c r="N62" s="4">
        <f t="shared" si="17"/>
        <v>50.002202856029299</v>
      </c>
      <c r="O62" s="4">
        <f t="shared" si="18"/>
        <v>59.820918218240067</v>
      </c>
      <c r="P62" s="4">
        <f t="shared" si="19"/>
        <v>84.144950647295929</v>
      </c>
      <c r="Q62" s="4">
        <f t="shared" si="20"/>
        <v>94.860669111193559</v>
      </c>
    </row>
    <row r="63" spans="1:17">
      <c r="A63">
        <v>41</v>
      </c>
      <c r="B63" s="2">
        <v>22</v>
      </c>
      <c r="C63" s="31">
        <f t="shared" si="7"/>
        <v>0.5</v>
      </c>
      <c r="D63" s="3">
        <v>50</v>
      </c>
      <c r="E63" s="4">
        <f t="shared" si="8"/>
        <v>50</v>
      </c>
      <c r="F63" s="4">
        <f t="shared" si="9"/>
        <v>50</v>
      </c>
      <c r="G63" s="4">
        <f t="shared" si="10"/>
        <v>50.000000000000014</v>
      </c>
      <c r="H63" s="4">
        <f t="shared" si="11"/>
        <v>50.000000000060147</v>
      </c>
      <c r="I63" s="4">
        <f t="shared" si="12"/>
        <v>50.000000010426071</v>
      </c>
      <c r="J63" s="4">
        <f t="shared" si="13"/>
        <v>50.000000329149316</v>
      </c>
      <c r="K63" s="4">
        <f t="shared" si="14"/>
        <v>50.000003917314899</v>
      </c>
      <c r="L63" s="4">
        <f t="shared" si="15"/>
        <v>50.000025301357176</v>
      </c>
      <c r="M63" s="4">
        <f t="shared" si="16"/>
        <v>50.000108621096253</v>
      </c>
      <c r="N63" s="4">
        <f t="shared" si="17"/>
        <v>50.000350122275698</v>
      </c>
      <c r="O63" s="4">
        <f t="shared" si="18"/>
        <v>57.765757057560421</v>
      </c>
      <c r="P63" s="4">
        <f t="shared" si="19"/>
        <v>82.658548016594978</v>
      </c>
      <c r="Q63" s="4">
        <f t="shared" si="20"/>
        <v>94.350028924333927</v>
      </c>
    </row>
    <row r="64" spans="1:17">
      <c r="A64">
        <v>42</v>
      </c>
      <c r="B64" s="2">
        <v>24</v>
      </c>
      <c r="C64" s="31">
        <f t="shared" si="7"/>
        <v>0.5</v>
      </c>
      <c r="D64" s="3">
        <v>50</v>
      </c>
      <c r="E64" s="4">
        <f t="shared" si="8"/>
        <v>50</v>
      </c>
      <c r="F64" s="4">
        <f t="shared" si="9"/>
        <v>50</v>
      </c>
      <c r="G64" s="4">
        <f t="shared" si="10"/>
        <v>50</v>
      </c>
      <c r="H64" s="4">
        <f t="shared" si="11"/>
        <v>50.000000000000455</v>
      </c>
      <c r="I64" s="4">
        <f t="shared" si="12"/>
        <v>50.000000000206512</v>
      </c>
      <c r="J64" s="4">
        <f t="shared" si="13"/>
        <v>50.000000012368531</v>
      </c>
      <c r="K64" s="4">
        <f t="shared" si="14"/>
        <v>50.000000232607867</v>
      </c>
      <c r="L64" s="4">
        <f t="shared" si="15"/>
        <v>50.000002117730524</v>
      </c>
      <c r="M64" s="4">
        <f t="shared" si="16"/>
        <v>50.000011875440961</v>
      </c>
      <c r="N64" s="4">
        <f t="shared" si="17"/>
        <v>50.000047402849752</v>
      </c>
      <c r="O64" s="4">
        <f t="shared" si="18"/>
        <v>56.054821269117689</v>
      </c>
      <c r="P64" s="4">
        <f t="shared" si="19"/>
        <v>81.19917846071354</v>
      </c>
      <c r="Q64" s="4">
        <f t="shared" si="20"/>
        <v>93.84032524069643</v>
      </c>
    </row>
    <row r="65" spans="1:17">
      <c r="A65">
        <v>43</v>
      </c>
      <c r="B65" s="2">
        <v>26</v>
      </c>
      <c r="C65" s="31">
        <f t="shared" si="7"/>
        <v>0.5</v>
      </c>
      <c r="D65" s="3">
        <v>50</v>
      </c>
      <c r="E65" s="4">
        <f t="shared" si="8"/>
        <v>50</v>
      </c>
      <c r="F65" s="4">
        <f t="shared" si="9"/>
        <v>50</v>
      </c>
      <c r="G65" s="4">
        <f t="shared" si="10"/>
        <v>50</v>
      </c>
      <c r="H65" s="4">
        <f t="shared" si="11"/>
        <v>50</v>
      </c>
      <c r="I65" s="4">
        <f t="shared" si="12"/>
        <v>50.000000000002949</v>
      </c>
      <c r="J65" s="4">
        <f t="shared" si="13"/>
        <v>50.000000000354078</v>
      </c>
      <c r="K65" s="4">
        <f t="shared" si="14"/>
        <v>50.000000010947588</v>
      </c>
      <c r="L65" s="4">
        <f t="shared" si="15"/>
        <v>50.000000144726698</v>
      </c>
      <c r="M65" s="4">
        <f t="shared" si="16"/>
        <v>50.000001084814677</v>
      </c>
      <c r="N65" s="4">
        <f t="shared" si="17"/>
        <v>50.000005462198892</v>
      </c>
      <c r="O65" s="4">
        <f t="shared" si="18"/>
        <v>54.653995718710348</v>
      </c>
      <c r="P65" s="4">
        <f t="shared" si="19"/>
        <v>79.768739119516155</v>
      </c>
      <c r="Q65" s="4">
        <f t="shared" si="20"/>
        <v>93.331641238214146</v>
      </c>
    </row>
    <row r="66" spans="1:17">
      <c r="A66">
        <v>44</v>
      </c>
      <c r="B66" s="2">
        <v>28</v>
      </c>
      <c r="C66" s="31">
        <f t="shared" si="7"/>
        <v>0.5</v>
      </c>
      <c r="D66" s="3">
        <v>50</v>
      </c>
      <c r="E66" s="4">
        <f t="shared" si="8"/>
        <v>50</v>
      </c>
      <c r="F66" s="4">
        <f t="shared" si="9"/>
        <v>50</v>
      </c>
      <c r="G66" s="4">
        <f t="shared" si="10"/>
        <v>50</v>
      </c>
      <c r="H66" s="4">
        <f t="shared" si="11"/>
        <v>50</v>
      </c>
      <c r="I66" s="4">
        <f t="shared" si="12"/>
        <v>50.000000000000028</v>
      </c>
      <c r="J66" s="4">
        <f t="shared" si="13"/>
        <v>50.000000000007716</v>
      </c>
      <c r="K66" s="4">
        <f t="shared" si="14"/>
        <v>50.000000000408065</v>
      </c>
      <c r="L66" s="4">
        <f t="shared" si="15"/>
        <v>50.000000008069563</v>
      </c>
      <c r="M66" s="4">
        <f t="shared" si="16"/>
        <v>50.000000082739867</v>
      </c>
      <c r="N66" s="4">
        <f t="shared" si="17"/>
        <v>50.0000005353061</v>
      </c>
      <c r="O66" s="4">
        <f t="shared" si="18"/>
        <v>53.526027374189027</v>
      </c>
      <c r="P66" s="4">
        <f t="shared" si="19"/>
        <v>78.368994016555305</v>
      </c>
      <c r="Q66" s="4">
        <f t="shared" si="20"/>
        <v>92.824059588462831</v>
      </c>
    </row>
    <row r="67" spans="1:17">
      <c r="A67">
        <v>45</v>
      </c>
      <c r="B67" s="2">
        <v>30</v>
      </c>
      <c r="C67" s="31">
        <f t="shared" si="7"/>
        <v>0.5</v>
      </c>
      <c r="D67" s="3">
        <v>50</v>
      </c>
      <c r="E67" s="4">
        <f t="shared" si="8"/>
        <v>50</v>
      </c>
      <c r="F67" s="4">
        <f t="shared" si="9"/>
        <v>50</v>
      </c>
      <c r="G67" s="4">
        <f t="shared" si="10"/>
        <v>50</v>
      </c>
      <c r="H67" s="4">
        <f t="shared" si="11"/>
        <v>50</v>
      </c>
      <c r="I67" s="4">
        <f t="shared" si="12"/>
        <v>50</v>
      </c>
      <c r="J67" s="4">
        <f t="shared" si="13"/>
        <v>50.000000000000128</v>
      </c>
      <c r="K67" s="4">
        <f t="shared" si="14"/>
        <v>50.000000000012037</v>
      </c>
      <c r="L67" s="4">
        <f t="shared" si="15"/>
        <v>50.000000000366867</v>
      </c>
      <c r="M67" s="4">
        <f t="shared" si="16"/>
        <v>50.000000005265811</v>
      </c>
      <c r="N67" s="4">
        <f t="shared" si="17"/>
        <v>50.000000044591665</v>
      </c>
      <c r="O67" s="4">
        <f t="shared" si="18"/>
        <v>52.632778908679782</v>
      </c>
      <c r="P67" s="4">
        <f t="shared" si="19"/>
        <v>77.001568075309223</v>
      </c>
      <c r="Q67" s="4">
        <f t="shared" si="20"/>
        <v>92.317662416374958</v>
      </c>
    </row>
    <row r="68" spans="1:17">
      <c r="A68">
        <v>46</v>
      </c>
      <c r="B68" s="2">
        <v>32</v>
      </c>
      <c r="C68" s="31">
        <f t="shared" si="7"/>
        <v>0.5</v>
      </c>
      <c r="D68" s="3">
        <v>50</v>
      </c>
      <c r="E68" s="4">
        <f t="shared" si="8"/>
        <v>50</v>
      </c>
      <c r="F68" s="4">
        <f t="shared" si="9"/>
        <v>50</v>
      </c>
      <c r="G68" s="4">
        <f t="shared" si="10"/>
        <v>50</v>
      </c>
      <c r="H68" s="4">
        <f t="shared" si="11"/>
        <v>50</v>
      </c>
      <c r="I68" s="4">
        <f t="shared" si="12"/>
        <v>50</v>
      </c>
      <c r="J68" s="4">
        <f t="shared" si="13"/>
        <v>50</v>
      </c>
      <c r="K68" s="4">
        <f t="shared" si="14"/>
        <v>50.000000000000284</v>
      </c>
      <c r="L68" s="4">
        <f t="shared" si="15"/>
        <v>50.000000000013593</v>
      </c>
      <c r="M68" s="4">
        <f t="shared" si="16"/>
        <v>50.000000000279506</v>
      </c>
      <c r="N68" s="4">
        <f t="shared" si="17"/>
        <v>50.00000000315579</v>
      </c>
      <c r="O68" s="4">
        <f t="shared" si="18"/>
        <v>51.937097893417004</v>
      </c>
      <c r="P68" s="4">
        <f t="shared" si="19"/>
        <v>75.667942181004236</v>
      </c>
      <c r="Q68" s="4">
        <f t="shared" si="20"/>
        <v>91.812531260405308</v>
      </c>
    </row>
    <row r="69" spans="1:17">
      <c r="A69">
        <v>47</v>
      </c>
      <c r="B69" s="2">
        <v>34</v>
      </c>
      <c r="C69" s="31">
        <f t="shared" si="7"/>
        <v>0.5</v>
      </c>
      <c r="D69" s="3">
        <v>50</v>
      </c>
      <c r="E69" s="4">
        <f t="shared" si="8"/>
        <v>50</v>
      </c>
      <c r="F69" s="4">
        <f t="shared" si="9"/>
        <v>50</v>
      </c>
      <c r="G69" s="4">
        <f t="shared" si="10"/>
        <v>50</v>
      </c>
      <c r="H69" s="4">
        <f t="shared" si="11"/>
        <v>50</v>
      </c>
      <c r="I69" s="4">
        <f t="shared" si="12"/>
        <v>50</v>
      </c>
      <c r="J69" s="4">
        <f t="shared" si="13"/>
        <v>50</v>
      </c>
      <c r="K69" s="4">
        <f t="shared" si="14"/>
        <v>50.000000000000007</v>
      </c>
      <c r="L69" s="4">
        <f t="shared" si="15"/>
        <v>50.000000000000412</v>
      </c>
      <c r="M69" s="4">
        <f t="shared" si="16"/>
        <v>50.000000000012371</v>
      </c>
      <c r="N69" s="4">
        <f t="shared" si="17"/>
        <v>50.000000000189665</v>
      </c>
      <c r="O69" s="4">
        <f t="shared" si="18"/>
        <v>51.404241075805736</v>
      </c>
      <c r="P69" s="4">
        <f t="shared" si="19"/>
        <v>74.369449305424766</v>
      </c>
      <c r="Q69" s="4">
        <f t="shared" si="20"/>
        <v>91.308747033180722</v>
      </c>
    </row>
    <row r="70" spans="1:17">
      <c r="A70">
        <v>48</v>
      </c>
      <c r="B70" s="2">
        <v>36</v>
      </c>
      <c r="C70" s="31">
        <f t="shared" si="7"/>
        <v>0.5</v>
      </c>
      <c r="D70" s="3">
        <v>50</v>
      </c>
      <c r="E70" s="4">
        <f t="shared" si="8"/>
        <v>50</v>
      </c>
      <c r="F70" s="4">
        <f t="shared" si="9"/>
        <v>50</v>
      </c>
      <c r="G70" s="4">
        <f t="shared" si="10"/>
        <v>50</v>
      </c>
      <c r="H70" s="4">
        <f t="shared" si="11"/>
        <v>50</v>
      </c>
      <c r="I70" s="4">
        <f t="shared" si="12"/>
        <v>50</v>
      </c>
      <c r="J70" s="4">
        <f t="shared" si="13"/>
        <v>50</v>
      </c>
      <c r="K70" s="4">
        <f t="shared" si="14"/>
        <v>50</v>
      </c>
      <c r="L70" s="4">
        <f t="shared" si="15"/>
        <v>50.000000000000007</v>
      </c>
      <c r="M70" s="4">
        <f t="shared" si="16"/>
        <v>50.000000000000455</v>
      </c>
      <c r="N70" s="4">
        <f t="shared" si="17"/>
        <v>50.000000000009678</v>
      </c>
      <c r="O70" s="4">
        <f t="shared" si="18"/>
        <v>51.002844744431201</v>
      </c>
      <c r="P70" s="4">
        <f t="shared" si="19"/>
        <v>73.107271701212312</v>
      </c>
      <c r="Q70" s="4">
        <f t="shared" si="20"/>
        <v>90.806389982665252</v>
      </c>
    </row>
    <row r="71" spans="1:17">
      <c r="A71">
        <v>49</v>
      </c>
      <c r="B71" s="2">
        <v>38</v>
      </c>
      <c r="C71" s="31">
        <f t="shared" si="7"/>
        <v>0.5</v>
      </c>
      <c r="D71" s="3">
        <v>50</v>
      </c>
      <c r="E71" s="4">
        <f t="shared" si="8"/>
        <v>50</v>
      </c>
      <c r="F71" s="4">
        <f t="shared" si="9"/>
        <v>50</v>
      </c>
      <c r="G71" s="4">
        <f t="shared" si="10"/>
        <v>50</v>
      </c>
      <c r="H71" s="4">
        <f t="shared" si="11"/>
        <v>50</v>
      </c>
      <c r="I71" s="4">
        <f t="shared" si="12"/>
        <v>50</v>
      </c>
      <c r="J71" s="4">
        <f t="shared" si="13"/>
        <v>50</v>
      </c>
      <c r="K71" s="4">
        <f t="shared" si="14"/>
        <v>50</v>
      </c>
      <c r="L71" s="4">
        <f t="shared" si="15"/>
        <v>50</v>
      </c>
      <c r="M71" s="4">
        <f t="shared" si="16"/>
        <v>50.000000000000014</v>
      </c>
      <c r="N71" s="4">
        <f t="shared" si="17"/>
        <v>50.000000000000419</v>
      </c>
      <c r="O71" s="4">
        <f t="shared" si="18"/>
        <v>50.705473641510302</v>
      </c>
      <c r="P71" s="4">
        <f t="shared" si="19"/>
        <v>71.882439161439223</v>
      </c>
      <c r="Q71" s="4">
        <f t="shared" si="20"/>
        <v>90.305539653871904</v>
      </c>
    </row>
    <row r="72" spans="1:17">
      <c r="A72">
        <v>50</v>
      </c>
      <c r="B72" s="2">
        <v>40</v>
      </c>
      <c r="C72" s="31">
        <f t="shared" si="7"/>
        <v>0.5</v>
      </c>
      <c r="D72" s="3">
        <v>50</v>
      </c>
      <c r="E72" s="4">
        <f t="shared" si="8"/>
        <v>50</v>
      </c>
      <c r="F72" s="4">
        <f t="shared" si="9"/>
        <v>50</v>
      </c>
      <c r="G72" s="4">
        <f t="shared" si="10"/>
        <v>50</v>
      </c>
      <c r="H72" s="4">
        <f t="shared" si="11"/>
        <v>50</v>
      </c>
      <c r="I72" s="4">
        <f t="shared" si="12"/>
        <v>50</v>
      </c>
      <c r="J72" s="4">
        <f t="shared" si="13"/>
        <v>50</v>
      </c>
      <c r="K72" s="4">
        <f t="shared" si="14"/>
        <v>50</v>
      </c>
      <c r="L72" s="4">
        <f t="shared" si="15"/>
        <v>50</v>
      </c>
      <c r="M72" s="4">
        <f t="shared" si="16"/>
        <v>50</v>
      </c>
      <c r="N72" s="4">
        <f t="shared" si="17"/>
        <v>50.000000000000014</v>
      </c>
      <c r="O72" s="4">
        <f t="shared" si="18"/>
        <v>50.488809711753646</v>
      </c>
      <c r="P72" s="4">
        <f t="shared" si="19"/>
        <v>70.695828329848723</v>
      </c>
      <c r="Q72" s="4">
        <f t="shared" si="20"/>
        <v>89.806274851151329</v>
      </c>
    </row>
    <row r="73" spans="1:17">
      <c r="A73">
        <v>51</v>
      </c>
      <c r="B73" s="2">
        <v>42</v>
      </c>
      <c r="C73" s="31">
        <f t="shared" si="7"/>
        <v>0.5</v>
      </c>
      <c r="D73" s="3">
        <v>50</v>
      </c>
      <c r="E73" s="4">
        <f t="shared" si="8"/>
        <v>50</v>
      </c>
      <c r="F73" s="4">
        <f t="shared" si="9"/>
        <v>50</v>
      </c>
      <c r="G73" s="4">
        <f t="shared" si="10"/>
        <v>50</v>
      </c>
      <c r="H73" s="4">
        <f t="shared" si="11"/>
        <v>50</v>
      </c>
      <c r="I73" s="4">
        <f t="shared" si="12"/>
        <v>50</v>
      </c>
      <c r="J73" s="4">
        <f t="shared" si="13"/>
        <v>50</v>
      </c>
      <c r="K73" s="4">
        <f t="shared" si="14"/>
        <v>50</v>
      </c>
      <c r="L73" s="4">
        <f t="shared" si="15"/>
        <v>50</v>
      </c>
      <c r="M73" s="4">
        <f t="shared" si="16"/>
        <v>50</v>
      </c>
      <c r="N73" s="4">
        <f t="shared" si="17"/>
        <v>50</v>
      </c>
      <c r="O73" s="4">
        <f t="shared" si="18"/>
        <v>50.333557802213363</v>
      </c>
      <c r="P73" s="4">
        <f t="shared" si="19"/>
        <v>69.54816303720888</v>
      </c>
      <c r="Q73" s="4">
        <f t="shared" si="20"/>
        <v>89.308673601087321</v>
      </c>
    </row>
    <row r="74" spans="1:17">
      <c r="A74">
        <v>52</v>
      </c>
      <c r="B74" s="2">
        <v>44</v>
      </c>
      <c r="C74" s="31">
        <f t="shared" si="7"/>
        <v>0.5</v>
      </c>
      <c r="D74" s="3">
        <v>50</v>
      </c>
      <c r="E74" s="4">
        <f t="shared" si="8"/>
        <v>50</v>
      </c>
      <c r="F74" s="4">
        <f t="shared" si="9"/>
        <v>50</v>
      </c>
      <c r="G74" s="4">
        <f t="shared" si="10"/>
        <v>50</v>
      </c>
      <c r="H74" s="4">
        <f t="shared" si="11"/>
        <v>50</v>
      </c>
      <c r="I74" s="4">
        <f t="shared" si="12"/>
        <v>50</v>
      </c>
      <c r="J74" s="4">
        <f t="shared" si="13"/>
        <v>50</v>
      </c>
      <c r="K74" s="4">
        <f t="shared" si="14"/>
        <v>50</v>
      </c>
      <c r="L74" s="4">
        <f t="shared" si="15"/>
        <v>50</v>
      </c>
      <c r="M74" s="4">
        <f t="shared" si="16"/>
        <v>50</v>
      </c>
      <c r="N74" s="4">
        <f t="shared" si="17"/>
        <v>50</v>
      </c>
      <c r="O74" s="4">
        <f t="shared" si="18"/>
        <v>50.224149630207329</v>
      </c>
      <c r="P74" s="4">
        <f t="shared" si="19"/>
        <v>68.440015629852013</v>
      </c>
      <c r="Q74" s="4">
        <f t="shared" si="20"/>
        <v>88.812813116027939</v>
      </c>
    </row>
    <row r="75" spans="1:17">
      <c r="A75">
        <v>53</v>
      </c>
      <c r="B75" s="2">
        <v>46</v>
      </c>
      <c r="C75" s="31">
        <f t="shared" si="7"/>
        <v>0.5</v>
      </c>
      <c r="D75" s="3">
        <v>50</v>
      </c>
      <c r="E75" s="4">
        <f t="shared" si="8"/>
        <v>50</v>
      </c>
      <c r="F75" s="4">
        <f t="shared" si="9"/>
        <v>50</v>
      </c>
      <c r="G75" s="4">
        <f t="shared" si="10"/>
        <v>50</v>
      </c>
      <c r="H75" s="4">
        <f t="shared" si="11"/>
        <v>50</v>
      </c>
      <c r="I75" s="4">
        <f t="shared" si="12"/>
        <v>50</v>
      </c>
      <c r="J75" s="4">
        <f t="shared" si="13"/>
        <v>50</v>
      </c>
      <c r="K75" s="4">
        <f t="shared" si="14"/>
        <v>50</v>
      </c>
      <c r="L75" s="4">
        <f t="shared" si="15"/>
        <v>50</v>
      </c>
      <c r="M75" s="4">
        <f t="shared" si="16"/>
        <v>50</v>
      </c>
      <c r="N75" s="4">
        <f t="shared" si="17"/>
        <v>50</v>
      </c>
      <c r="O75" s="4">
        <f t="shared" si="18"/>
        <v>50.148322425901917</v>
      </c>
      <c r="P75" s="4">
        <f t="shared" si="19"/>
        <v>67.371809247768454</v>
      </c>
      <c r="Q75" s="4">
        <f t="shared" si="20"/>
        <v>88.318769758280723</v>
      </c>
    </row>
    <row r="76" spans="1:17">
      <c r="A76">
        <v>54</v>
      </c>
      <c r="B76" s="2">
        <v>48</v>
      </c>
      <c r="C76" s="31">
        <f t="shared" si="7"/>
        <v>0.5</v>
      </c>
      <c r="D76" s="3">
        <v>50</v>
      </c>
      <c r="E76" s="4">
        <f t="shared" si="8"/>
        <v>50</v>
      </c>
      <c r="F76" s="4">
        <f t="shared" si="9"/>
        <v>50</v>
      </c>
      <c r="G76" s="4">
        <f t="shared" si="10"/>
        <v>50</v>
      </c>
      <c r="H76" s="4">
        <f t="shared" si="11"/>
        <v>50</v>
      </c>
      <c r="I76" s="4">
        <f t="shared" si="12"/>
        <v>50</v>
      </c>
      <c r="J76" s="4">
        <f t="shared" si="13"/>
        <v>50</v>
      </c>
      <c r="K76" s="4">
        <f t="shared" si="14"/>
        <v>50</v>
      </c>
      <c r="L76" s="4">
        <f t="shared" si="15"/>
        <v>50</v>
      </c>
      <c r="M76" s="4">
        <f t="shared" si="16"/>
        <v>50</v>
      </c>
      <c r="N76" s="4">
        <f t="shared" si="17"/>
        <v>50</v>
      </c>
      <c r="O76" s="4">
        <f t="shared" si="18"/>
        <v>50.096637631713456</v>
      </c>
      <c r="P76" s="4">
        <f t="shared" si="19"/>
        <v>66.343821001690088</v>
      </c>
      <c r="Q76" s="4">
        <f t="shared" si="20"/>
        <v>87.826619004999486</v>
      </c>
    </row>
    <row r="77" spans="1:17">
      <c r="A77">
        <v>55</v>
      </c>
      <c r="B77" s="2">
        <v>50</v>
      </c>
      <c r="C77" s="31">
        <f t="shared" si="7"/>
        <v>0.5</v>
      </c>
      <c r="D77" s="3">
        <v>50</v>
      </c>
      <c r="E77" s="4">
        <f t="shared" si="8"/>
        <v>50</v>
      </c>
      <c r="F77" s="4">
        <f t="shared" si="9"/>
        <v>50</v>
      </c>
      <c r="G77" s="4">
        <f t="shared" si="10"/>
        <v>50</v>
      </c>
      <c r="H77" s="4">
        <f t="shared" si="11"/>
        <v>50</v>
      </c>
      <c r="I77" s="4">
        <f t="shared" si="12"/>
        <v>50</v>
      </c>
      <c r="J77" s="4">
        <f t="shared" si="13"/>
        <v>50</v>
      </c>
      <c r="K77" s="4">
        <f t="shared" si="14"/>
        <v>50</v>
      </c>
      <c r="L77" s="4">
        <f t="shared" si="15"/>
        <v>50</v>
      </c>
      <c r="M77" s="4">
        <f t="shared" si="16"/>
        <v>50</v>
      </c>
      <c r="N77" s="4">
        <f t="shared" si="17"/>
        <v>50</v>
      </c>
      <c r="O77" s="4">
        <f t="shared" si="18"/>
        <v>50.061990842271797</v>
      </c>
      <c r="P77" s="4">
        <f t="shared" si="19"/>
        <v>65.356185991508553</v>
      </c>
      <c r="Q77" s="4">
        <f t="shared" si="20"/>
        <v>87.336435413789502</v>
      </c>
    </row>
    <row r="78" spans="1:17">
      <c r="A78">
        <v>56</v>
      </c>
      <c r="B78" s="2">
        <v>52</v>
      </c>
      <c r="C78" s="31">
        <f t="shared" si="7"/>
        <v>0.5</v>
      </c>
      <c r="D78" s="3">
        <v>50</v>
      </c>
      <c r="E78" s="4">
        <f t="shared" si="8"/>
        <v>50</v>
      </c>
      <c r="F78" s="4">
        <f t="shared" si="9"/>
        <v>50</v>
      </c>
      <c r="G78" s="4">
        <f t="shared" si="10"/>
        <v>50</v>
      </c>
      <c r="H78" s="4">
        <f t="shared" si="11"/>
        <v>50</v>
      </c>
      <c r="I78" s="4">
        <f t="shared" si="12"/>
        <v>50</v>
      </c>
      <c r="J78" s="4">
        <f t="shared" si="13"/>
        <v>50</v>
      </c>
      <c r="K78" s="4">
        <f t="shared" si="14"/>
        <v>50</v>
      </c>
      <c r="L78" s="4">
        <f t="shared" si="15"/>
        <v>50</v>
      </c>
      <c r="M78" s="4">
        <f t="shared" si="16"/>
        <v>50</v>
      </c>
      <c r="N78" s="4">
        <f t="shared" si="17"/>
        <v>50</v>
      </c>
      <c r="O78" s="4">
        <f t="shared" si="18"/>
        <v>50.039149287917809</v>
      </c>
      <c r="P78" s="4">
        <f t="shared" si="19"/>
        <v>64.408902102195725</v>
      </c>
      <c r="Q78" s="4">
        <f t="shared" si="20"/>
        <v>86.848292589056967</v>
      </c>
    </row>
    <row r="79" spans="1:17">
      <c r="A79">
        <v>57</v>
      </c>
      <c r="B79" s="2">
        <v>54</v>
      </c>
      <c r="C79" s="31">
        <f t="shared" si="7"/>
        <v>0.5</v>
      </c>
      <c r="D79" s="3">
        <v>50</v>
      </c>
      <c r="E79" s="4">
        <f t="shared" si="8"/>
        <v>50</v>
      </c>
      <c r="F79" s="4">
        <f t="shared" si="9"/>
        <v>50</v>
      </c>
      <c r="G79" s="4">
        <f t="shared" si="10"/>
        <v>50</v>
      </c>
      <c r="H79" s="4">
        <f t="shared" si="11"/>
        <v>50</v>
      </c>
      <c r="I79" s="4">
        <f t="shared" si="12"/>
        <v>50</v>
      </c>
      <c r="J79" s="4">
        <f t="shared" si="13"/>
        <v>50</v>
      </c>
      <c r="K79" s="4">
        <f t="shared" si="14"/>
        <v>50</v>
      </c>
      <c r="L79" s="4">
        <f t="shared" si="15"/>
        <v>50</v>
      </c>
      <c r="M79" s="4">
        <f t="shared" si="16"/>
        <v>50</v>
      </c>
      <c r="N79" s="4">
        <f t="shared" si="17"/>
        <v>50</v>
      </c>
      <c r="O79" s="4">
        <f t="shared" si="18"/>
        <v>50.024339434629752</v>
      </c>
      <c r="P79" s="4">
        <f t="shared" si="19"/>
        <v>63.501835508171098</v>
      </c>
      <c r="Q79" s="4">
        <f t="shared" si="20"/>
        <v>86.362263149127955</v>
      </c>
    </row>
    <row r="80" spans="1:17">
      <c r="A80">
        <v>58</v>
      </c>
      <c r="B80" s="2">
        <v>56</v>
      </c>
      <c r="C80" s="31">
        <f t="shared" si="7"/>
        <v>0.5</v>
      </c>
      <c r="D80" s="3">
        <v>50</v>
      </c>
      <c r="E80" s="4">
        <f t="shared" si="8"/>
        <v>50</v>
      </c>
      <c r="F80" s="4">
        <f t="shared" si="9"/>
        <v>50</v>
      </c>
      <c r="G80" s="4">
        <f t="shared" si="10"/>
        <v>50</v>
      </c>
      <c r="H80" s="4">
        <f t="shared" si="11"/>
        <v>50</v>
      </c>
      <c r="I80" s="4">
        <f t="shared" si="12"/>
        <v>50</v>
      </c>
      <c r="J80" s="4">
        <f t="shared" si="13"/>
        <v>50</v>
      </c>
      <c r="K80" s="4">
        <f t="shared" si="14"/>
        <v>50</v>
      </c>
      <c r="L80" s="4">
        <f t="shared" si="15"/>
        <v>50</v>
      </c>
      <c r="M80" s="4">
        <f t="shared" si="16"/>
        <v>50</v>
      </c>
      <c r="N80" s="4">
        <f t="shared" si="17"/>
        <v>50</v>
      </c>
      <c r="O80" s="4">
        <f t="shared" si="18"/>
        <v>50.014895819132988</v>
      </c>
      <c r="P80" s="4">
        <f t="shared" si="19"/>
        <v>62.634726812830117</v>
      </c>
      <c r="Q80" s="4">
        <f t="shared" si="20"/>
        <v>85.878418694160885</v>
      </c>
    </row>
    <row r="81" spans="1:17">
      <c r="A81">
        <v>59</v>
      </c>
      <c r="B81" s="2">
        <v>58</v>
      </c>
      <c r="C81" s="31">
        <f t="shared" si="7"/>
        <v>0.5</v>
      </c>
      <c r="D81" s="3">
        <v>50</v>
      </c>
      <c r="E81" s="4">
        <f t="shared" si="8"/>
        <v>50</v>
      </c>
      <c r="F81" s="4">
        <f t="shared" si="9"/>
        <v>50</v>
      </c>
      <c r="G81" s="4">
        <f t="shared" si="10"/>
        <v>50</v>
      </c>
      <c r="H81" s="4">
        <f t="shared" si="11"/>
        <v>50</v>
      </c>
      <c r="I81" s="4">
        <f t="shared" si="12"/>
        <v>50</v>
      </c>
      <c r="J81" s="4">
        <f t="shared" si="13"/>
        <v>50</v>
      </c>
      <c r="K81" s="4">
        <f t="shared" si="14"/>
        <v>50</v>
      </c>
      <c r="L81" s="4">
        <f t="shared" si="15"/>
        <v>50</v>
      </c>
      <c r="M81" s="4">
        <f t="shared" si="16"/>
        <v>50</v>
      </c>
      <c r="N81" s="4">
        <f t="shared" si="17"/>
        <v>50</v>
      </c>
      <c r="O81" s="4">
        <f t="shared" si="18"/>
        <v>50.008973548272706</v>
      </c>
      <c r="P81" s="4">
        <f t="shared" si="19"/>
        <v>61.807197746722068</v>
      </c>
      <c r="Q81" s="4">
        <f t="shared" si="20"/>
        <v>85.396829774876153</v>
      </c>
    </row>
    <row r="82" spans="1:17">
      <c r="A82">
        <v>60</v>
      </c>
      <c r="B82" s="2">
        <v>60</v>
      </c>
      <c r="C82" s="31">
        <f t="shared" si="7"/>
        <v>0.5</v>
      </c>
      <c r="D82" s="3">
        <v>50</v>
      </c>
      <c r="E82" s="4">
        <f t="shared" si="8"/>
        <v>50</v>
      </c>
      <c r="F82" s="4">
        <f t="shared" si="9"/>
        <v>50</v>
      </c>
      <c r="G82" s="4">
        <f t="shared" si="10"/>
        <v>50</v>
      </c>
      <c r="H82" s="4">
        <f t="shared" si="11"/>
        <v>50</v>
      </c>
      <c r="I82" s="4">
        <f t="shared" si="12"/>
        <v>50</v>
      </c>
      <c r="J82" s="4">
        <f t="shared" si="13"/>
        <v>50</v>
      </c>
      <c r="K82" s="4">
        <f t="shared" si="14"/>
        <v>50</v>
      </c>
      <c r="L82" s="4">
        <f t="shared" si="15"/>
        <v>50</v>
      </c>
      <c r="M82" s="4">
        <f t="shared" si="16"/>
        <v>50</v>
      </c>
      <c r="N82" s="4">
        <f t="shared" si="17"/>
        <v>50</v>
      </c>
      <c r="O82" s="4">
        <f t="shared" si="18"/>
        <v>50.005320960515753</v>
      </c>
      <c r="P82" s="4">
        <f t="shared" si="19"/>
        <v>61.018758345648173</v>
      </c>
      <c r="Q82" s="4">
        <f t="shared" si="20"/>
        <v>84.917565862125045</v>
      </c>
    </row>
  </sheetData>
  <mergeCells count="2">
    <mergeCell ref="A3:B3"/>
    <mergeCell ref="A13:B1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6B99-8D96-424B-A87F-D297C8919941}">
  <dimension ref="A1:K62"/>
  <sheetViews>
    <sheetView workbookViewId="0">
      <selection activeCell="C6" sqref="C6"/>
    </sheetView>
  </sheetViews>
  <sheetFormatPr baseColWidth="10" defaultRowHeight="16"/>
  <cols>
    <col min="3" max="3" width="14" bestFit="1" customWidth="1"/>
  </cols>
  <sheetData>
    <row r="1" spans="1:11" ht="18">
      <c r="A1" s="2" t="s">
        <v>28</v>
      </c>
      <c r="B1" s="31" t="s">
        <v>3</v>
      </c>
      <c r="C1" s="2" t="s">
        <v>29</v>
      </c>
      <c r="D1" s="32" t="s">
        <v>30</v>
      </c>
      <c r="E1" s="32" t="s">
        <v>35</v>
      </c>
      <c r="F1" s="37" t="s">
        <v>31</v>
      </c>
      <c r="G1" s="37" t="s">
        <v>35</v>
      </c>
      <c r="H1" s="32" t="s">
        <v>32</v>
      </c>
      <c r="I1" s="32" t="s">
        <v>35</v>
      </c>
      <c r="J1" s="32" t="s">
        <v>33</v>
      </c>
      <c r="K1" s="32" t="s">
        <v>35</v>
      </c>
    </row>
    <row r="2" spans="1:11">
      <c r="A2" s="2">
        <v>0</v>
      </c>
      <c r="B2" s="31">
        <f>0.5</f>
        <v>0.5</v>
      </c>
      <c r="C2" s="3">
        <v>150</v>
      </c>
      <c r="D2" s="4">
        <v>150</v>
      </c>
      <c r="E2" s="4">
        <v>10</v>
      </c>
      <c r="F2" s="4">
        <v>149.99467903948425</v>
      </c>
      <c r="G2" s="4">
        <v>10</v>
      </c>
      <c r="H2" s="4">
        <v>138.98124165435183</v>
      </c>
      <c r="I2" s="4">
        <v>10</v>
      </c>
      <c r="J2" s="4">
        <v>115.08243413787496</v>
      </c>
      <c r="K2" s="4">
        <v>10</v>
      </c>
    </row>
    <row r="3" spans="1:11">
      <c r="A3" s="2">
        <v>2</v>
      </c>
      <c r="B3" s="31">
        <f t="shared" ref="B3:B62" si="0">0.5</f>
        <v>0.5</v>
      </c>
      <c r="C3" s="3">
        <v>150</v>
      </c>
      <c r="D3" s="4">
        <v>150</v>
      </c>
      <c r="E3" s="4">
        <v>10</v>
      </c>
      <c r="F3" s="4">
        <v>149.99102645172729</v>
      </c>
      <c r="G3" s="4">
        <v>10</v>
      </c>
      <c r="H3" s="4">
        <v>138.19280225327793</v>
      </c>
      <c r="I3" s="4">
        <v>10</v>
      </c>
      <c r="J3" s="4">
        <v>114.60317022512385</v>
      </c>
      <c r="K3" s="4">
        <v>10</v>
      </c>
    </row>
    <row r="4" spans="1:11">
      <c r="A4" s="2">
        <v>4</v>
      </c>
      <c r="B4" s="31">
        <f t="shared" si="0"/>
        <v>0.5</v>
      </c>
      <c r="C4" s="3">
        <v>150</v>
      </c>
      <c r="D4" s="4">
        <v>150</v>
      </c>
      <c r="E4" s="4">
        <v>10</v>
      </c>
      <c r="F4" s="4">
        <v>149.98510418086701</v>
      </c>
      <c r="G4" s="4">
        <v>10</v>
      </c>
      <c r="H4" s="4">
        <v>137.36527318716986</v>
      </c>
      <c r="I4" s="4">
        <v>10</v>
      </c>
      <c r="J4" s="4">
        <v>114.12158130583911</v>
      </c>
      <c r="K4" s="4">
        <v>10</v>
      </c>
    </row>
    <row r="5" spans="1:11">
      <c r="A5" s="2">
        <v>6</v>
      </c>
      <c r="B5" s="31">
        <f t="shared" si="0"/>
        <v>0.5</v>
      </c>
      <c r="C5" s="3">
        <v>150</v>
      </c>
      <c r="D5" s="4">
        <v>150</v>
      </c>
      <c r="E5" s="4">
        <v>10</v>
      </c>
      <c r="F5" s="4">
        <v>149.97566056537025</v>
      </c>
      <c r="G5" s="4">
        <v>10</v>
      </c>
      <c r="H5" s="4">
        <v>136.4981644918289</v>
      </c>
      <c r="I5" s="4">
        <v>10</v>
      </c>
      <c r="J5" s="4">
        <v>113.63773685087205</v>
      </c>
      <c r="K5" s="4">
        <v>10</v>
      </c>
    </row>
    <row r="6" spans="1:11">
      <c r="A6" s="2">
        <v>8</v>
      </c>
      <c r="B6" s="31">
        <f t="shared" si="0"/>
        <v>0.5</v>
      </c>
      <c r="C6" s="3">
        <v>150</v>
      </c>
      <c r="D6" s="4">
        <v>150</v>
      </c>
      <c r="E6" s="4">
        <v>10</v>
      </c>
      <c r="F6" s="4">
        <v>149.96085071208219</v>
      </c>
      <c r="G6" s="4">
        <v>10</v>
      </c>
      <c r="H6" s="4">
        <v>135.59109789780427</v>
      </c>
      <c r="I6" s="4">
        <v>10</v>
      </c>
      <c r="J6" s="4">
        <v>113.15170741094303</v>
      </c>
      <c r="K6" s="4">
        <v>10</v>
      </c>
    </row>
    <row r="7" spans="1:11">
      <c r="A7" s="2">
        <v>10</v>
      </c>
      <c r="B7" s="31">
        <f t="shared" si="0"/>
        <v>0.5</v>
      </c>
      <c r="C7" s="3">
        <v>150</v>
      </c>
      <c r="D7" s="4">
        <v>150</v>
      </c>
      <c r="E7" s="4">
        <v>10</v>
      </c>
      <c r="F7" s="4">
        <v>149.9380091577282</v>
      </c>
      <c r="G7" s="4">
        <v>10</v>
      </c>
      <c r="H7" s="4">
        <v>134.64381400849146</v>
      </c>
      <c r="I7" s="4">
        <v>10</v>
      </c>
      <c r="J7" s="4">
        <v>112.6635645862105</v>
      </c>
      <c r="K7" s="4">
        <v>10</v>
      </c>
    </row>
    <row r="8" spans="1:11">
      <c r="A8" s="2">
        <v>12</v>
      </c>
      <c r="B8" s="31">
        <f t="shared" si="0"/>
        <v>0.5</v>
      </c>
      <c r="C8" s="3">
        <v>150</v>
      </c>
      <c r="D8" s="4">
        <v>150</v>
      </c>
      <c r="E8" s="4">
        <v>10</v>
      </c>
      <c r="F8" s="4">
        <v>149.90336236828654</v>
      </c>
      <c r="G8" s="4">
        <v>10</v>
      </c>
      <c r="H8" s="4">
        <v>133.65617899830991</v>
      </c>
      <c r="I8" s="4">
        <v>10</v>
      </c>
      <c r="J8" s="4">
        <v>112.17338099500051</v>
      </c>
      <c r="K8" s="4">
        <v>10</v>
      </c>
    </row>
    <row r="9" spans="1:11">
      <c r="A9" s="2">
        <v>14</v>
      </c>
      <c r="B9" s="31">
        <f t="shared" si="0"/>
        <v>0.5</v>
      </c>
      <c r="C9" s="3">
        <v>150</v>
      </c>
      <c r="D9" s="4">
        <v>150</v>
      </c>
      <c r="E9" s="4">
        <v>10</v>
      </c>
      <c r="F9" s="4">
        <v>149.85167757409806</v>
      </c>
      <c r="G9" s="4">
        <v>10</v>
      </c>
      <c r="H9" s="4">
        <v>132.62819075223155</v>
      </c>
      <c r="I9" s="4">
        <v>10</v>
      </c>
      <c r="J9" s="4">
        <v>111.68123024171928</v>
      </c>
      <c r="K9" s="4">
        <v>10</v>
      </c>
    </row>
    <row r="10" spans="1:11">
      <c r="A10" s="2">
        <v>16</v>
      </c>
      <c r="B10" s="31">
        <f t="shared" si="0"/>
        <v>0.5</v>
      </c>
      <c r="C10" s="3">
        <v>150</v>
      </c>
      <c r="D10" s="4">
        <v>150</v>
      </c>
      <c r="E10" s="4">
        <v>10</v>
      </c>
      <c r="F10" s="4">
        <v>149.77585036979266</v>
      </c>
      <c r="G10" s="4">
        <v>10</v>
      </c>
      <c r="H10" s="4">
        <v>131.55998437014802</v>
      </c>
      <c r="I10" s="4">
        <v>10</v>
      </c>
      <c r="J10" s="4">
        <v>111.18718688397206</v>
      </c>
      <c r="K10" s="4">
        <v>10</v>
      </c>
    </row>
    <row r="11" spans="1:11">
      <c r="A11" s="2">
        <v>18</v>
      </c>
      <c r="B11" s="31">
        <f t="shared" si="0"/>
        <v>0.5</v>
      </c>
      <c r="C11" s="3">
        <v>150</v>
      </c>
      <c r="D11" s="4">
        <v>150</v>
      </c>
      <c r="E11" s="4">
        <v>10</v>
      </c>
      <c r="F11" s="4">
        <v>149.66644219778664</v>
      </c>
      <c r="G11" s="4">
        <v>10</v>
      </c>
      <c r="H11" s="4">
        <v>130.45183696279111</v>
      </c>
      <c r="I11" s="4">
        <v>10</v>
      </c>
      <c r="J11" s="4">
        <v>110.69132639891268</v>
      </c>
      <c r="K11" s="4">
        <v>10</v>
      </c>
    </row>
    <row r="12" spans="1:11">
      <c r="A12" s="2">
        <v>20</v>
      </c>
      <c r="B12" s="31">
        <f t="shared" si="0"/>
        <v>0.5</v>
      </c>
      <c r="C12" s="3">
        <v>150</v>
      </c>
      <c r="D12" s="4">
        <v>150</v>
      </c>
      <c r="E12" s="4">
        <v>10</v>
      </c>
      <c r="F12" s="4">
        <v>149.51119028824635</v>
      </c>
      <c r="G12" s="4">
        <v>10</v>
      </c>
      <c r="H12" s="4">
        <v>129.30417167015128</v>
      </c>
      <c r="I12" s="4">
        <v>10</v>
      </c>
      <c r="J12" s="4">
        <v>110.19372514884869</v>
      </c>
      <c r="K12" s="4">
        <v>10</v>
      </c>
    </row>
    <row r="13" spans="1:11">
      <c r="A13" s="2">
        <v>22</v>
      </c>
      <c r="B13" s="31">
        <f t="shared" si="0"/>
        <v>0.5</v>
      </c>
      <c r="C13" s="3">
        <v>150</v>
      </c>
      <c r="D13" s="4">
        <v>149.99999999999957</v>
      </c>
      <c r="E13" s="4">
        <v>10</v>
      </c>
      <c r="F13" s="4">
        <v>149.29452635848969</v>
      </c>
      <c r="G13" s="4">
        <v>10</v>
      </c>
      <c r="H13" s="4">
        <v>128.11756083856079</v>
      </c>
      <c r="I13" s="4">
        <v>10</v>
      </c>
      <c r="J13" s="4">
        <v>109.69446034612811</v>
      </c>
      <c r="K13" s="4">
        <v>10</v>
      </c>
    </row>
    <row r="14" spans="1:11">
      <c r="A14" s="2">
        <v>24</v>
      </c>
      <c r="B14" s="31">
        <f t="shared" si="0"/>
        <v>0.5</v>
      </c>
      <c r="C14" s="3">
        <v>150</v>
      </c>
      <c r="D14" s="4">
        <v>149.99999999999034</v>
      </c>
      <c r="E14" s="4">
        <v>10</v>
      </c>
      <c r="F14" s="4">
        <v>148.99715525556877</v>
      </c>
      <c r="G14" s="4">
        <v>10</v>
      </c>
      <c r="H14" s="4">
        <v>126.89272829878769</v>
      </c>
      <c r="I14" s="4">
        <v>10</v>
      </c>
      <c r="J14" s="4">
        <v>109.19361001733475</v>
      </c>
      <c r="K14" s="4">
        <v>10</v>
      </c>
    </row>
    <row r="15" spans="1:11">
      <c r="A15" s="2">
        <v>26</v>
      </c>
      <c r="B15" s="31">
        <f t="shared" si="0"/>
        <v>0.5</v>
      </c>
      <c r="C15" s="3">
        <v>150</v>
      </c>
      <c r="D15" s="4">
        <v>149.99999999981034</v>
      </c>
      <c r="E15" s="4">
        <v>10</v>
      </c>
      <c r="F15" s="4">
        <v>148.59575892419429</v>
      </c>
      <c r="G15" s="4">
        <v>10</v>
      </c>
      <c r="H15" s="4">
        <v>125.63055069457523</v>
      </c>
      <c r="I15" s="4">
        <v>10</v>
      </c>
      <c r="J15" s="4">
        <v>108.69125296681928</v>
      </c>
      <c r="K15" s="4">
        <v>10</v>
      </c>
    </row>
    <row r="16" spans="1:11">
      <c r="A16" s="2">
        <v>28</v>
      </c>
      <c r="B16" s="31">
        <f t="shared" si="0"/>
        <v>0.5</v>
      </c>
      <c r="C16" s="3">
        <v>150</v>
      </c>
      <c r="D16" s="4">
        <v>149.99999999684422</v>
      </c>
      <c r="E16" s="4">
        <v>10</v>
      </c>
      <c r="F16" s="4">
        <v>148.06290210658301</v>
      </c>
      <c r="G16" s="4">
        <v>10</v>
      </c>
      <c r="H16" s="4">
        <v>124.33205781899576</v>
      </c>
      <c r="I16" s="4">
        <v>10</v>
      </c>
      <c r="J16" s="4">
        <v>108.18746873959469</v>
      </c>
      <c r="K16" s="4">
        <v>10</v>
      </c>
    </row>
    <row r="17" spans="1:11">
      <c r="A17" s="2">
        <v>30</v>
      </c>
      <c r="B17" s="31">
        <f t="shared" si="0"/>
        <v>0.5</v>
      </c>
      <c r="C17" s="3">
        <v>150</v>
      </c>
      <c r="D17" s="4">
        <v>149.99999995540833</v>
      </c>
      <c r="E17" s="4">
        <v>10</v>
      </c>
      <c r="F17" s="4">
        <v>147.36722109132023</v>
      </c>
      <c r="G17" s="4">
        <v>10</v>
      </c>
      <c r="H17" s="4">
        <v>122.99843192469078</v>
      </c>
      <c r="I17" s="4">
        <v>10</v>
      </c>
      <c r="J17" s="4">
        <v>107.68233758362504</v>
      </c>
      <c r="K17" s="4">
        <v>10</v>
      </c>
    </row>
    <row r="18" spans="1:11">
      <c r="A18" s="2">
        <v>32</v>
      </c>
      <c r="B18" s="31">
        <f t="shared" si="0"/>
        <v>0.5</v>
      </c>
      <c r="C18" s="3">
        <v>150</v>
      </c>
      <c r="D18" s="4">
        <v>149.9999994646939</v>
      </c>
      <c r="E18" s="4">
        <v>10</v>
      </c>
      <c r="F18" s="4">
        <v>146.47397262581097</v>
      </c>
      <c r="G18" s="4">
        <v>10</v>
      </c>
      <c r="H18" s="4">
        <v>121.63100598344469</v>
      </c>
      <c r="I18" s="4">
        <v>10</v>
      </c>
      <c r="J18" s="4">
        <v>107.17594041153717</v>
      </c>
      <c r="K18" s="4">
        <v>10</v>
      </c>
    </row>
    <row r="19" spans="1:11">
      <c r="A19" s="2">
        <v>34</v>
      </c>
      <c r="B19" s="31">
        <f t="shared" si="0"/>
        <v>0.5</v>
      </c>
      <c r="C19" s="3">
        <v>150</v>
      </c>
      <c r="D19" s="4">
        <v>149.99999453780111</v>
      </c>
      <c r="E19" s="4">
        <v>10</v>
      </c>
      <c r="F19" s="4">
        <v>145.34600428128965</v>
      </c>
      <c r="G19" s="4">
        <v>10</v>
      </c>
      <c r="H19" s="4">
        <v>120.23126088048384</v>
      </c>
      <c r="I19" s="4">
        <v>10</v>
      </c>
      <c r="J19" s="4">
        <v>106.66835876178585</v>
      </c>
      <c r="K19" s="4">
        <v>10</v>
      </c>
    </row>
    <row r="20" spans="1:11">
      <c r="A20" s="2">
        <v>36</v>
      </c>
      <c r="B20" s="31">
        <f t="shared" si="0"/>
        <v>0.5</v>
      </c>
      <c r="C20" s="3">
        <v>150</v>
      </c>
      <c r="D20" s="4">
        <v>149.99995259715024</v>
      </c>
      <c r="E20" s="4">
        <v>10</v>
      </c>
      <c r="F20" s="4">
        <v>143.9451787308823</v>
      </c>
      <c r="G20" s="4">
        <v>10</v>
      </c>
      <c r="H20" s="4">
        <v>118.80082153928646</v>
      </c>
      <c r="I20" s="4">
        <v>10</v>
      </c>
      <c r="J20" s="4">
        <v>106.15967475930357</v>
      </c>
      <c r="K20" s="4">
        <v>10</v>
      </c>
    </row>
    <row r="21" spans="1:11">
      <c r="A21" s="2">
        <v>38</v>
      </c>
      <c r="B21" s="31">
        <f t="shared" si="0"/>
        <v>0.5</v>
      </c>
      <c r="C21" s="3">
        <v>150</v>
      </c>
      <c r="D21" s="4">
        <v>149.99964987772432</v>
      </c>
      <c r="E21" s="4">
        <v>10</v>
      </c>
      <c r="F21" s="4">
        <v>142.23424294243958</v>
      </c>
      <c r="G21" s="4">
        <v>10</v>
      </c>
      <c r="H21" s="4">
        <v>117.34145198340502</v>
      </c>
      <c r="I21" s="4">
        <v>10</v>
      </c>
      <c r="J21" s="4">
        <v>105.64997107566607</v>
      </c>
      <c r="K21" s="4">
        <v>10</v>
      </c>
    </row>
    <row r="22" spans="1:11">
      <c r="A22" s="2">
        <v>40</v>
      </c>
      <c r="B22" s="31">
        <f t="shared" si="0"/>
        <v>0.5</v>
      </c>
      <c r="C22" s="3">
        <v>150</v>
      </c>
      <c r="D22" s="4">
        <v>149.9977971439707</v>
      </c>
      <c r="E22" s="4">
        <v>10</v>
      </c>
      <c r="F22" s="4">
        <v>140.17908178175992</v>
      </c>
      <c r="G22" s="4">
        <v>10</v>
      </c>
      <c r="H22" s="4">
        <v>115.85504935270407</v>
      </c>
      <c r="I22" s="4">
        <v>10</v>
      </c>
      <c r="J22" s="4">
        <v>105.13933088880646</v>
      </c>
      <c r="K22" s="4">
        <v>10</v>
      </c>
    </row>
    <row r="23" spans="1:11">
      <c r="A23" s="2">
        <v>42</v>
      </c>
      <c r="B23" s="31">
        <f t="shared" si="0"/>
        <v>0.5</v>
      </c>
      <c r="C23" s="3">
        <v>150</v>
      </c>
      <c r="D23" s="4">
        <v>149.9881815332615</v>
      </c>
      <c r="E23" s="4">
        <v>10</v>
      </c>
      <c r="F23" s="4">
        <v>137.75123890553189</v>
      </c>
      <c r="G23" s="4">
        <v>10</v>
      </c>
      <c r="H23" s="4">
        <v>114.34363690236034</v>
      </c>
      <c r="I23" s="4">
        <v>10</v>
      </c>
      <c r="J23" s="4">
        <v>104.62783784230996</v>
      </c>
      <c r="K23" s="4">
        <v>10</v>
      </c>
    </row>
    <row r="24" spans="1:11">
      <c r="A24" s="2">
        <v>44</v>
      </c>
      <c r="B24" s="31">
        <f t="shared" si="0"/>
        <v>0.5</v>
      </c>
      <c r="C24" s="3">
        <v>150</v>
      </c>
      <c r="D24" s="4">
        <v>149.94586070124657</v>
      </c>
      <c r="E24" s="4">
        <v>10</v>
      </c>
      <c r="F24" s="4">
        <v>134.93053309841187</v>
      </c>
      <c r="G24" s="4">
        <v>10</v>
      </c>
      <c r="H24" s="4">
        <v>112.80935602381319</v>
      </c>
      <c r="I24" s="4">
        <v>10</v>
      </c>
      <c r="J24" s="4">
        <v>104.11557600432319</v>
      </c>
      <c r="K24" s="4">
        <v>10</v>
      </c>
    </row>
    <row r="25" spans="1:11">
      <c r="A25" s="2">
        <v>46</v>
      </c>
      <c r="B25" s="31">
        <f t="shared" si="0"/>
        <v>0.5</v>
      </c>
      <c r="C25" s="3">
        <v>150</v>
      </c>
      <c r="D25" s="4">
        <v>149.78789387801265</v>
      </c>
      <c r="E25" s="4">
        <v>10</v>
      </c>
      <c r="F25" s="4">
        <v>131.70755366912397</v>
      </c>
      <c r="G25" s="4">
        <v>10</v>
      </c>
      <c r="H25" s="4">
        <v>111.254457337443</v>
      </c>
      <c r="I25" s="4">
        <v>10</v>
      </c>
      <c r="J25" s="4">
        <v>103.60262982611076</v>
      </c>
      <c r="K25" s="4">
        <v>10</v>
      </c>
    </row>
    <row r="26" spans="1:11">
      <c r="A26" s="2">
        <v>48</v>
      </c>
      <c r="B26" s="31">
        <f t="shared" si="0"/>
        <v>0.5</v>
      </c>
      <c r="C26" s="3">
        <v>150</v>
      </c>
      <c r="D26" s="4">
        <v>149.28782344532272</v>
      </c>
      <c r="E26" s="4">
        <v>10</v>
      </c>
      <c r="F26" s="4">
        <v>128.0857925501636</v>
      </c>
      <c r="G26" s="4">
        <v>10</v>
      </c>
      <c r="H26" s="4">
        <v>109.68129091694573</v>
      </c>
      <c r="I26" s="4">
        <v>10</v>
      </c>
      <c r="J26" s="4">
        <v>103.08908410029409</v>
      </c>
      <c r="K26" s="4">
        <v>10</v>
      </c>
    </row>
    <row r="27" spans="1:11">
      <c r="A27" s="2">
        <v>50</v>
      </c>
      <c r="B27" s="31">
        <f t="shared" si="0"/>
        <v>0.5</v>
      </c>
      <c r="C27" s="3">
        <v>150</v>
      </c>
      <c r="D27" s="4">
        <v>147.94515911310094</v>
      </c>
      <c r="E27" s="4">
        <v>10</v>
      </c>
      <c r="F27" s="4">
        <v>124.08317034832358</v>
      </c>
      <c r="G27" s="4">
        <v>10</v>
      </c>
      <c r="H27" s="4">
        <v>108.0922957150221</v>
      </c>
      <c r="I27" s="4">
        <v>10</v>
      </c>
      <c r="J27" s="4">
        <v>102.57502391880618</v>
      </c>
      <c r="K27" s="4">
        <v>10</v>
      </c>
    </row>
    <row r="28" spans="1:11">
      <c r="A28" s="2">
        <v>52</v>
      </c>
      <c r="B28" s="31">
        <f t="shared" si="0"/>
        <v>0.5</v>
      </c>
      <c r="C28" s="3">
        <v>150</v>
      </c>
      <c r="D28" s="4">
        <v>144.88749327953104</v>
      </c>
      <c r="E28" s="4">
        <v>10</v>
      </c>
      <c r="F28" s="4">
        <v>119.73274291351295</v>
      </c>
      <c r="G28" s="4">
        <v>10</v>
      </c>
      <c r="H28" s="4">
        <v>106.4899882689686</v>
      </c>
      <c r="I28" s="4">
        <v>10</v>
      </c>
      <c r="J28" s="4">
        <v>102.06053463059752</v>
      </c>
      <c r="K28" s="4">
        <v>10</v>
      </c>
    </row>
    <row r="29" spans="1:11">
      <c r="A29" s="2">
        <v>54</v>
      </c>
      <c r="B29" s="31">
        <f t="shared" si="0"/>
        <v>0.5</v>
      </c>
      <c r="C29" s="3">
        <v>150</v>
      </c>
      <c r="D29" s="4">
        <v>138.98124165435183</v>
      </c>
      <c r="E29" s="4">
        <v>10</v>
      </c>
      <c r="F29" s="4">
        <v>115.08243413787496</v>
      </c>
      <c r="G29" s="4">
        <v>10</v>
      </c>
      <c r="H29" s="4">
        <v>104.87695077291917</v>
      </c>
      <c r="I29" s="4">
        <v>10</v>
      </c>
      <c r="J29" s="4">
        <v>101.5457017991279</v>
      </c>
      <c r="K29" s="4">
        <v>10</v>
      </c>
    </row>
    <row r="30" spans="1:11">
      <c r="A30" s="2">
        <v>56</v>
      </c>
      <c r="B30" s="31">
        <f t="shared" si="0"/>
        <v>0.5</v>
      </c>
      <c r="C30" s="3">
        <v>150</v>
      </c>
      <c r="D30" s="4">
        <v>129.30417167015128</v>
      </c>
      <c r="E30" s="4">
        <v>10</v>
      </c>
      <c r="F30" s="4">
        <v>110.19372514884869</v>
      </c>
      <c r="G30" s="4">
        <v>10</v>
      </c>
      <c r="H30" s="4">
        <v>103.25581861071919</v>
      </c>
      <c r="I30" s="4">
        <v>10</v>
      </c>
      <c r="J30" s="4">
        <v>101.03061115967955</v>
      </c>
      <c r="K30" s="4">
        <v>10</v>
      </c>
    </row>
    <row r="31" spans="1:11">
      <c r="A31" s="2">
        <v>58</v>
      </c>
      <c r="B31" s="31">
        <f t="shared" si="0"/>
        <v>0.5</v>
      </c>
      <c r="C31" s="3">
        <v>150</v>
      </c>
      <c r="D31" s="4">
        <v>115.85504935270407</v>
      </c>
      <c r="E31" s="4">
        <v>10</v>
      </c>
      <c r="F31" s="4">
        <v>105.13933088880646</v>
      </c>
      <c r="G31" s="4">
        <v>10</v>
      </c>
      <c r="H31" s="4">
        <v>101.62926744961305</v>
      </c>
      <c r="I31" s="4">
        <v>10</v>
      </c>
      <c r="J31" s="4">
        <v>100.51534857652713</v>
      </c>
      <c r="K31" s="4">
        <v>10</v>
      </c>
    </row>
    <row r="32" spans="1:11">
      <c r="A32" s="2">
        <v>60</v>
      </c>
      <c r="B32" s="31">
        <f t="shared" si="0"/>
        <v>0.5</v>
      </c>
      <c r="C32" s="3">
        <v>150</v>
      </c>
      <c r="D32" s="4">
        <v>100</v>
      </c>
      <c r="E32" s="4">
        <v>10</v>
      </c>
      <c r="F32" s="4">
        <v>100</v>
      </c>
      <c r="G32" s="4">
        <v>10</v>
      </c>
      <c r="H32" s="4">
        <v>100</v>
      </c>
      <c r="I32" s="4">
        <v>10</v>
      </c>
      <c r="J32" s="4">
        <v>100</v>
      </c>
      <c r="K32" s="4">
        <v>10</v>
      </c>
    </row>
    <row r="33" spans="1:11">
      <c r="A33" s="2">
        <v>62</v>
      </c>
      <c r="B33" s="31">
        <f t="shared" si="0"/>
        <v>0.5</v>
      </c>
      <c r="C33" s="3">
        <v>50</v>
      </c>
      <c r="D33" s="4">
        <v>84.144950647295929</v>
      </c>
      <c r="E33" s="4">
        <v>10</v>
      </c>
      <c r="F33" s="4">
        <v>94.860669111193559</v>
      </c>
      <c r="G33" s="4">
        <v>10</v>
      </c>
      <c r="H33" s="4">
        <v>98.370732550386961</v>
      </c>
      <c r="I33" s="4">
        <v>10</v>
      </c>
      <c r="J33" s="4">
        <v>99.484651423472883</v>
      </c>
      <c r="K33" s="4">
        <v>10</v>
      </c>
    </row>
    <row r="34" spans="1:11">
      <c r="A34" s="2">
        <v>64</v>
      </c>
      <c r="B34" s="31">
        <f t="shared" si="0"/>
        <v>0.5</v>
      </c>
      <c r="C34" s="3">
        <v>50</v>
      </c>
      <c r="D34" s="4">
        <v>70.695828329848709</v>
      </c>
      <c r="E34" s="4">
        <v>10</v>
      </c>
      <c r="F34" s="4">
        <v>89.806274851151329</v>
      </c>
      <c r="G34" s="4">
        <v>10</v>
      </c>
      <c r="H34" s="4">
        <v>96.744181389280811</v>
      </c>
      <c r="I34" s="4">
        <v>10</v>
      </c>
      <c r="J34" s="4">
        <v>98.969388840320448</v>
      </c>
      <c r="K34" s="4">
        <v>10</v>
      </c>
    </row>
    <row r="35" spans="1:11">
      <c r="A35" s="2">
        <v>66</v>
      </c>
      <c r="B35" s="31">
        <f t="shared" si="0"/>
        <v>0.5</v>
      </c>
      <c r="C35" s="3">
        <v>50</v>
      </c>
      <c r="D35" s="4">
        <v>61.01875834564818</v>
      </c>
      <c r="E35" s="4">
        <v>10</v>
      </c>
      <c r="F35" s="4">
        <v>84.917565862125045</v>
      </c>
      <c r="G35" s="4">
        <v>10</v>
      </c>
      <c r="H35" s="4">
        <v>95.123049227080827</v>
      </c>
      <c r="I35" s="4">
        <v>10</v>
      </c>
      <c r="J35" s="4">
        <v>98.454298200872103</v>
      </c>
      <c r="K35" s="4">
        <v>10</v>
      </c>
    </row>
    <row r="36" spans="1:11">
      <c r="A36" s="2">
        <v>68</v>
      </c>
      <c r="B36" s="31">
        <f t="shared" si="0"/>
        <v>0.5</v>
      </c>
      <c r="C36" s="3">
        <v>50</v>
      </c>
      <c r="D36" s="4">
        <v>55.11250672046895</v>
      </c>
      <c r="E36" s="4">
        <v>10</v>
      </c>
      <c r="F36" s="4">
        <v>80.267257086487035</v>
      </c>
      <c r="G36" s="4">
        <v>10</v>
      </c>
      <c r="H36" s="4">
        <v>93.510011731031398</v>
      </c>
      <c r="I36" s="4">
        <v>10</v>
      </c>
      <c r="J36" s="4">
        <v>97.939465369402484</v>
      </c>
      <c r="K36" s="4">
        <v>10</v>
      </c>
    </row>
    <row r="37" spans="1:11">
      <c r="A37" s="2">
        <v>70</v>
      </c>
      <c r="B37" s="31">
        <f t="shared" si="0"/>
        <v>0.5</v>
      </c>
      <c r="C37" s="3">
        <v>50</v>
      </c>
      <c r="D37" s="4">
        <v>52.054840886899058</v>
      </c>
      <c r="E37" s="4">
        <v>10</v>
      </c>
      <c r="F37" s="4">
        <v>75.916829651676423</v>
      </c>
      <c r="G37" s="4">
        <v>10</v>
      </c>
      <c r="H37" s="4">
        <v>91.90770428497791</v>
      </c>
      <c r="I37" s="4">
        <v>10</v>
      </c>
      <c r="J37" s="4">
        <v>97.424976081193819</v>
      </c>
      <c r="K37" s="4">
        <v>10</v>
      </c>
    </row>
    <row r="38" spans="1:11">
      <c r="A38" s="2">
        <v>72</v>
      </c>
      <c r="B38" s="31">
        <f t="shared" si="0"/>
        <v>0.5</v>
      </c>
      <c r="C38" s="3">
        <v>50</v>
      </c>
      <c r="D38" s="4">
        <v>50.712176554677271</v>
      </c>
      <c r="E38" s="4">
        <v>10</v>
      </c>
      <c r="F38" s="4">
        <v>71.914207449836411</v>
      </c>
      <c r="G38" s="4">
        <v>10</v>
      </c>
      <c r="H38" s="4">
        <v>90.318709083054273</v>
      </c>
      <c r="I38" s="4">
        <v>10</v>
      </c>
      <c r="J38" s="4">
        <v>96.910915899705913</v>
      </c>
      <c r="K38" s="4">
        <v>10</v>
      </c>
    </row>
    <row r="39" spans="1:11">
      <c r="A39" s="2">
        <v>74</v>
      </c>
      <c r="B39" s="31">
        <f t="shared" si="0"/>
        <v>0.5</v>
      </c>
      <c r="C39" s="3">
        <v>50</v>
      </c>
      <c r="D39" s="4">
        <v>50.212106121987361</v>
      </c>
      <c r="E39" s="4">
        <v>10</v>
      </c>
      <c r="F39" s="4">
        <v>68.292446330876032</v>
      </c>
      <c r="G39" s="4">
        <v>10</v>
      </c>
      <c r="H39" s="4">
        <v>88.745542662557</v>
      </c>
      <c r="I39" s="4">
        <v>10</v>
      </c>
      <c r="J39" s="4">
        <v>96.397370173889243</v>
      </c>
      <c r="K39" s="4">
        <v>10</v>
      </c>
    </row>
    <row r="40" spans="1:11">
      <c r="A40" s="2">
        <v>76</v>
      </c>
      <c r="B40" s="31">
        <f t="shared" si="0"/>
        <v>0.5</v>
      </c>
      <c r="C40" s="3">
        <v>50</v>
      </c>
      <c r="D40" s="4">
        <v>50.054139298753419</v>
      </c>
      <c r="E40" s="4">
        <v>10</v>
      </c>
      <c r="F40" s="4">
        <v>65.069466901588129</v>
      </c>
      <c r="G40" s="4">
        <v>10</v>
      </c>
      <c r="H40" s="4">
        <v>87.190643976186806</v>
      </c>
      <c r="I40" s="4">
        <v>10</v>
      </c>
      <c r="J40" s="4">
        <v>95.884423995676812</v>
      </c>
      <c r="K40" s="4">
        <v>10</v>
      </c>
    </row>
    <row r="41" spans="1:11">
      <c r="A41" s="2">
        <v>78</v>
      </c>
      <c r="B41" s="31">
        <f t="shared" si="0"/>
        <v>0.5</v>
      </c>
      <c r="C41" s="3">
        <v>50</v>
      </c>
      <c r="D41" s="4">
        <v>50.011818466738504</v>
      </c>
      <c r="E41" s="4">
        <v>10</v>
      </c>
      <c r="F41" s="4">
        <v>62.248761094468101</v>
      </c>
      <c r="G41" s="4">
        <v>10</v>
      </c>
      <c r="H41" s="4">
        <v>85.656363097639655</v>
      </c>
      <c r="I41" s="4">
        <v>10</v>
      </c>
      <c r="J41" s="4">
        <v>95.372162157690042</v>
      </c>
      <c r="K41" s="4">
        <v>10</v>
      </c>
    </row>
    <row r="42" spans="1:11">
      <c r="A42" s="2">
        <v>80</v>
      </c>
      <c r="B42" s="31">
        <f t="shared" si="0"/>
        <v>0.5</v>
      </c>
      <c r="C42" s="3">
        <v>50</v>
      </c>
      <c r="D42" s="4">
        <v>50.002202856029299</v>
      </c>
      <c r="E42" s="4">
        <v>10</v>
      </c>
      <c r="F42" s="4">
        <v>59.820918218240067</v>
      </c>
      <c r="G42" s="4">
        <v>10</v>
      </c>
      <c r="H42" s="4">
        <v>84.144950647295929</v>
      </c>
      <c r="I42" s="4">
        <v>10</v>
      </c>
      <c r="J42" s="4">
        <v>94.860669111193559</v>
      </c>
      <c r="K42" s="4">
        <v>10</v>
      </c>
    </row>
    <row r="43" spans="1:11">
      <c r="A43" s="2">
        <v>82</v>
      </c>
      <c r="B43" s="31">
        <f t="shared" si="0"/>
        <v>0.5</v>
      </c>
      <c r="C43" s="3">
        <v>50</v>
      </c>
      <c r="D43" s="4">
        <v>50.000350122275698</v>
      </c>
      <c r="E43" s="4">
        <v>10</v>
      </c>
      <c r="F43" s="4">
        <v>57.765757057560421</v>
      </c>
      <c r="G43" s="4">
        <v>10</v>
      </c>
      <c r="H43" s="4">
        <v>82.658548016594978</v>
      </c>
      <c r="I43" s="4">
        <v>10</v>
      </c>
      <c r="J43" s="4">
        <v>94.350028924333927</v>
      </c>
      <c r="K43" s="4">
        <v>10</v>
      </c>
    </row>
    <row r="44" spans="1:11">
      <c r="A44" s="2">
        <v>84</v>
      </c>
      <c r="B44" s="31">
        <f t="shared" si="0"/>
        <v>0.5</v>
      </c>
      <c r="C44" s="3">
        <v>50</v>
      </c>
      <c r="D44" s="4">
        <v>50.000047402849752</v>
      </c>
      <c r="E44" s="4">
        <v>10</v>
      </c>
      <c r="F44" s="4">
        <v>56.054821269117689</v>
      </c>
      <c r="G44" s="4">
        <v>10</v>
      </c>
      <c r="H44" s="4">
        <v>81.19917846071354</v>
      </c>
      <c r="I44" s="4">
        <v>10</v>
      </c>
      <c r="J44" s="4">
        <v>93.84032524069643</v>
      </c>
      <c r="K44" s="4">
        <v>10</v>
      </c>
    </row>
    <row r="45" spans="1:11">
      <c r="A45" s="2">
        <v>86</v>
      </c>
      <c r="B45" s="31">
        <f t="shared" si="0"/>
        <v>0.5</v>
      </c>
      <c r="C45" s="3">
        <v>50</v>
      </c>
      <c r="D45" s="4">
        <v>50.000005462198892</v>
      </c>
      <c r="E45" s="4">
        <v>10</v>
      </c>
      <c r="F45" s="4">
        <v>54.653995718710348</v>
      </c>
      <c r="G45" s="4">
        <v>10</v>
      </c>
      <c r="H45" s="4">
        <v>79.768739119516155</v>
      </c>
      <c r="I45" s="4">
        <v>10</v>
      </c>
      <c r="J45" s="4">
        <v>93.331641238214146</v>
      </c>
      <c r="K45" s="4">
        <v>10</v>
      </c>
    </row>
    <row r="46" spans="1:11">
      <c r="A46" s="2">
        <v>88</v>
      </c>
      <c r="B46" s="31">
        <f t="shared" si="0"/>
        <v>0.5</v>
      </c>
      <c r="C46" s="3">
        <v>50</v>
      </c>
      <c r="D46" s="4">
        <v>50.0000005353061</v>
      </c>
      <c r="E46" s="4">
        <v>10</v>
      </c>
      <c r="F46" s="4">
        <v>53.526027374189027</v>
      </c>
      <c r="G46" s="4">
        <v>10</v>
      </c>
      <c r="H46" s="4">
        <v>78.368994016555305</v>
      </c>
      <c r="I46" s="4">
        <v>10</v>
      </c>
      <c r="J46" s="4">
        <v>92.824059588462831</v>
      </c>
      <c r="K46" s="4">
        <v>10</v>
      </c>
    </row>
    <row r="47" spans="1:11">
      <c r="A47" s="2">
        <v>90</v>
      </c>
      <c r="B47" s="31">
        <f t="shared" si="0"/>
        <v>0.5</v>
      </c>
      <c r="C47" s="3">
        <v>50</v>
      </c>
      <c r="D47" s="4">
        <v>50.000000044591665</v>
      </c>
      <c r="E47" s="4">
        <v>10</v>
      </c>
      <c r="F47" s="4">
        <v>52.632778908679782</v>
      </c>
      <c r="G47" s="4">
        <v>10</v>
      </c>
      <c r="H47" s="4">
        <v>77.001568075309223</v>
      </c>
      <c r="I47" s="4">
        <v>10</v>
      </c>
      <c r="J47" s="4">
        <v>92.317662416374958</v>
      </c>
      <c r="K47" s="4">
        <v>10</v>
      </c>
    </row>
    <row r="48" spans="1:11">
      <c r="A48" s="2">
        <v>92</v>
      </c>
      <c r="B48" s="31">
        <f t="shared" si="0"/>
        <v>0.5</v>
      </c>
      <c r="C48" s="3">
        <v>50</v>
      </c>
      <c r="D48" s="4">
        <v>50.00000000315579</v>
      </c>
      <c r="E48" s="4">
        <v>10</v>
      </c>
      <c r="F48" s="4">
        <v>51.937097893417004</v>
      </c>
      <c r="G48" s="4">
        <v>10</v>
      </c>
      <c r="H48" s="4">
        <v>75.667942181004236</v>
      </c>
      <c r="I48" s="4">
        <v>10</v>
      </c>
      <c r="J48" s="4">
        <v>91.812531260405308</v>
      </c>
      <c r="K48" s="4">
        <v>10</v>
      </c>
    </row>
    <row r="49" spans="1:11">
      <c r="A49" s="2">
        <v>94</v>
      </c>
      <c r="B49" s="31">
        <f t="shared" si="0"/>
        <v>0.5</v>
      </c>
      <c r="C49" s="3">
        <v>50</v>
      </c>
      <c r="D49" s="4">
        <v>50.000000000189665</v>
      </c>
      <c r="E49" s="4">
        <v>10</v>
      </c>
      <c r="F49" s="4">
        <v>51.404241075805736</v>
      </c>
      <c r="G49" s="4">
        <v>10</v>
      </c>
      <c r="H49" s="4">
        <v>74.369449305424766</v>
      </c>
      <c r="I49" s="4">
        <v>10</v>
      </c>
      <c r="J49" s="4">
        <v>91.308747033180722</v>
      </c>
      <c r="K49" s="4">
        <v>10</v>
      </c>
    </row>
    <row r="50" spans="1:11">
      <c r="A50" s="2">
        <v>96</v>
      </c>
      <c r="B50" s="31">
        <f t="shared" si="0"/>
        <v>0.5</v>
      </c>
      <c r="C50" s="3">
        <v>50</v>
      </c>
      <c r="D50" s="4">
        <v>50.000000000009678</v>
      </c>
      <c r="E50" s="4">
        <v>10</v>
      </c>
      <c r="F50" s="4">
        <v>51.002844744431201</v>
      </c>
      <c r="G50" s="4">
        <v>10</v>
      </c>
      <c r="H50" s="4">
        <v>73.107271701212312</v>
      </c>
      <c r="I50" s="4">
        <v>10</v>
      </c>
      <c r="J50" s="4">
        <v>90.806389982665252</v>
      </c>
      <c r="K50" s="4">
        <v>10</v>
      </c>
    </row>
    <row r="51" spans="1:11">
      <c r="A51" s="2">
        <v>98</v>
      </c>
      <c r="B51" s="31">
        <f t="shared" si="0"/>
        <v>0.5</v>
      </c>
      <c r="C51" s="3">
        <v>50</v>
      </c>
      <c r="D51" s="4">
        <v>50.000000000000419</v>
      </c>
      <c r="E51" s="4">
        <v>10</v>
      </c>
      <c r="F51" s="4">
        <v>50.705473641510302</v>
      </c>
      <c r="G51" s="4">
        <v>10</v>
      </c>
      <c r="H51" s="4">
        <v>71.882439161439223</v>
      </c>
      <c r="I51" s="4">
        <v>10</v>
      </c>
      <c r="J51" s="4">
        <v>90.305539653871904</v>
      </c>
      <c r="K51" s="4">
        <v>10</v>
      </c>
    </row>
    <row r="52" spans="1:11">
      <c r="A52" s="2">
        <v>100</v>
      </c>
      <c r="B52" s="31">
        <f t="shared" si="0"/>
        <v>0.5</v>
      </c>
      <c r="C52" s="3">
        <v>50</v>
      </c>
      <c r="D52" s="4">
        <v>50.000000000000014</v>
      </c>
      <c r="E52" s="4">
        <v>10</v>
      </c>
      <c r="F52" s="4">
        <v>50.488809711753646</v>
      </c>
      <c r="G52" s="4">
        <v>10</v>
      </c>
      <c r="H52" s="4">
        <v>70.695828329848723</v>
      </c>
      <c r="I52" s="4">
        <v>10</v>
      </c>
      <c r="J52" s="4">
        <v>89.806274851151329</v>
      </c>
      <c r="K52" s="4">
        <v>10</v>
      </c>
    </row>
    <row r="53" spans="1:11">
      <c r="A53" s="2">
        <v>102</v>
      </c>
      <c r="B53" s="31">
        <f t="shared" si="0"/>
        <v>0.5</v>
      </c>
      <c r="C53" s="3">
        <v>50</v>
      </c>
      <c r="D53" s="4">
        <v>50</v>
      </c>
      <c r="E53" s="4">
        <v>10</v>
      </c>
      <c r="F53" s="4">
        <v>50.333557802213363</v>
      </c>
      <c r="G53" s="4">
        <v>10</v>
      </c>
      <c r="H53" s="4">
        <v>69.54816303720888</v>
      </c>
      <c r="I53" s="4">
        <v>10</v>
      </c>
      <c r="J53" s="4">
        <v>89.308673601087321</v>
      </c>
      <c r="K53" s="4">
        <v>10</v>
      </c>
    </row>
    <row r="54" spans="1:11">
      <c r="A54" s="2">
        <v>104</v>
      </c>
      <c r="B54" s="31">
        <f t="shared" si="0"/>
        <v>0.5</v>
      </c>
      <c r="C54" s="3">
        <v>50</v>
      </c>
      <c r="D54" s="4">
        <v>50</v>
      </c>
      <c r="E54" s="4">
        <v>10</v>
      </c>
      <c r="F54" s="4">
        <v>50.224149630207329</v>
      </c>
      <c r="G54" s="4">
        <v>10</v>
      </c>
      <c r="H54" s="4">
        <v>68.440015629852013</v>
      </c>
      <c r="I54" s="4">
        <v>10</v>
      </c>
      <c r="J54" s="4">
        <v>88.812813116027939</v>
      </c>
      <c r="K54" s="4">
        <v>10</v>
      </c>
    </row>
    <row r="55" spans="1:11">
      <c r="A55" s="2">
        <v>106</v>
      </c>
      <c r="B55" s="31">
        <f t="shared" si="0"/>
        <v>0.5</v>
      </c>
      <c r="C55" s="3">
        <v>50</v>
      </c>
      <c r="D55" s="4">
        <v>50</v>
      </c>
      <c r="E55" s="4">
        <v>10</v>
      </c>
      <c r="F55" s="4">
        <v>50.148322425901917</v>
      </c>
      <c r="G55" s="4">
        <v>10</v>
      </c>
      <c r="H55" s="4">
        <v>67.371809247768454</v>
      </c>
      <c r="I55" s="4">
        <v>10</v>
      </c>
      <c r="J55" s="4">
        <v>88.318769758280723</v>
      </c>
      <c r="K55" s="4">
        <v>10</v>
      </c>
    </row>
    <row r="56" spans="1:11">
      <c r="A56" s="2">
        <v>108</v>
      </c>
      <c r="B56" s="31">
        <f t="shared" si="0"/>
        <v>0.5</v>
      </c>
      <c r="C56" s="3">
        <v>50</v>
      </c>
      <c r="D56" s="4">
        <v>50</v>
      </c>
      <c r="E56" s="4">
        <v>10</v>
      </c>
      <c r="F56" s="4">
        <v>50.096637631713456</v>
      </c>
      <c r="G56" s="4">
        <v>10</v>
      </c>
      <c r="H56" s="4">
        <v>66.343821001690088</v>
      </c>
      <c r="I56" s="4">
        <v>10</v>
      </c>
      <c r="J56" s="4">
        <v>87.826619004999486</v>
      </c>
      <c r="K56" s="4">
        <v>10</v>
      </c>
    </row>
    <row r="57" spans="1:11">
      <c r="A57" s="2">
        <v>110</v>
      </c>
      <c r="B57" s="31">
        <f t="shared" si="0"/>
        <v>0.5</v>
      </c>
      <c r="C57" s="3">
        <v>50</v>
      </c>
      <c r="D57" s="4">
        <v>50</v>
      </c>
      <c r="E57" s="4">
        <v>10</v>
      </c>
      <c r="F57" s="4">
        <v>50.061990842271797</v>
      </c>
      <c r="G57" s="4">
        <v>10</v>
      </c>
      <c r="H57" s="4">
        <v>65.356185991508553</v>
      </c>
      <c r="I57" s="4">
        <v>10</v>
      </c>
      <c r="J57" s="4">
        <v>87.336435413789502</v>
      </c>
      <c r="K57" s="4">
        <v>10</v>
      </c>
    </row>
    <row r="58" spans="1:11">
      <c r="A58" s="2">
        <v>112</v>
      </c>
      <c r="B58" s="31">
        <f t="shared" si="0"/>
        <v>0.5</v>
      </c>
      <c r="C58" s="3">
        <v>50</v>
      </c>
      <c r="D58" s="4">
        <v>50</v>
      </c>
      <c r="E58" s="4">
        <v>10</v>
      </c>
      <c r="F58" s="4">
        <v>50.039149287917809</v>
      </c>
      <c r="G58" s="4">
        <v>10</v>
      </c>
      <c r="H58" s="4">
        <v>64.408902102195725</v>
      </c>
      <c r="I58" s="4">
        <v>10</v>
      </c>
      <c r="J58" s="4">
        <v>86.848292589056967</v>
      </c>
      <c r="K58" s="4">
        <v>10</v>
      </c>
    </row>
    <row r="59" spans="1:11">
      <c r="A59" s="2">
        <v>114</v>
      </c>
      <c r="B59" s="31">
        <f t="shared" si="0"/>
        <v>0.5</v>
      </c>
      <c r="C59" s="3">
        <v>50</v>
      </c>
      <c r="D59" s="4">
        <v>50</v>
      </c>
      <c r="E59" s="4">
        <v>10</v>
      </c>
      <c r="F59" s="4">
        <v>50.024339434629752</v>
      </c>
      <c r="G59" s="4">
        <v>10</v>
      </c>
      <c r="H59" s="4">
        <v>63.501835508171098</v>
      </c>
      <c r="I59" s="4">
        <v>10</v>
      </c>
      <c r="J59" s="4">
        <v>86.362263149127955</v>
      </c>
      <c r="K59" s="4">
        <v>10</v>
      </c>
    </row>
    <row r="60" spans="1:11">
      <c r="A60" s="2">
        <v>116</v>
      </c>
      <c r="B60" s="31">
        <f t="shared" si="0"/>
        <v>0.5</v>
      </c>
      <c r="C60" s="3">
        <v>50</v>
      </c>
      <c r="D60" s="4">
        <v>50</v>
      </c>
      <c r="E60" s="4">
        <v>10</v>
      </c>
      <c r="F60" s="4">
        <v>50.014895819132988</v>
      </c>
      <c r="G60" s="4">
        <v>10</v>
      </c>
      <c r="H60" s="4">
        <v>62.634726812830117</v>
      </c>
      <c r="I60" s="4">
        <v>10</v>
      </c>
      <c r="J60" s="4">
        <v>85.878418694160885</v>
      </c>
      <c r="K60" s="4">
        <v>10</v>
      </c>
    </row>
    <row r="61" spans="1:11">
      <c r="A61" s="2">
        <v>118</v>
      </c>
      <c r="B61" s="31">
        <f t="shared" si="0"/>
        <v>0.5</v>
      </c>
      <c r="C61" s="3">
        <v>50</v>
      </c>
      <c r="D61" s="4">
        <v>50</v>
      </c>
      <c r="E61" s="4">
        <v>10</v>
      </c>
      <c r="F61" s="4">
        <v>50.008973548272706</v>
      </c>
      <c r="G61" s="4">
        <v>10</v>
      </c>
      <c r="H61" s="4">
        <v>61.807197746722068</v>
      </c>
      <c r="I61" s="4">
        <v>10</v>
      </c>
      <c r="J61" s="4">
        <v>85.396829774876153</v>
      </c>
      <c r="K61" s="4">
        <v>10</v>
      </c>
    </row>
    <row r="62" spans="1:11">
      <c r="A62" s="2">
        <v>120</v>
      </c>
      <c r="B62" s="31">
        <f t="shared" si="0"/>
        <v>0.5</v>
      </c>
      <c r="C62" s="3">
        <v>50</v>
      </c>
      <c r="D62" s="4">
        <v>50</v>
      </c>
      <c r="E62" s="4">
        <v>10</v>
      </c>
      <c r="F62" s="4">
        <v>50.005320960515753</v>
      </c>
      <c r="G62" s="4">
        <v>10</v>
      </c>
      <c r="H62" s="4">
        <v>61.018758345648173</v>
      </c>
      <c r="I62" s="4">
        <v>10</v>
      </c>
      <c r="J62" s="4">
        <v>84.917565862125045</v>
      </c>
      <c r="K62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Analytical Solution</vt:lpstr>
      <vt:lpstr>Model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2018-08-09T22:30:08Z</dcterms:created>
  <dcterms:modified xsi:type="dcterms:W3CDTF">2018-08-10T15:20:03Z</dcterms:modified>
</cp:coreProperties>
</file>