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8515" windowHeight="12600"/>
  </bookViews>
  <sheets>
    <sheet name="cpu_bom" sheetId="1" r:id="rId1"/>
  </sheets>
  <calcPr calcId="0"/>
</workbook>
</file>

<file path=xl/calcChain.xml><?xml version="1.0" encoding="utf-8"?>
<calcChain xmlns="http://schemas.openxmlformats.org/spreadsheetml/2006/main">
  <c r="K11" i="1" l="1"/>
  <c r="L11" i="1" s="1"/>
  <c r="K6" i="1"/>
  <c r="K7" i="1"/>
  <c r="K8" i="1"/>
  <c r="K9" i="1"/>
  <c r="K10" i="1"/>
  <c r="L10" i="1" s="1"/>
  <c r="K12" i="1"/>
  <c r="K13" i="1"/>
  <c r="K14" i="1"/>
  <c r="L14" i="1" s="1"/>
  <c r="K15" i="1"/>
  <c r="K16" i="1"/>
  <c r="K17" i="1"/>
  <c r="K18" i="1"/>
  <c r="L18" i="1" s="1"/>
  <c r="K19" i="1"/>
  <c r="K20" i="1"/>
  <c r="K21" i="1"/>
  <c r="K22" i="1"/>
  <c r="L22" i="1" s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L5" i="1"/>
  <c r="K5" i="1"/>
  <c r="L25" i="1"/>
  <c r="L24" i="1"/>
  <c r="L12" i="1"/>
  <c r="L13" i="1"/>
  <c r="L15" i="1"/>
  <c r="L16" i="1"/>
  <c r="L17" i="1"/>
  <c r="L19" i="1"/>
  <c r="L20" i="1"/>
  <c r="L21" i="1"/>
  <c r="L23" i="1"/>
  <c r="L9" i="1"/>
  <c r="H35" i="1"/>
  <c r="H38" i="1"/>
  <c r="H37" i="1"/>
  <c r="H36" i="1"/>
  <c r="H31" i="1"/>
  <c r="H30" i="1"/>
  <c r="H29" i="1"/>
  <c r="H28" i="1"/>
  <c r="H27" i="1"/>
  <c r="H26" i="1"/>
  <c r="H25" i="1"/>
  <c r="H24" i="1"/>
  <c r="H23" i="1"/>
  <c r="H13" i="1"/>
  <c r="H14" i="1"/>
  <c r="H15" i="1"/>
  <c r="H16" i="1"/>
  <c r="H17" i="1"/>
  <c r="H18" i="1"/>
  <c r="H19" i="1"/>
  <c r="H20" i="1"/>
  <c r="H21" i="1"/>
  <c r="H22" i="1"/>
  <c r="H12" i="1"/>
  <c r="H11" i="1"/>
  <c r="H1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2" i="1"/>
  <c r="H9" i="1"/>
  <c r="H5" i="1"/>
  <c r="K41" i="1" l="1"/>
</calcChain>
</file>

<file path=xl/sharedStrings.xml><?xml version="1.0" encoding="utf-8"?>
<sst xmlns="http://schemas.openxmlformats.org/spreadsheetml/2006/main" count="189" uniqueCount="148">
  <si>
    <t>Qty</t>
  </si>
  <si>
    <t>Value</t>
  </si>
  <si>
    <t>Device</t>
  </si>
  <si>
    <t>Package</t>
  </si>
  <si>
    <t>Parts</t>
  </si>
  <si>
    <t>ESP12SMD</t>
  </si>
  <si>
    <t>ESP12-SMD</t>
  </si>
  <si>
    <t>IC503</t>
  </si>
  <si>
    <t>INA219-SO8D</t>
  </si>
  <si>
    <t>SO08</t>
  </si>
  <si>
    <t>IC302, IC303</t>
  </si>
  <si>
    <t>JP1E</t>
  </si>
  <si>
    <t>JP1</t>
  </si>
  <si>
    <t>JP2, JP503</t>
  </si>
  <si>
    <t>LM75_ICN</t>
  </si>
  <si>
    <t>SO8_LM75</t>
  </si>
  <si>
    <t>IC501</t>
  </si>
  <si>
    <t>PINHD-1X10</t>
  </si>
  <si>
    <t>1X10</t>
  </si>
  <si>
    <t>JP401, JP402</t>
  </si>
  <si>
    <t>PINHD-1X4</t>
  </si>
  <si>
    <t>1X04</t>
  </si>
  <si>
    <t>JP1, JP502</t>
  </si>
  <si>
    <t>SJW</t>
  </si>
  <si>
    <t>SJ401, SJ402, SJ403</t>
  </si>
  <si>
    <t>100n</t>
  </si>
  <si>
    <t>C-EUC1206</t>
  </si>
  <si>
    <t>C1206</t>
  </si>
  <si>
    <t>C101, C102, C103, C104, C105, C203, C301, C302, C303, C403, C501</t>
  </si>
  <si>
    <t>10k</t>
  </si>
  <si>
    <t>R-EU_R0805</t>
  </si>
  <si>
    <t>R0805</t>
  </si>
  <si>
    <t>R1, R101, R102, R103, R104, R105, R202, R307, R308, R401, R501, R502, R503</t>
  </si>
  <si>
    <t>10µ</t>
  </si>
  <si>
    <t>C201, C202, C204, C205, C401, C402, C502, C503, C504</t>
  </si>
  <si>
    <t>15k</t>
  </si>
  <si>
    <t>R2</t>
  </si>
  <si>
    <t>1N4148</t>
  </si>
  <si>
    <t>DIODE-MINIMELF</t>
  </si>
  <si>
    <t>MINIMELF</t>
  </si>
  <si>
    <t>D202</t>
  </si>
  <si>
    <t>2.2M</t>
  </si>
  <si>
    <t>R305</t>
  </si>
  <si>
    <t>300k</t>
  </si>
  <si>
    <t>R304</t>
  </si>
  <si>
    <t>31.6k</t>
  </si>
  <si>
    <t>R306</t>
  </si>
  <si>
    <t>365k</t>
  </si>
  <si>
    <t>R302</t>
  </si>
  <si>
    <t>4040D</t>
  </si>
  <si>
    <t>SO16</t>
  </si>
  <si>
    <t>IC402</t>
  </si>
  <si>
    <t>4067D</t>
  </si>
  <si>
    <t>SO24W</t>
  </si>
  <si>
    <t>IC401</t>
  </si>
  <si>
    <t>47k</t>
  </si>
  <si>
    <t>R303</t>
  </si>
  <si>
    <t>52.3k</t>
  </si>
  <si>
    <t>R201</t>
  </si>
  <si>
    <t>7.5k</t>
  </si>
  <si>
    <t>R301</t>
  </si>
  <si>
    <t>CRE2512-FZ-R002E-3</t>
  </si>
  <si>
    <t>R-EU_R2512</t>
  </si>
  <si>
    <t>R2512</t>
  </si>
  <si>
    <t>R309, R310</t>
  </si>
  <si>
    <t>ICL7665CSA</t>
  </si>
  <si>
    <t>IC301</t>
  </si>
  <si>
    <t>IRF7413</t>
  </si>
  <si>
    <t>FDS5680</t>
  </si>
  <si>
    <t>SO-8</t>
  </si>
  <si>
    <t>Q101, Q102, Q103, Q104, Q105</t>
  </si>
  <si>
    <t>N-MOSFET-SO8S</t>
  </si>
  <si>
    <t>SO-08</t>
  </si>
  <si>
    <t>Q301</t>
  </si>
  <si>
    <t>IRF9388</t>
  </si>
  <si>
    <t>P-MOSFET-SO8</t>
  </si>
  <si>
    <t>Q302</t>
  </si>
  <si>
    <t>IRLML2244</t>
  </si>
  <si>
    <t>IRLML5203</t>
  </si>
  <si>
    <t>MICRO3</t>
  </si>
  <si>
    <t>Q401</t>
  </si>
  <si>
    <t>L-PIS4720 22µ</t>
  </si>
  <si>
    <t>DR74</t>
  </si>
  <si>
    <t>L201</t>
  </si>
  <si>
    <t>LD117AS33TR</t>
  </si>
  <si>
    <t>SOT223</t>
  </si>
  <si>
    <t>IC504</t>
  </si>
  <si>
    <t>MCP16301/H</t>
  </si>
  <si>
    <t>SOT23-6</t>
  </si>
  <si>
    <t>IC201</t>
  </si>
  <si>
    <t>MOUNT-HOLE3.6</t>
  </si>
  <si>
    <t>H1, H2, H3, H4</t>
  </si>
  <si>
    <t>NANO</t>
  </si>
  <si>
    <t>IC502</t>
  </si>
  <si>
    <t>PIN2F061.100</t>
  </si>
  <si>
    <t>F061.100</t>
  </si>
  <si>
    <t>J101, J102, J103, J104, J105, J106, J107, J108, J109, J110</t>
  </si>
  <si>
    <t>RAD FC 470/25</t>
  </si>
  <si>
    <t>CPOL-EUE3.5-8</t>
  </si>
  <si>
    <t>E3,5-8</t>
  </si>
  <si>
    <t>C106, C107</t>
  </si>
  <si>
    <t>SK 34A SMD</t>
  </si>
  <si>
    <t>DIODE-DO214BA</t>
  </si>
  <si>
    <t>DO214BA</t>
  </si>
  <si>
    <t>D201</t>
  </si>
  <si>
    <t>SK34</t>
  </si>
  <si>
    <t>D101, D102, D103, D104, D105, D106, D107, D108, D109, D110</t>
  </si>
  <si>
    <t>SK54</t>
  </si>
  <si>
    <t>DIODE-SMC</t>
  </si>
  <si>
    <t>SMC</t>
  </si>
  <si>
    <t>D301</t>
  </si>
  <si>
    <t>VBAT+</t>
  </si>
  <si>
    <t>J302</t>
  </si>
  <si>
    <t>VBAT-</t>
  </si>
  <si>
    <t>J301, J303, J304</t>
  </si>
  <si>
    <t>Qty 5times</t>
  </si>
  <si>
    <t>Mouser</t>
  </si>
  <si>
    <t>Reichelt</t>
  </si>
  <si>
    <t>Price 5times</t>
  </si>
  <si>
    <t>Price w. Tax</t>
  </si>
  <si>
    <t>926-LM75AIMX/NOPB</t>
  </si>
  <si>
    <t>581-12065C104K</t>
  </si>
  <si>
    <t>Price 1pc</t>
  </si>
  <si>
    <t>RC0805FR-0710KL</t>
  </si>
  <si>
    <t>GRM319R6YA106KA12D</t>
  </si>
  <si>
    <t>Min Qty</t>
  </si>
  <si>
    <t>CRCW08052M20FKEA</t>
  </si>
  <si>
    <t>667-ERJ-6GEYJ153V</t>
  </si>
  <si>
    <t>667-ERJ-6GEYJ304V</t>
  </si>
  <si>
    <t>667-ERJ-6ENF3162V</t>
  </si>
  <si>
    <t>667-ERJ-6ENF3653V</t>
  </si>
  <si>
    <t>603-RC0805JR-0747KL</t>
  </si>
  <si>
    <t>667-ERJ-6ENF5232V</t>
  </si>
  <si>
    <t>667-ERJ-6GEYJ752V</t>
  </si>
  <si>
    <t>968-ICL7665SACBAZ</t>
  </si>
  <si>
    <t>942-IRF7413ZTRPBF</t>
  </si>
  <si>
    <t>942-IRF9388TRPBF</t>
  </si>
  <si>
    <t>942-IRLML2244TRPBF</t>
  </si>
  <si>
    <t>704-DR74-220-R</t>
  </si>
  <si>
    <t>511-LD1117S33</t>
  </si>
  <si>
    <t>579-MCP16301T-I/CHY</t>
  </si>
  <si>
    <t>771-74HC4040D-T</t>
  </si>
  <si>
    <t>595-CD74HC4067M96</t>
  </si>
  <si>
    <t>78-LL4148</t>
  </si>
  <si>
    <t>821-SK34A</t>
  </si>
  <si>
    <t>833-SK54L-TP</t>
  </si>
  <si>
    <t>667-ECA-1EM471B</t>
  </si>
  <si>
    <t>Partly priced (2times)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</si>
</sst>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#,##0.00\ &quot;€&quot;;[Red]\-#,##0.00\ &quot;€&quot;"/>
    <numFmt numFmtId="44" formatCode="_-* #,##0.00\ &quot;€&quot;_-;\-* #,##0.00\ &quot;€&quot;_-;_-* &quot;-&quot;??\ &quot;€&quot;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44" fontId="0" fillId="0" borderId="0" xfId="1" applyFont="1"/>
    <xf numFmtId="0" fontId="0" fillId="0" borderId="0" xfId="1" applyNumberFormat="1" applyFont="1"/>
    <xf numFmtId="44" fontId="0" fillId="0" borderId="0" xfId="0" applyNumberFormat="1"/>
    <xf numFmtId="0" fontId="6" fillId="2" borderId="0" xfId="7"/>
    <xf numFmtId="44" fontId="6" fillId="2" borderId="0" xfId="7" applyNumberFormat="1"/>
    <xf numFmtId="8" fontId="6" fillId="2" borderId="0" xfId="7" applyNumberFormat="1"/>
    <xf numFmtId="0" fontId="7" fillId="3" borderId="0" xfId="8"/>
    <xf numFmtId="44" fontId="7" fillId="3" borderId="0" xfId="8" applyNumberFormat="1"/>
    <xf numFmtId="8" fontId="7" fillId="3" borderId="0" xfId="8" applyNumberFormat="1"/>
  </cellXfs>
  <cellStyles count="43">
    <cellStyle name="20 % - Akzent1" xfId="20" builtinId="30" customBuiltin="1"/>
    <cellStyle name="20 % - Akzent2" xfId="24" builtinId="34" customBuiltin="1"/>
    <cellStyle name="20 % - Akzent3" xfId="28" builtinId="38" customBuiltin="1"/>
    <cellStyle name="20 % - Akzent4" xfId="32" builtinId="42" customBuiltin="1"/>
    <cellStyle name="20 % - Akzent5" xfId="36" builtinId="46" customBuiltin="1"/>
    <cellStyle name="20 % - Akzent6" xfId="40" builtinId="50" customBuiltin="1"/>
    <cellStyle name="40 % - Akzent1" xfId="21" builtinId="31" customBuiltin="1"/>
    <cellStyle name="40 % - Akzent2" xfId="25" builtinId="35" customBuiltin="1"/>
    <cellStyle name="40 % - Akzent3" xfId="29" builtinId="39" customBuiltin="1"/>
    <cellStyle name="40 % - Akzent4" xfId="33" builtinId="43" customBuiltin="1"/>
    <cellStyle name="40 % - Akzent5" xfId="37" builtinId="47" customBuiltin="1"/>
    <cellStyle name="40 % - Akzent6" xfId="41" builtinId="51" customBuiltin="1"/>
    <cellStyle name="60 % - Akzent1" xfId="22" builtinId="32" customBuiltin="1"/>
    <cellStyle name="60 % - Akzent2" xfId="26" builtinId="36" customBuiltin="1"/>
    <cellStyle name="60 % - Akzent3" xfId="30" builtinId="40" customBuiltin="1"/>
    <cellStyle name="60 % - Akzent4" xfId="34" builtinId="44" customBuiltin="1"/>
    <cellStyle name="60 % - Akzent5" xfId="38" builtinId="48" customBuiltin="1"/>
    <cellStyle name="60 % - Akzent6" xfId="42" builtinId="52" customBuiltin="1"/>
    <cellStyle name="Akzent1" xfId="19" builtinId="29" customBuiltin="1"/>
    <cellStyle name="Akzent2" xfId="23" builtinId="33" customBuiltin="1"/>
    <cellStyle name="Akzent3" xfId="27" builtinId="37" customBuiltin="1"/>
    <cellStyle name="Akzent4" xfId="31" builtinId="41" customBuiltin="1"/>
    <cellStyle name="Akzent5" xfId="35" builtinId="45" customBuiltin="1"/>
    <cellStyle name="Akzent6" xfId="39" builtinId="49" customBuiltin="1"/>
    <cellStyle name="Ausgabe" xfId="11" builtinId="21" customBuiltin="1"/>
    <cellStyle name="Berechnung" xfId="12" builtinId="22" customBuiltin="1"/>
    <cellStyle name="Eingabe" xfId="10" builtinId="20" customBuiltin="1"/>
    <cellStyle name="Ergebnis" xfId="18" builtinId="25" customBuiltin="1"/>
    <cellStyle name="Erklärender Text" xfId="17" builtinId="53" customBuiltin="1"/>
    <cellStyle name="Gut" xfId="7" builtinId="26" customBuiltin="1"/>
    <cellStyle name="Neutral" xfId="9" builtinId="28" customBuiltin="1"/>
    <cellStyle name="Notiz" xfId="16" builtinId="10" customBuiltin="1"/>
    <cellStyle name="Schlecht" xfId="8" builtinId="27" customBuiltin="1"/>
    <cellStyle name="Standard" xfId="0" builtinId="0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ährung" xfId="1" builtinId="4"/>
    <cellStyle name="Warnender Text" xfId="15" builtinId="11" customBuiltin="1"/>
    <cellStyle name="Zelle überprüfe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abSelected="1" topLeftCell="A10" workbookViewId="0">
      <selection activeCell="A28" sqref="A28:XFD28"/>
    </sheetView>
  </sheetViews>
  <sheetFormatPr baseColWidth="10" defaultRowHeight="15" x14ac:dyDescent="0.25"/>
  <cols>
    <col min="2" max="2" width="15" customWidth="1"/>
    <col min="7" max="7" width="11.42578125" style="1"/>
    <col min="8" max="8" width="12.7109375" customWidth="1"/>
    <col min="9" max="9" width="20" customWidth="1"/>
    <col min="10" max="10" width="21" customWidth="1"/>
    <col min="11" max="11" width="12.7109375" customWidth="1"/>
    <col min="12" max="12" width="20.7109375" customWidth="1"/>
    <col min="13" max="13" width="11.140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115</v>
      </c>
      <c r="F1" t="s">
        <v>125</v>
      </c>
      <c r="G1" s="2" t="s">
        <v>122</v>
      </c>
      <c r="H1" t="s">
        <v>119</v>
      </c>
      <c r="I1" t="s">
        <v>116</v>
      </c>
      <c r="J1" t="s">
        <v>117</v>
      </c>
      <c r="K1" t="s">
        <v>118</v>
      </c>
      <c r="L1" t="s">
        <v>147</v>
      </c>
      <c r="M1" t="s">
        <v>4</v>
      </c>
    </row>
    <row r="2" spans="1:13" x14ac:dyDescent="0.25">
      <c r="A2">
        <v>1</v>
      </c>
      <c r="C2" t="s">
        <v>5</v>
      </c>
      <c r="D2" t="s">
        <v>6</v>
      </c>
      <c r="E2">
        <f>A2*5</f>
        <v>5</v>
      </c>
      <c r="M2" t="s">
        <v>7</v>
      </c>
    </row>
    <row r="3" spans="1:13" x14ac:dyDescent="0.25">
      <c r="A3">
        <v>2</v>
      </c>
      <c r="C3" t="s">
        <v>8</v>
      </c>
      <c r="D3" t="s">
        <v>9</v>
      </c>
      <c r="E3">
        <f t="shared" ref="E3:E40" si="0">A3*5</f>
        <v>10</v>
      </c>
      <c r="M3" t="s">
        <v>10</v>
      </c>
    </row>
    <row r="4" spans="1:13" x14ac:dyDescent="0.25">
      <c r="A4">
        <v>2</v>
      </c>
      <c r="C4" t="s">
        <v>11</v>
      </c>
      <c r="D4" t="s">
        <v>12</v>
      </c>
      <c r="E4">
        <f t="shared" si="0"/>
        <v>10</v>
      </c>
      <c r="M4" t="s">
        <v>13</v>
      </c>
    </row>
    <row r="5" spans="1:13" s="4" customFormat="1" x14ac:dyDescent="0.25">
      <c r="A5" s="4">
        <v>1</v>
      </c>
      <c r="C5" s="4" t="s">
        <v>14</v>
      </c>
      <c r="D5" s="4" t="s">
        <v>15</v>
      </c>
      <c r="E5" s="4">
        <f t="shared" si="0"/>
        <v>5</v>
      </c>
      <c r="G5" s="5">
        <v>1.1299999999999999</v>
      </c>
      <c r="H5" s="5">
        <f>G5*1.19</f>
        <v>1.3446999999999998</v>
      </c>
      <c r="I5" s="4" t="s">
        <v>120</v>
      </c>
      <c r="K5" s="5">
        <f>H5*E5</f>
        <v>6.7234999999999987</v>
      </c>
      <c r="L5" s="5">
        <f>2*H5</f>
        <v>2.6893999999999996</v>
      </c>
      <c r="M5" s="4" t="s">
        <v>16</v>
      </c>
    </row>
    <row r="6" spans="1:13" x14ac:dyDescent="0.25">
      <c r="A6">
        <v>2</v>
      </c>
      <c r="C6" t="s">
        <v>17</v>
      </c>
      <c r="D6" t="s">
        <v>18</v>
      </c>
      <c r="E6">
        <f t="shared" si="0"/>
        <v>10</v>
      </c>
      <c r="K6" s="3">
        <f t="shared" ref="K6:K40" si="1">H6*E6</f>
        <v>0</v>
      </c>
      <c r="L6" s="3"/>
      <c r="M6" t="s">
        <v>19</v>
      </c>
    </row>
    <row r="7" spans="1:13" x14ac:dyDescent="0.25">
      <c r="A7">
        <v>2</v>
      </c>
      <c r="C7" t="s">
        <v>20</v>
      </c>
      <c r="D7" t="s">
        <v>21</v>
      </c>
      <c r="E7">
        <f t="shared" si="0"/>
        <v>10</v>
      </c>
      <c r="K7" s="3">
        <f t="shared" si="1"/>
        <v>0</v>
      </c>
      <c r="L7" s="3"/>
      <c r="M7" t="s">
        <v>22</v>
      </c>
    </row>
    <row r="8" spans="1:13" x14ac:dyDescent="0.25">
      <c r="A8">
        <v>3</v>
      </c>
      <c r="C8" t="s">
        <v>23</v>
      </c>
      <c r="D8" t="s">
        <v>23</v>
      </c>
      <c r="E8">
        <f t="shared" si="0"/>
        <v>15</v>
      </c>
      <c r="K8" s="3">
        <f t="shared" si="1"/>
        <v>0</v>
      </c>
      <c r="L8" s="3"/>
      <c r="M8" t="s">
        <v>24</v>
      </c>
    </row>
    <row r="9" spans="1:13" s="4" customFormat="1" x14ac:dyDescent="0.25">
      <c r="A9" s="4">
        <v>11</v>
      </c>
      <c r="B9" s="4" t="s">
        <v>25</v>
      </c>
      <c r="C9" s="4" t="s">
        <v>26</v>
      </c>
      <c r="D9" s="4" t="s">
        <v>27</v>
      </c>
      <c r="E9" s="4">
        <f t="shared" si="0"/>
        <v>55</v>
      </c>
      <c r="G9" s="5">
        <v>3.4000000000000002E-2</v>
      </c>
      <c r="H9" s="5">
        <f>G9*1.19</f>
        <v>4.0460000000000003E-2</v>
      </c>
      <c r="I9" s="4" t="s">
        <v>121</v>
      </c>
      <c r="K9" s="5">
        <f t="shared" si="1"/>
        <v>2.2253000000000003</v>
      </c>
      <c r="L9" s="5">
        <f>K9</f>
        <v>2.2253000000000003</v>
      </c>
      <c r="M9" s="4" t="s">
        <v>28</v>
      </c>
    </row>
    <row r="10" spans="1:13" s="4" customFormat="1" x14ac:dyDescent="0.25">
      <c r="A10" s="4">
        <v>13</v>
      </c>
      <c r="B10" s="4" t="s">
        <v>29</v>
      </c>
      <c r="C10" s="4" t="s">
        <v>30</v>
      </c>
      <c r="D10" s="4" t="s">
        <v>31</v>
      </c>
      <c r="E10" s="4">
        <f t="shared" si="0"/>
        <v>65</v>
      </c>
      <c r="G10" s="5">
        <v>1.4E-2</v>
      </c>
      <c r="H10" s="5">
        <f>G10*1.19</f>
        <v>1.6660000000000001E-2</v>
      </c>
      <c r="I10" s="4" t="s">
        <v>123</v>
      </c>
      <c r="K10" s="5">
        <f t="shared" si="1"/>
        <v>1.0829</v>
      </c>
      <c r="L10" s="5">
        <f t="shared" ref="L10:L23" si="2">K10</f>
        <v>1.0829</v>
      </c>
      <c r="M10" s="4" t="s">
        <v>32</v>
      </c>
    </row>
    <row r="11" spans="1:13" s="4" customFormat="1" x14ac:dyDescent="0.25">
      <c r="A11" s="4">
        <v>9</v>
      </c>
      <c r="B11" s="4" t="s">
        <v>33</v>
      </c>
      <c r="C11" s="4" t="s">
        <v>26</v>
      </c>
      <c r="D11" s="4" t="s">
        <v>27</v>
      </c>
      <c r="E11" s="4">
        <f t="shared" si="0"/>
        <v>45</v>
      </c>
      <c r="G11" s="5">
        <v>0.11799999999999999</v>
      </c>
      <c r="H11" s="5">
        <f>G11*1.19</f>
        <v>0.14041999999999999</v>
      </c>
      <c r="I11" s="4" t="s">
        <v>124</v>
      </c>
      <c r="K11" s="5">
        <f t="shared" si="1"/>
        <v>6.3188999999999993</v>
      </c>
      <c r="L11" s="5">
        <f t="shared" si="2"/>
        <v>6.3188999999999993</v>
      </c>
      <c r="M11" s="4" t="s">
        <v>34</v>
      </c>
    </row>
    <row r="12" spans="1:13" s="4" customFormat="1" x14ac:dyDescent="0.25">
      <c r="A12" s="4">
        <v>1</v>
      </c>
      <c r="B12" s="4" t="s">
        <v>35</v>
      </c>
      <c r="C12" s="4" t="s">
        <v>30</v>
      </c>
      <c r="D12" s="4" t="s">
        <v>31</v>
      </c>
      <c r="E12" s="4">
        <f t="shared" si="0"/>
        <v>5</v>
      </c>
      <c r="F12" s="4">
        <v>10</v>
      </c>
      <c r="G12" s="5">
        <v>1.2999999999999999E-2</v>
      </c>
      <c r="H12" s="5">
        <f>G12*1.19</f>
        <v>1.5469999999999999E-2</v>
      </c>
      <c r="I12" s="4" t="s">
        <v>127</v>
      </c>
      <c r="K12" s="5">
        <f t="shared" si="1"/>
        <v>7.7350000000000002E-2</v>
      </c>
      <c r="L12" s="5">
        <f t="shared" si="2"/>
        <v>7.7350000000000002E-2</v>
      </c>
      <c r="M12" s="4" t="s">
        <v>36</v>
      </c>
    </row>
    <row r="13" spans="1:13" s="4" customFormat="1" x14ac:dyDescent="0.25">
      <c r="A13" s="4">
        <v>1</v>
      </c>
      <c r="B13" s="4" t="s">
        <v>37</v>
      </c>
      <c r="C13" s="4" t="s">
        <v>38</v>
      </c>
      <c r="D13" s="4" t="s">
        <v>39</v>
      </c>
      <c r="E13" s="4">
        <f t="shared" si="0"/>
        <v>5</v>
      </c>
      <c r="F13" s="4">
        <v>10</v>
      </c>
      <c r="G13" s="5">
        <v>7.2999999999999995E-2</v>
      </c>
      <c r="H13" s="5">
        <f t="shared" ref="H13:H26" si="3">G13*1.19</f>
        <v>8.6869999999999989E-2</v>
      </c>
      <c r="I13" s="4" t="s">
        <v>143</v>
      </c>
      <c r="K13" s="5">
        <f t="shared" si="1"/>
        <v>0.43434999999999996</v>
      </c>
      <c r="L13" s="5">
        <f t="shared" si="2"/>
        <v>0.43434999999999996</v>
      </c>
      <c r="M13" s="4" t="s">
        <v>40</v>
      </c>
    </row>
    <row r="14" spans="1:13" s="4" customFormat="1" x14ac:dyDescent="0.25">
      <c r="A14" s="4">
        <v>1</v>
      </c>
      <c r="B14" s="4" t="s">
        <v>41</v>
      </c>
      <c r="C14" s="4" t="s">
        <v>30</v>
      </c>
      <c r="D14" s="4" t="s">
        <v>31</v>
      </c>
      <c r="E14" s="4">
        <f t="shared" si="0"/>
        <v>5</v>
      </c>
      <c r="F14" s="4">
        <v>10</v>
      </c>
      <c r="G14" s="5">
        <v>4.2000000000000003E-2</v>
      </c>
      <c r="H14" s="5">
        <f t="shared" si="3"/>
        <v>4.9980000000000004E-2</v>
      </c>
      <c r="I14" s="4" t="s">
        <v>126</v>
      </c>
      <c r="K14" s="5">
        <f t="shared" si="1"/>
        <v>0.24990000000000001</v>
      </c>
      <c r="L14" s="5">
        <f t="shared" si="2"/>
        <v>0.24990000000000001</v>
      </c>
      <c r="M14" s="4" t="s">
        <v>42</v>
      </c>
    </row>
    <row r="15" spans="1:13" s="4" customFormat="1" x14ac:dyDescent="0.25">
      <c r="A15" s="4">
        <v>1</v>
      </c>
      <c r="B15" s="4" t="s">
        <v>43</v>
      </c>
      <c r="C15" s="4" t="s">
        <v>30</v>
      </c>
      <c r="D15" s="4" t="s">
        <v>31</v>
      </c>
      <c r="E15" s="4">
        <f t="shared" si="0"/>
        <v>5</v>
      </c>
      <c r="F15" s="4">
        <v>10</v>
      </c>
      <c r="G15" s="5">
        <v>1.2999999999999999E-2</v>
      </c>
      <c r="H15" s="5">
        <f t="shared" si="3"/>
        <v>1.5469999999999999E-2</v>
      </c>
      <c r="I15" s="4" t="s">
        <v>128</v>
      </c>
      <c r="K15" s="5">
        <f t="shared" si="1"/>
        <v>7.7350000000000002E-2</v>
      </c>
      <c r="L15" s="5">
        <f t="shared" si="2"/>
        <v>7.7350000000000002E-2</v>
      </c>
      <c r="M15" s="4" t="s">
        <v>44</v>
      </c>
    </row>
    <row r="16" spans="1:13" s="4" customFormat="1" x14ac:dyDescent="0.25">
      <c r="A16" s="4">
        <v>1</v>
      </c>
      <c r="B16" s="4" t="s">
        <v>45</v>
      </c>
      <c r="C16" s="4" t="s">
        <v>30</v>
      </c>
      <c r="D16" s="4" t="s">
        <v>31</v>
      </c>
      <c r="E16" s="4">
        <f t="shared" si="0"/>
        <v>5</v>
      </c>
      <c r="F16" s="4">
        <v>10</v>
      </c>
      <c r="G16" s="5">
        <v>1.9E-2</v>
      </c>
      <c r="H16" s="5">
        <f t="shared" si="3"/>
        <v>2.2609999999999998E-2</v>
      </c>
      <c r="I16" s="4" t="s">
        <v>129</v>
      </c>
      <c r="K16" s="5">
        <f t="shared" si="1"/>
        <v>0.11304999999999998</v>
      </c>
      <c r="L16" s="5">
        <f t="shared" si="2"/>
        <v>0.11304999999999998</v>
      </c>
      <c r="M16" s="4" t="s">
        <v>46</v>
      </c>
    </row>
    <row r="17" spans="1:13" s="4" customFormat="1" ht="15" customHeight="1" x14ac:dyDescent="0.25">
      <c r="A17" s="4">
        <v>1</v>
      </c>
      <c r="B17" s="4" t="s">
        <v>47</v>
      </c>
      <c r="C17" s="4" t="s">
        <v>30</v>
      </c>
      <c r="D17" s="4" t="s">
        <v>31</v>
      </c>
      <c r="E17" s="4">
        <f t="shared" si="0"/>
        <v>5</v>
      </c>
      <c r="F17" s="4">
        <v>10</v>
      </c>
      <c r="G17" s="5">
        <v>1.9E-2</v>
      </c>
      <c r="H17" s="5">
        <f t="shared" si="3"/>
        <v>2.2609999999999998E-2</v>
      </c>
      <c r="I17" s="4" t="s">
        <v>130</v>
      </c>
      <c r="K17" s="5">
        <f t="shared" si="1"/>
        <v>0.11304999999999998</v>
      </c>
      <c r="L17" s="5">
        <f t="shared" si="2"/>
        <v>0.11304999999999998</v>
      </c>
      <c r="M17" s="4" t="s">
        <v>48</v>
      </c>
    </row>
    <row r="18" spans="1:13" s="4" customFormat="1" x14ac:dyDescent="0.25">
      <c r="A18" s="4">
        <v>1</v>
      </c>
      <c r="B18" s="4" t="s">
        <v>49</v>
      </c>
      <c r="C18" s="4" t="s">
        <v>49</v>
      </c>
      <c r="D18" s="4" t="s">
        <v>50</v>
      </c>
      <c r="E18" s="4">
        <f t="shared" si="0"/>
        <v>5</v>
      </c>
      <c r="G18" s="5">
        <v>0.34899999999999998</v>
      </c>
      <c r="H18" s="5">
        <f t="shared" si="3"/>
        <v>0.41530999999999996</v>
      </c>
      <c r="I18" s="4" t="s">
        <v>141</v>
      </c>
      <c r="K18" s="5">
        <f t="shared" si="1"/>
        <v>2.0765499999999997</v>
      </c>
      <c r="L18" s="5">
        <f t="shared" si="2"/>
        <v>2.0765499999999997</v>
      </c>
      <c r="M18" s="4" t="s">
        <v>51</v>
      </c>
    </row>
    <row r="19" spans="1:13" s="4" customFormat="1" x14ac:dyDescent="0.25">
      <c r="A19" s="4">
        <v>1</v>
      </c>
      <c r="B19" s="4" t="s">
        <v>52</v>
      </c>
      <c r="C19" s="4" t="s">
        <v>52</v>
      </c>
      <c r="D19" s="4" t="s">
        <v>53</v>
      </c>
      <c r="E19" s="4">
        <f t="shared" si="0"/>
        <v>5</v>
      </c>
      <c r="G19" s="5">
        <v>0.66300000000000003</v>
      </c>
      <c r="H19" s="5">
        <f t="shared" si="3"/>
        <v>0.78897000000000006</v>
      </c>
      <c r="I19" s="4" t="s">
        <v>142</v>
      </c>
      <c r="K19" s="5">
        <f t="shared" si="1"/>
        <v>3.9448500000000002</v>
      </c>
      <c r="L19" s="5">
        <f t="shared" si="2"/>
        <v>3.9448500000000002</v>
      </c>
      <c r="M19" s="4" t="s">
        <v>54</v>
      </c>
    </row>
    <row r="20" spans="1:13" s="4" customFormat="1" x14ac:dyDescent="0.25">
      <c r="A20" s="4">
        <v>1</v>
      </c>
      <c r="B20" s="4" t="s">
        <v>55</v>
      </c>
      <c r="C20" s="4" t="s">
        <v>30</v>
      </c>
      <c r="D20" s="4" t="s">
        <v>31</v>
      </c>
      <c r="E20" s="4">
        <f t="shared" si="0"/>
        <v>5</v>
      </c>
      <c r="F20" s="4">
        <v>10</v>
      </c>
      <c r="G20" s="5">
        <v>1.0999999999999999E-2</v>
      </c>
      <c r="H20" s="5">
        <f t="shared" si="3"/>
        <v>1.3089999999999999E-2</v>
      </c>
      <c r="I20" s="4" t="s">
        <v>131</v>
      </c>
      <c r="K20" s="5">
        <f t="shared" si="1"/>
        <v>6.5449999999999994E-2</v>
      </c>
      <c r="L20" s="5">
        <f t="shared" si="2"/>
        <v>6.5449999999999994E-2</v>
      </c>
      <c r="M20" s="4" t="s">
        <v>56</v>
      </c>
    </row>
    <row r="21" spans="1:13" s="4" customFormat="1" x14ac:dyDescent="0.25">
      <c r="A21" s="4">
        <v>1</v>
      </c>
      <c r="B21" s="4" t="s">
        <v>57</v>
      </c>
      <c r="C21" s="4" t="s">
        <v>30</v>
      </c>
      <c r="D21" s="4" t="s">
        <v>31</v>
      </c>
      <c r="E21" s="4">
        <f t="shared" si="0"/>
        <v>5</v>
      </c>
      <c r="F21" s="4">
        <v>10</v>
      </c>
      <c r="G21" s="5">
        <v>1.9E-2</v>
      </c>
      <c r="H21" s="5">
        <f t="shared" si="3"/>
        <v>2.2609999999999998E-2</v>
      </c>
      <c r="I21" s="4" t="s">
        <v>132</v>
      </c>
      <c r="K21" s="5">
        <f t="shared" si="1"/>
        <v>0.11304999999999998</v>
      </c>
      <c r="L21" s="5">
        <f t="shared" si="2"/>
        <v>0.11304999999999998</v>
      </c>
      <c r="M21" s="4" t="s">
        <v>58</v>
      </c>
    </row>
    <row r="22" spans="1:13" s="4" customFormat="1" x14ac:dyDescent="0.25">
      <c r="A22" s="4">
        <v>1</v>
      </c>
      <c r="B22" s="4" t="s">
        <v>59</v>
      </c>
      <c r="C22" s="4" t="s">
        <v>30</v>
      </c>
      <c r="D22" s="4" t="s">
        <v>31</v>
      </c>
      <c r="E22" s="4">
        <f t="shared" si="0"/>
        <v>5</v>
      </c>
      <c r="F22" s="4">
        <v>10</v>
      </c>
      <c r="G22" s="5">
        <v>1.2999999999999999E-2</v>
      </c>
      <c r="H22" s="5">
        <f t="shared" si="3"/>
        <v>1.5469999999999999E-2</v>
      </c>
      <c r="I22" s="4" t="s">
        <v>133</v>
      </c>
      <c r="K22" s="5">
        <f t="shared" si="1"/>
        <v>7.7350000000000002E-2</v>
      </c>
      <c r="L22" s="5">
        <f t="shared" si="2"/>
        <v>7.7350000000000002E-2</v>
      </c>
      <c r="M22" s="4" t="s">
        <v>60</v>
      </c>
    </row>
    <row r="23" spans="1:13" s="4" customFormat="1" x14ac:dyDescent="0.25">
      <c r="A23" s="4">
        <v>2</v>
      </c>
      <c r="B23" s="4" t="s">
        <v>61</v>
      </c>
      <c r="C23" s="4" t="s">
        <v>62</v>
      </c>
      <c r="D23" s="4" t="s">
        <v>63</v>
      </c>
      <c r="E23" s="4">
        <f t="shared" si="0"/>
        <v>10</v>
      </c>
      <c r="F23" s="4">
        <v>10</v>
      </c>
      <c r="G23" s="5">
        <v>0.34100000000000003</v>
      </c>
      <c r="H23" s="5">
        <f t="shared" si="3"/>
        <v>0.40579000000000004</v>
      </c>
      <c r="I23" s="4" t="s">
        <v>61</v>
      </c>
      <c r="K23" s="5">
        <f t="shared" si="1"/>
        <v>4.0579000000000001</v>
      </c>
      <c r="L23" s="5">
        <f t="shared" si="2"/>
        <v>4.0579000000000001</v>
      </c>
      <c r="M23" s="4" t="s">
        <v>64</v>
      </c>
    </row>
    <row r="24" spans="1:13" s="4" customFormat="1" x14ac:dyDescent="0.25">
      <c r="A24" s="4">
        <v>1</v>
      </c>
      <c r="B24" s="4" t="s">
        <v>65</v>
      </c>
      <c r="C24" s="4" t="s">
        <v>65</v>
      </c>
      <c r="D24" s="4" t="s">
        <v>9</v>
      </c>
      <c r="E24" s="4">
        <f t="shared" si="0"/>
        <v>5</v>
      </c>
      <c r="G24" s="5">
        <v>2.98</v>
      </c>
      <c r="H24" s="5">
        <f t="shared" si="3"/>
        <v>3.5461999999999998</v>
      </c>
      <c r="I24" s="4" t="s">
        <v>134</v>
      </c>
      <c r="K24" s="5">
        <f t="shared" si="1"/>
        <v>17.730999999999998</v>
      </c>
      <c r="L24" s="5">
        <f>H24*2</f>
        <v>7.0923999999999996</v>
      </c>
      <c r="M24" s="4" t="s">
        <v>66</v>
      </c>
    </row>
    <row r="25" spans="1:13" s="4" customFormat="1" x14ac:dyDescent="0.25">
      <c r="A25" s="4">
        <v>5</v>
      </c>
      <c r="B25" s="4" t="s">
        <v>67</v>
      </c>
      <c r="C25" s="4" t="s">
        <v>68</v>
      </c>
      <c r="D25" s="4" t="s">
        <v>69</v>
      </c>
      <c r="E25" s="4">
        <f t="shared" si="0"/>
        <v>25</v>
      </c>
      <c r="F25" s="4">
        <v>10</v>
      </c>
      <c r="G25" s="6">
        <v>0.55700000000000005</v>
      </c>
      <c r="H25" s="5">
        <f t="shared" si="3"/>
        <v>0.66283000000000003</v>
      </c>
      <c r="I25" s="4" t="s">
        <v>135</v>
      </c>
      <c r="K25" s="5">
        <f t="shared" si="1"/>
        <v>16.57075</v>
      </c>
      <c r="L25" s="5">
        <f>H25*10</f>
        <v>6.6283000000000003</v>
      </c>
      <c r="M25" s="4" t="s">
        <v>70</v>
      </c>
    </row>
    <row r="26" spans="1:13" s="4" customFormat="1" x14ac:dyDescent="0.25">
      <c r="A26" s="4">
        <v>1</v>
      </c>
      <c r="B26" s="4" t="s">
        <v>67</v>
      </c>
      <c r="C26" s="4" t="s">
        <v>71</v>
      </c>
      <c r="D26" s="4" t="s">
        <v>72</v>
      </c>
      <c r="E26" s="4">
        <f t="shared" si="0"/>
        <v>5</v>
      </c>
      <c r="F26" s="4">
        <v>10</v>
      </c>
      <c r="G26" s="6">
        <v>0.55700000000000005</v>
      </c>
      <c r="H26" s="5">
        <f t="shared" si="3"/>
        <v>0.66283000000000003</v>
      </c>
      <c r="I26" s="4" t="s">
        <v>135</v>
      </c>
      <c r="K26" s="5">
        <f t="shared" si="1"/>
        <v>3.3141500000000002</v>
      </c>
      <c r="L26" s="5"/>
      <c r="M26" s="4" t="s">
        <v>73</v>
      </c>
    </row>
    <row r="27" spans="1:13" s="4" customFormat="1" x14ac:dyDescent="0.25">
      <c r="A27" s="4">
        <v>1</v>
      </c>
      <c r="B27" s="4" t="s">
        <v>74</v>
      </c>
      <c r="C27" s="4" t="s">
        <v>75</v>
      </c>
      <c r="D27" s="4" t="s">
        <v>72</v>
      </c>
      <c r="E27" s="4">
        <f t="shared" si="0"/>
        <v>5</v>
      </c>
      <c r="G27" s="6">
        <v>0.58699999999999997</v>
      </c>
      <c r="H27" s="5">
        <f>G27*1.19</f>
        <v>0.69852999999999987</v>
      </c>
      <c r="I27" s="4" t="s">
        <v>136</v>
      </c>
      <c r="K27" s="5">
        <f t="shared" si="1"/>
        <v>3.4926499999999994</v>
      </c>
      <c r="L27" s="5"/>
      <c r="M27" s="4" t="s">
        <v>76</v>
      </c>
    </row>
    <row r="28" spans="1:13" s="7" customFormat="1" x14ac:dyDescent="0.25">
      <c r="A28" s="7">
        <v>1</v>
      </c>
      <c r="B28" s="7" t="s">
        <v>77</v>
      </c>
      <c r="C28" s="7" t="s">
        <v>78</v>
      </c>
      <c r="D28" s="7" t="s">
        <v>79</v>
      </c>
      <c r="E28" s="7">
        <f t="shared" si="0"/>
        <v>5</v>
      </c>
      <c r="G28" s="9">
        <v>0.36599999999999999</v>
      </c>
      <c r="H28" s="8">
        <f>G28*1.19</f>
        <v>0.43553999999999998</v>
      </c>
      <c r="I28" s="7" t="s">
        <v>137</v>
      </c>
      <c r="K28" s="8">
        <f t="shared" si="1"/>
        <v>2.1776999999999997</v>
      </c>
      <c r="L28" s="8"/>
      <c r="M28" s="7" t="s">
        <v>80</v>
      </c>
    </row>
    <row r="29" spans="1:13" s="4" customFormat="1" x14ac:dyDescent="0.25">
      <c r="A29" s="4">
        <v>1</v>
      </c>
      <c r="B29" s="4" t="s">
        <v>81</v>
      </c>
      <c r="C29" s="4" t="s">
        <v>82</v>
      </c>
      <c r="D29" s="4" t="s">
        <v>82</v>
      </c>
      <c r="E29" s="4">
        <f t="shared" si="0"/>
        <v>5</v>
      </c>
      <c r="G29" s="6">
        <v>1.6</v>
      </c>
      <c r="H29" s="5">
        <f>G29*1.19</f>
        <v>1.9039999999999999</v>
      </c>
      <c r="I29" s="4" t="s">
        <v>138</v>
      </c>
      <c r="K29" s="5">
        <f t="shared" si="1"/>
        <v>9.52</v>
      </c>
      <c r="L29" s="5"/>
      <c r="M29" s="4" t="s">
        <v>83</v>
      </c>
    </row>
    <row r="30" spans="1:13" s="4" customFormat="1" x14ac:dyDescent="0.25">
      <c r="A30" s="4">
        <v>1</v>
      </c>
      <c r="B30" s="4" t="s">
        <v>84</v>
      </c>
      <c r="C30" s="4" t="s">
        <v>84</v>
      </c>
      <c r="D30" s="4" t="s">
        <v>85</v>
      </c>
      <c r="E30" s="4">
        <f t="shared" si="0"/>
        <v>5</v>
      </c>
      <c r="G30" s="6">
        <v>0.38300000000000001</v>
      </c>
      <c r="H30" s="5">
        <f>G30*1.19</f>
        <v>0.45577000000000001</v>
      </c>
      <c r="I30" s="4" t="s">
        <v>139</v>
      </c>
      <c r="K30" s="5">
        <f t="shared" si="1"/>
        <v>2.2788500000000003</v>
      </c>
      <c r="L30" s="5"/>
      <c r="M30" s="4" t="s">
        <v>86</v>
      </c>
    </row>
    <row r="31" spans="1:13" s="4" customFormat="1" x14ac:dyDescent="0.25">
      <c r="A31" s="4">
        <v>1</v>
      </c>
      <c r="B31" s="4" t="s">
        <v>87</v>
      </c>
      <c r="C31" s="4" t="s">
        <v>87</v>
      </c>
      <c r="D31" s="4" t="s">
        <v>88</v>
      </c>
      <c r="E31" s="4">
        <f t="shared" si="0"/>
        <v>5</v>
      </c>
      <c r="G31" s="6">
        <v>0.93500000000000005</v>
      </c>
      <c r="H31" s="5">
        <f>G31*1.19</f>
        <v>1.1126499999999999</v>
      </c>
      <c r="I31" s="4" t="s">
        <v>140</v>
      </c>
      <c r="K31" s="5">
        <f t="shared" si="1"/>
        <v>5.56325</v>
      </c>
      <c r="L31" s="5"/>
      <c r="M31" s="4" t="s">
        <v>89</v>
      </c>
    </row>
    <row r="32" spans="1:13" x14ac:dyDescent="0.25">
      <c r="A32">
        <v>4</v>
      </c>
      <c r="B32" t="s">
        <v>90</v>
      </c>
      <c r="C32" t="s">
        <v>90</v>
      </c>
      <c r="D32">
        <v>3.6</v>
      </c>
      <c r="E32">
        <f t="shared" si="0"/>
        <v>20</v>
      </c>
      <c r="K32" s="3">
        <f t="shared" si="1"/>
        <v>0</v>
      </c>
      <c r="L32" s="3"/>
      <c r="M32" t="s">
        <v>91</v>
      </c>
    </row>
    <row r="33" spans="1:13" x14ac:dyDescent="0.25">
      <c r="A33">
        <v>1</v>
      </c>
      <c r="B33" t="s">
        <v>92</v>
      </c>
      <c r="C33" t="s">
        <v>92</v>
      </c>
      <c r="D33" t="s">
        <v>92</v>
      </c>
      <c r="E33">
        <f t="shared" si="0"/>
        <v>5</v>
      </c>
      <c r="K33" s="3">
        <f t="shared" si="1"/>
        <v>0</v>
      </c>
      <c r="L33" s="3"/>
      <c r="M33" t="s">
        <v>93</v>
      </c>
    </row>
    <row r="34" spans="1:13" x14ac:dyDescent="0.25">
      <c r="A34">
        <v>10</v>
      </c>
      <c r="B34" t="s">
        <v>94</v>
      </c>
      <c r="C34" t="s">
        <v>94</v>
      </c>
      <c r="D34" t="s">
        <v>95</v>
      </c>
      <c r="E34">
        <f t="shared" si="0"/>
        <v>50</v>
      </c>
      <c r="K34" s="3">
        <f t="shared" si="1"/>
        <v>0</v>
      </c>
      <c r="L34" s="3"/>
      <c r="M34" t="s">
        <v>96</v>
      </c>
    </row>
    <row r="35" spans="1:13" s="4" customFormat="1" x14ac:dyDescent="0.25">
      <c r="A35" s="4">
        <v>2</v>
      </c>
      <c r="B35" s="4" t="s">
        <v>97</v>
      </c>
      <c r="C35" s="4" t="s">
        <v>98</v>
      </c>
      <c r="D35" s="4" t="s">
        <v>99</v>
      </c>
      <c r="E35" s="4">
        <f t="shared" si="0"/>
        <v>10</v>
      </c>
      <c r="F35" s="4">
        <v>10</v>
      </c>
      <c r="G35" s="5">
        <v>0.185</v>
      </c>
      <c r="H35" s="5">
        <f>G35*1.19</f>
        <v>0.22014999999999998</v>
      </c>
      <c r="I35" s="4" t="s">
        <v>146</v>
      </c>
      <c r="K35" s="5">
        <f t="shared" si="1"/>
        <v>2.2014999999999998</v>
      </c>
      <c r="L35" s="5"/>
      <c r="M35" s="4" t="s">
        <v>100</v>
      </c>
    </row>
    <row r="36" spans="1:13" s="7" customFormat="1" x14ac:dyDescent="0.25">
      <c r="A36" s="7">
        <v>1</v>
      </c>
      <c r="B36" s="7" t="s">
        <v>101</v>
      </c>
      <c r="C36" s="7" t="s">
        <v>102</v>
      </c>
      <c r="D36" s="7" t="s">
        <v>103</v>
      </c>
      <c r="E36" s="7">
        <f t="shared" si="0"/>
        <v>5</v>
      </c>
      <c r="F36" s="7">
        <v>10</v>
      </c>
      <c r="G36" s="8">
        <v>0.28599999999999998</v>
      </c>
      <c r="H36" s="8">
        <f>G36*1.19</f>
        <v>0.34033999999999998</v>
      </c>
      <c r="I36" s="7" t="s">
        <v>144</v>
      </c>
      <c r="K36" s="8">
        <f t="shared" si="1"/>
        <v>1.7016999999999998</v>
      </c>
      <c r="L36" s="8"/>
      <c r="M36" s="7" t="s">
        <v>104</v>
      </c>
    </row>
    <row r="37" spans="1:13" s="4" customFormat="1" x14ac:dyDescent="0.25">
      <c r="A37" s="4">
        <v>10</v>
      </c>
      <c r="B37" s="4" t="s">
        <v>105</v>
      </c>
      <c r="C37" s="4" t="s">
        <v>102</v>
      </c>
      <c r="D37" s="4" t="s">
        <v>103</v>
      </c>
      <c r="E37" s="4">
        <f t="shared" si="0"/>
        <v>50</v>
      </c>
      <c r="F37" s="4">
        <v>10</v>
      </c>
      <c r="G37" s="5">
        <v>0.28599999999999998</v>
      </c>
      <c r="H37" s="5">
        <f>G37*1.19</f>
        <v>0.34033999999999998</v>
      </c>
      <c r="I37" s="4" t="s">
        <v>144</v>
      </c>
      <c r="K37" s="5">
        <f t="shared" si="1"/>
        <v>17.016999999999999</v>
      </c>
      <c r="L37" s="5"/>
      <c r="M37" s="4" t="s">
        <v>106</v>
      </c>
    </row>
    <row r="38" spans="1:13" s="4" customFormat="1" x14ac:dyDescent="0.25">
      <c r="A38" s="4">
        <v>1</v>
      </c>
      <c r="B38" s="4" t="s">
        <v>107</v>
      </c>
      <c r="C38" s="4" t="s">
        <v>108</v>
      </c>
      <c r="D38" s="4" t="s">
        <v>109</v>
      </c>
      <c r="E38" s="4">
        <f t="shared" si="0"/>
        <v>5</v>
      </c>
      <c r="G38" s="5">
        <v>0.40799999999999997</v>
      </c>
      <c r="H38" s="5">
        <f>G38*1.19</f>
        <v>0.48551999999999995</v>
      </c>
      <c r="I38" s="4" t="s">
        <v>145</v>
      </c>
      <c r="K38" s="5">
        <f t="shared" si="1"/>
        <v>2.4276</v>
      </c>
      <c r="L38" s="5"/>
      <c r="M38" s="4" t="s">
        <v>110</v>
      </c>
    </row>
    <row r="39" spans="1:13" x14ac:dyDescent="0.25">
      <c r="A39">
        <v>1</v>
      </c>
      <c r="B39" t="s">
        <v>111</v>
      </c>
      <c r="C39" t="s">
        <v>94</v>
      </c>
      <c r="D39" t="s">
        <v>95</v>
      </c>
      <c r="E39">
        <f t="shared" si="0"/>
        <v>5</v>
      </c>
      <c r="K39" s="3">
        <f t="shared" si="1"/>
        <v>0</v>
      </c>
      <c r="L39" s="3"/>
      <c r="M39" t="s">
        <v>112</v>
      </c>
    </row>
    <row r="40" spans="1:13" x14ac:dyDescent="0.25">
      <c r="A40">
        <v>3</v>
      </c>
      <c r="B40" t="s">
        <v>113</v>
      </c>
      <c r="C40" t="s">
        <v>94</v>
      </c>
      <c r="D40" t="s">
        <v>95</v>
      </c>
      <c r="E40">
        <f t="shared" si="0"/>
        <v>15</v>
      </c>
      <c r="K40" s="3">
        <f t="shared" si="1"/>
        <v>0</v>
      </c>
      <c r="L40" s="3"/>
      <c r="M40" t="s">
        <v>114</v>
      </c>
    </row>
    <row r="41" spans="1:13" x14ac:dyDescent="0.25">
      <c r="K41" s="3">
        <f>SUM(K5:K40)</f>
        <v>111.74694999999998</v>
      </c>
      <c r="L41" s="3"/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cpu_bom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</dc:creator>
  <cp:lastModifiedBy>Philipp Milich</cp:lastModifiedBy>
  <dcterms:created xsi:type="dcterms:W3CDTF">2017-09-17T13:03:24Z</dcterms:created>
  <dcterms:modified xsi:type="dcterms:W3CDTF">2017-09-17T13:03:24Z</dcterms:modified>
</cp:coreProperties>
</file>