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t1\Dropbox (Aalto)\Bayesian Decision\"/>
    </mc:Choice>
  </mc:AlternateContent>
  <xr:revisionPtr revIDLastSave="0" documentId="13_ncr:1_{26C400C8-E060-4ECB-9BDD-F754D737A98E}" xr6:coauthVersionLast="47" xr6:coauthVersionMax="47" xr10:uidLastSave="{00000000-0000-0000-0000-000000000000}"/>
  <bookViews>
    <workbookView xWindow="-110" yWindow="-110" windowWidth="19420" windowHeight="10420" activeTab="2" xr2:uid="{33828EB0-FE39-4B8D-89D7-956DD47A7AB2}"/>
  </bookViews>
  <sheets>
    <sheet name="Sheet1" sheetId="1" r:id="rId1"/>
    <sheet name="Sheet2" sheetId="2" r:id="rId2"/>
    <sheet name="Sheet3" sheetId="4" r:id="rId3"/>
    <sheet name="Sheet2 (2)" sheetId="3" r:id="rId4"/>
  </sheets>
  <definedNames>
    <definedName name="solver_adj" localSheetId="0" hidden="1">Sheet1!$C$9:$G$13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Sheet1!$C$18:$G$22</definedName>
    <definedName name="solver_lhs2" localSheetId="0" hidden="1">Sheet1!$C$18:$G$22</definedName>
    <definedName name="solver_lhs3" localSheetId="0" hidden="1">Sheet1!$H$24:$H$43</definedName>
    <definedName name="solver_lhs4" localSheetId="0" hidden="1">Sheet1!$H$3:$H$7</definedName>
    <definedName name="solver_lhs5" localSheetId="0" hidden="1">Sheet1!$H$9:$H$13</definedName>
    <definedName name="solver_lhs6" localSheetId="0" hidden="1">Sheet1!$L$14:$AE$14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Sheet1!$I$18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2</definedName>
    <definedName name="solver_rel5" localSheetId="0" hidden="1">2</definedName>
    <definedName name="solver_rel6" localSheetId="0" hidden="1">3</definedName>
    <definedName name="solver_rhs1" localSheetId="0" hidden="1">Sheet1!$L$18:$P$22</definedName>
    <definedName name="solver_rhs2" localSheetId="0" hidden="1">Sheet1!$R$18:$V$22</definedName>
    <definedName name="solver_rhs3" localSheetId="0" hidden="1">Sheet1!$J$24:$J$43</definedName>
    <definedName name="solver_rhs4" localSheetId="0" hidden="1">Sheet1!$J$3:$J$7</definedName>
    <definedName name="solver_rhs5" localSheetId="0" hidden="1">Sheet1!$J$9:$J$13</definedName>
    <definedName name="solver_rhs6" localSheetId="0" hidden="1">Sheet1!$L$16:$AE$16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3" l="1"/>
  <c r="E17" i="3"/>
  <c r="E25" i="3" s="1"/>
  <c r="F17" i="3"/>
  <c r="E8" i="3"/>
  <c r="F8" i="3"/>
  <c r="G8" i="3"/>
  <c r="G17" i="3" s="1"/>
  <c r="G25" i="3" s="1"/>
  <c r="H8" i="3"/>
  <c r="H17" i="3" s="1"/>
  <c r="H25" i="3" s="1"/>
  <c r="D8" i="3"/>
  <c r="D17" i="3" s="1"/>
  <c r="D25" i="3" s="1"/>
  <c r="D47" i="3" l="1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46" i="3"/>
  <c r="C18" i="3" a="1"/>
  <c r="C18" i="3" s="1"/>
  <c r="B27" i="3" s="1"/>
  <c r="C27" i="3" s="1"/>
  <c r="H14" i="3"/>
  <c r="H13" i="3"/>
  <c r="G13" i="3"/>
  <c r="F13" i="3"/>
  <c r="E13" i="3"/>
  <c r="J13" i="3" s="1"/>
  <c r="D13" i="3"/>
  <c r="I13" i="3" s="1"/>
  <c r="H12" i="3"/>
  <c r="G12" i="3"/>
  <c r="F12" i="3"/>
  <c r="F14" i="3" s="1"/>
  <c r="E12" i="3"/>
  <c r="D12" i="3"/>
  <c r="J12" i="3" s="1"/>
  <c r="H11" i="3"/>
  <c r="G11" i="3"/>
  <c r="F11" i="3"/>
  <c r="E11" i="3"/>
  <c r="D11" i="3"/>
  <c r="J11" i="3" s="1"/>
  <c r="J10" i="3"/>
  <c r="H10" i="3"/>
  <c r="G10" i="3"/>
  <c r="F10" i="3"/>
  <c r="E10" i="3"/>
  <c r="D10" i="3"/>
  <c r="I10" i="3" s="1"/>
  <c r="I9" i="3"/>
  <c r="H9" i="3"/>
  <c r="G9" i="3"/>
  <c r="G14" i="3" s="1"/>
  <c r="F9" i="3"/>
  <c r="E9" i="3"/>
  <c r="J9" i="3" s="1"/>
  <c r="D9" i="3"/>
  <c r="D14" i="3" s="1"/>
  <c r="C9" i="3" a="1"/>
  <c r="C12" i="3" s="1"/>
  <c r="A11" i="3"/>
  <c r="A9" i="3"/>
  <c r="A9" i="3" a="1"/>
  <c r="A10" i="3" s="1"/>
  <c r="I5" i="3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46" i="2"/>
  <c r="E41" i="2"/>
  <c r="F41" i="2"/>
  <c r="G41" i="2"/>
  <c r="H41" i="2"/>
  <c r="E40" i="2"/>
  <c r="F40" i="2"/>
  <c r="G40" i="2"/>
  <c r="H40" i="2"/>
  <c r="D41" i="2"/>
  <c r="C28" i="2"/>
  <c r="C29" i="2"/>
  <c r="C30" i="2"/>
  <c r="C31" i="2"/>
  <c r="C27" i="2"/>
  <c r="I5" i="2"/>
  <c r="H4" i="1"/>
  <c r="H5" i="1"/>
  <c r="H6" i="1"/>
  <c r="H7" i="1"/>
  <c r="H3" i="1"/>
  <c r="A9" i="2" a="1"/>
  <c r="A12" i="2" s="1"/>
  <c r="C18" i="2" a="1"/>
  <c r="C20" i="2" s="1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E9" i="2"/>
  <c r="F9" i="2"/>
  <c r="G9" i="2"/>
  <c r="H9" i="2"/>
  <c r="D9" i="2"/>
  <c r="C9" i="2" a="1"/>
  <c r="C13" i="2" s="1"/>
  <c r="R19" i="1"/>
  <c r="S19" i="1"/>
  <c r="T19" i="1"/>
  <c r="U19" i="1"/>
  <c r="V19" i="1"/>
  <c r="R20" i="1"/>
  <c r="S20" i="1"/>
  <c r="T20" i="1"/>
  <c r="U20" i="1"/>
  <c r="V20" i="1"/>
  <c r="R21" i="1"/>
  <c r="S21" i="1"/>
  <c r="T21" i="1"/>
  <c r="U21" i="1"/>
  <c r="V21" i="1"/>
  <c r="R22" i="1"/>
  <c r="S22" i="1"/>
  <c r="T22" i="1"/>
  <c r="U22" i="1"/>
  <c r="V22" i="1"/>
  <c r="S18" i="1"/>
  <c r="T18" i="1"/>
  <c r="U18" i="1"/>
  <c r="V18" i="1"/>
  <c r="R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M18" i="1"/>
  <c r="N18" i="1"/>
  <c r="O18" i="1"/>
  <c r="P18" i="1"/>
  <c r="L18" i="1"/>
  <c r="AC14" i="1"/>
  <c r="AD14" i="1"/>
  <c r="AE14" i="1"/>
  <c r="AB14" i="1"/>
  <c r="Y14" i="1"/>
  <c r="Z14" i="1"/>
  <c r="AA14" i="1"/>
  <c r="X14" i="1"/>
  <c r="W14" i="1"/>
  <c r="U14" i="1"/>
  <c r="V14" i="1"/>
  <c r="T14" i="1"/>
  <c r="Q14" i="1"/>
  <c r="R14" i="1"/>
  <c r="S14" i="1"/>
  <c r="H41" i="1"/>
  <c r="H42" i="1"/>
  <c r="H43" i="1"/>
  <c r="H40" i="1"/>
  <c r="H37" i="1"/>
  <c r="H38" i="1"/>
  <c r="H39" i="1"/>
  <c r="H36" i="1"/>
  <c r="H33" i="1"/>
  <c r="H34" i="1"/>
  <c r="H35" i="1"/>
  <c r="H32" i="1"/>
  <c r="H31" i="1"/>
  <c r="P14" i="1"/>
  <c r="M14" i="1"/>
  <c r="N14" i="1"/>
  <c r="O14" i="1"/>
  <c r="L14" i="1"/>
  <c r="H29" i="1"/>
  <c r="H30" i="1"/>
  <c r="H28" i="1"/>
  <c r="H25" i="1"/>
  <c r="H26" i="1"/>
  <c r="H27" i="1"/>
  <c r="H24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D18" i="1"/>
  <c r="E18" i="1"/>
  <c r="F18" i="1"/>
  <c r="G18" i="1"/>
  <c r="C18" i="1"/>
  <c r="H10" i="1"/>
  <c r="H11" i="1"/>
  <c r="H12" i="1"/>
  <c r="H13" i="1"/>
  <c r="H9" i="1"/>
  <c r="B9" i="1" a="1"/>
  <c r="B9" i="1" s="1"/>
  <c r="C11" i="3" l="1"/>
  <c r="E19" i="3"/>
  <c r="G15" i="3"/>
  <c r="G18" i="3" s="1"/>
  <c r="G35" i="3" s="1"/>
  <c r="E35" i="3"/>
  <c r="C19" i="3"/>
  <c r="B28" i="3" s="1"/>
  <c r="C28" i="3" s="1"/>
  <c r="A12" i="3"/>
  <c r="C20" i="3"/>
  <c r="B29" i="3" s="1"/>
  <c r="C29" i="3" s="1"/>
  <c r="G20" i="3"/>
  <c r="C13" i="3"/>
  <c r="A13" i="3"/>
  <c r="C21" i="3"/>
  <c r="B30" i="3" s="1"/>
  <c r="C30" i="3" s="1"/>
  <c r="I12" i="3"/>
  <c r="C22" i="3"/>
  <c r="B31" i="3" s="1"/>
  <c r="C31" i="3" s="1"/>
  <c r="C9" i="3"/>
  <c r="I11" i="3"/>
  <c r="C10" i="3"/>
  <c r="E14" i="3"/>
  <c r="E15" i="3" s="1"/>
  <c r="E20" i="3" s="1"/>
  <c r="E18" i="3"/>
  <c r="J13" i="2"/>
  <c r="J11" i="2"/>
  <c r="E14" i="2"/>
  <c r="J12" i="2"/>
  <c r="J10" i="2"/>
  <c r="J9" i="2"/>
  <c r="H14" i="2"/>
  <c r="G14" i="2"/>
  <c r="F14" i="2"/>
  <c r="D14" i="2"/>
  <c r="I13" i="2"/>
  <c r="A11" i="2"/>
  <c r="A10" i="2"/>
  <c r="A9" i="2"/>
  <c r="A13" i="2"/>
  <c r="I11" i="2"/>
  <c r="I12" i="2"/>
  <c r="I10" i="2"/>
  <c r="I9" i="2"/>
  <c r="C21" i="2"/>
  <c r="C22" i="2"/>
  <c r="C18" i="2"/>
  <c r="C19" i="2"/>
  <c r="C9" i="2"/>
  <c r="C10" i="2"/>
  <c r="C11" i="2"/>
  <c r="C12" i="2"/>
  <c r="I18" i="1"/>
  <c r="B13" i="1"/>
  <c r="B12" i="1"/>
  <c r="B11" i="1"/>
  <c r="B10" i="1"/>
  <c r="E27" i="3" l="1"/>
  <c r="G27" i="3"/>
  <c r="G19" i="3"/>
  <c r="H22" i="3"/>
  <c r="G22" i="3"/>
  <c r="G39" i="3" s="1"/>
  <c r="E22" i="3"/>
  <c r="E39" i="3" s="1"/>
  <c r="D15" i="3"/>
  <c r="H15" i="3"/>
  <c r="H39" i="3"/>
  <c r="G37" i="3"/>
  <c r="E37" i="3"/>
  <c r="H21" i="3"/>
  <c r="H38" i="3" s="1"/>
  <c r="G21" i="3"/>
  <c r="G38" i="3" s="1"/>
  <c r="F21" i="3"/>
  <c r="F38" i="3" s="1"/>
  <c r="E21" i="3"/>
  <c r="E38" i="3"/>
  <c r="E36" i="3"/>
  <c r="G36" i="3"/>
  <c r="F15" i="3"/>
  <c r="F22" i="3" s="1"/>
  <c r="F39" i="3" s="1"/>
  <c r="D22" i="2"/>
  <c r="D39" i="2" s="1"/>
  <c r="E22" i="2"/>
  <c r="E39" i="2" s="1"/>
  <c r="D19" i="2"/>
  <c r="D36" i="2" s="1"/>
  <c r="G19" i="2"/>
  <c r="G36" i="2" s="1"/>
  <c r="H19" i="2"/>
  <c r="H36" i="2" s="1"/>
  <c r="F38" i="2"/>
  <c r="H38" i="2"/>
  <c r="F20" i="2"/>
  <c r="F37" i="2" s="1"/>
  <c r="H15" i="2"/>
  <c r="H21" i="2" s="1"/>
  <c r="E15" i="2"/>
  <c r="E21" i="2" s="1"/>
  <c r="E38" i="2" s="1"/>
  <c r="D15" i="2"/>
  <c r="D21" i="2" s="1"/>
  <c r="D38" i="2" s="1"/>
  <c r="F15" i="2"/>
  <c r="F21" i="2" s="1"/>
  <c r="G15" i="2"/>
  <c r="G21" i="2" s="1"/>
  <c r="G38" i="2" s="1"/>
  <c r="E40" i="3" l="1"/>
  <c r="E41" i="3" s="1"/>
  <c r="G40" i="3"/>
  <c r="G41" i="3" s="1"/>
  <c r="D19" i="3"/>
  <c r="D36" i="3" s="1"/>
  <c r="D20" i="3"/>
  <c r="D37" i="3" s="1"/>
  <c r="D18" i="3"/>
  <c r="D22" i="3"/>
  <c r="D39" i="3" s="1"/>
  <c r="E31" i="3"/>
  <c r="H31" i="3"/>
  <c r="G31" i="3"/>
  <c r="F31" i="3"/>
  <c r="H30" i="3"/>
  <c r="G30" i="3"/>
  <c r="F30" i="3"/>
  <c r="E30" i="3"/>
  <c r="D30" i="3"/>
  <c r="D21" i="3"/>
  <c r="D38" i="3" s="1"/>
  <c r="F19" i="3"/>
  <c r="F36" i="3" s="1"/>
  <c r="F18" i="3"/>
  <c r="F20" i="3"/>
  <c r="F37" i="3" s="1"/>
  <c r="H29" i="3"/>
  <c r="G29" i="3"/>
  <c r="E29" i="3"/>
  <c r="G28" i="3"/>
  <c r="F28" i="3"/>
  <c r="E28" i="3"/>
  <c r="H28" i="3"/>
  <c r="H19" i="3"/>
  <c r="H36" i="3" s="1"/>
  <c r="H18" i="3"/>
  <c r="H20" i="3"/>
  <c r="H37" i="3" s="1"/>
  <c r="F29" i="2"/>
  <c r="F19" i="2"/>
  <c r="F36" i="2" s="1"/>
  <c r="E30" i="2"/>
  <c r="G30" i="2"/>
  <c r="F30" i="2"/>
  <c r="H30" i="2"/>
  <c r="D30" i="2"/>
  <c r="F18" i="2"/>
  <c r="F35" i="2" s="1"/>
  <c r="E20" i="2"/>
  <c r="E18" i="2"/>
  <c r="E35" i="2" s="1"/>
  <c r="D20" i="2"/>
  <c r="D18" i="2"/>
  <c r="D35" i="2" s="1"/>
  <c r="F22" i="2"/>
  <c r="F39" i="2" s="1"/>
  <c r="H20" i="2"/>
  <c r="E31" i="2"/>
  <c r="D31" i="2"/>
  <c r="H18" i="2"/>
  <c r="H35" i="2" s="1"/>
  <c r="G22" i="2"/>
  <c r="G39" i="2" s="1"/>
  <c r="G18" i="2"/>
  <c r="G35" i="2" s="1"/>
  <c r="G20" i="2"/>
  <c r="E19" i="2"/>
  <c r="E36" i="2" s="1"/>
  <c r="E27" i="2"/>
  <c r="H27" i="2"/>
  <c r="H22" i="2"/>
  <c r="H39" i="2" s="1"/>
  <c r="D28" i="2"/>
  <c r="E28" i="2"/>
  <c r="F28" i="2"/>
  <c r="G28" i="2"/>
  <c r="H28" i="2"/>
  <c r="E32" i="3" l="1"/>
  <c r="G32" i="3"/>
  <c r="D35" i="3"/>
  <c r="D40" i="3" s="1"/>
  <c r="D41" i="3" s="1"/>
  <c r="D27" i="3"/>
  <c r="F35" i="3"/>
  <c r="F40" i="3" s="1"/>
  <c r="F41" i="3" s="1"/>
  <c r="F27" i="3"/>
  <c r="D29" i="3"/>
  <c r="H35" i="3"/>
  <c r="H40" i="3" s="1"/>
  <c r="H41" i="3" s="1"/>
  <c r="H27" i="3"/>
  <c r="H32" i="3" s="1"/>
  <c r="F29" i="3"/>
  <c r="D31" i="3"/>
  <c r="D28" i="3"/>
  <c r="D40" i="2"/>
  <c r="G31" i="2"/>
  <c r="D37" i="2"/>
  <c r="D29" i="2"/>
  <c r="G37" i="2"/>
  <c r="G29" i="2"/>
  <c r="H37" i="2"/>
  <c r="H29" i="2"/>
  <c r="F27" i="2"/>
  <c r="F31" i="2"/>
  <c r="G27" i="2"/>
  <c r="D27" i="2"/>
  <c r="D32" i="2" s="1"/>
  <c r="H31" i="2"/>
  <c r="E37" i="2"/>
  <c r="E29" i="2"/>
  <c r="E32" i="2" s="1"/>
  <c r="F32" i="3" l="1"/>
  <c r="D32" i="3"/>
  <c r="H32" i="2"/>
  <c r="G32" i="2"/>
  <c r="F32" i="2"/>
</calcChain>
</file>

<file path=xl/sharedStrings.xml><?xml version="1.0" encoding="utf-8"?>
<sst xmlns="http://schemas.openxmlformats.org/spreadsheetml/2006/main" count="128" uniqueCount="26">
  <si>
    <t>prior</t>
  </si>
  <si>
    <t>Likelihood</t>
  </si>
  <si>
    <t>=</t>
  </si>
  <si>
    <t>Minimize</t>
  </si>
  <si>
    <t>&gt;=</t>
  </si>
  <si>
    <t>z_ij</t>
  </si>
  <si>
    <t>p_ij-0,2</t>
  </si>
  <si>
    <t>0,2-p_ij</t>
  </si>
  <si>
    <t>posterior</t>
  </si>
  <si>
    <t>x</t>
  </si>
  <si>
    <t>p(x)</t>
  </si>
  <si>
    <t>p(yIX=x)</t>
  </si>
  <si>
    <t>p(xIY=y)</t>
  </si>
  <si>
    <t>y</t>
  </si>
  <si>
    <t>abs(p_ij-0,2)=</t>
  </si>
  <si>
    <t>sum p(yIX=x)</t>
  </si>
  <si>
    <t>sum y*p(yIX=x)</t>
  </si>
  <si>
    <t>p(y)</t>
  </si>
  <si>
    <t>u(x)</t>
  </si>
  <si>
    <t>u(x)p(xIy)</t>
  </si>
  <si>
    <t>xp(xIy)</t>
  </si>
  <si>
    <t>sum p(x)</t>
  </si>
  <si>
    <t>=p_ij</t>
  </si>
  <si>
    <t>sum</t>
  </si>
  <si>
    <t>u(sum)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</si>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</sst>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quotePrefix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0" xfId="0" applyFill="1"/>
    <xf numFmtId="164" fontId="0" fillId="2" borderId="0" xfId="0" applyNumberFormat="1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Sheet2!$C$5</c:f>
              <c:strCache>
                <c:ptCount val="1"/>
                <c:pt idx="0">
                  <c:v>p(x)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Sheet2!$D$5:$H$5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8-45AC-8B54-185D0F6A71CC}"/>
            </c:ext>
          </c:extLst>
        </c:ser>
        <c:ser>
          <c:idx val="1"/>
          <c:order val="1"/>
          <c:tx>
            <c:strRef>
              <c:f>Sheet2!$C$15</c:f>
              <c:strCache>
                <c:ptCount val="1"/>
                <c:pt idx="0">
                  <c:v>p(y)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Sheet2!$D$15:$H$15</c:f>
              <c:numCache>
                <c:formatCode>General</c:formatCode>
                <c:ptCount val="5"/>
                <c:pt idx="0">
                  <c:v>0.31199999979698484</c:v>
                </c:pt>
                <c:pt idx="1">
                  <c:v>0.12799999915413707</c:v>
                </c:pt>
                <c:pt idx="2">
                  <c:v>0.12000000006462259</c:v>
                </c:pt>
                <c:pt idx="3">
                  <c:v>0.12800000053893684</c:v>
                </c:pt>
                <c:pt idx="4">
                  <c:v>0.31200000044531856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18-45AC-8B54-185D0F6A71CC}"/>
            </c:ext>
          </c:extLst>
        </c:ser>
        <c:ser>
          <c:idx val="2"/>
          <c:order val="2"/>
          <c:tx>
            <c:strRef>
              <c:f>Sheet2!$I$17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Sheet2!$I$18:$I$22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AB18-45AC-8B54-185D0F6A7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4590415"/>
        <c:axId val="2124592495"/>
      </c:barChart>
      <c:catAx>
        <c:axId val="2124590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92495"/>
        <c:crosses val="autoZero"/>
        <c:auto val="1"/>
        <c:lblAlgn val="ctr"/>
        <c:lblOffset val="100"/>
        <c:noMultiLvlLbl val="0"/>
      </c:catAx>
      <c:valAx>
        <c:axId val="212459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9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Sheet2!$D$45</c:f>
              <c:strCache>
                <c:ptCount val="1"/>
                <c:pt idx="0">
                  <c:v>u(x)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Sheet2!$C$46:$C$146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Sheet2!$D$46:$D$146</c:f>
              <c:numCache>
                <c:formatCode>General</c:formatCode>
                <c:ptCount val="101"/>
                <c:pt idx="0">
                  <c:v>0</c:v>
                </c:pt>
                <c:pt idx="1">
                  <c:v>8.6393926439427379E-2</c:v>
                </c:pt>
                <c:pt idx="2">
                  <c:v>0.1503961213019912</c:v>
                </c:pt>
                <c:pt idx="3">
                  <c:v>0.19781011341980026</c:v>
                </c:pt>
                <c:pt idx="4">
                  <c:v>0.23293526269593268</c:v>
                </c:pt>
                <c:pt idx="5">
                  <c:v>0.25895661328385672</c:v>
                </c:pt>
                <c:pt idx="6">
                  <c:v>0.27823370392613783</c:v>
                </c:pt>
                <c:pt idx="7">
                  <c:v>0.29251452391567268</c:v>
                </c:pt>
                <c:pt idx="8">
                  <c:v>0.30309401557019583</c:v>
                </c:pt>
                <c:pt idx="9">
                  <c:v>0.31093149575341678</c:v>
                </c:pt>
                <c:pt idx="10">
                  <c:v>0.31673764387737868</c:v>
                </c:pt>
                <c:pt idx="11">
                  <c:v>0.32103894419958667</c:v>
                </c:pt>
                <c:pt idx="12">
                  <c:v>0.32422542585090247</c:v>
                </c:pt>
                <c:pt idx="13">
                  <c:v>0.3265860295180652</c:v>
                </c:pt>
                <c:pt idx="14">
                  <c:v>0.32833480772650742</c:v>
                </c:pt>
                <c:pt idx="15">
                  <c:v>0.3296303344872526</c:v>
                </c:pt>
                <c:pt idx="16">
                  <c:v>0.33059008431699333</c:v>
                </c:pt>
                <c:pt idx="17">
                  <c:v>0.33130108447816148</c:v>
                </c:pt>
                <c:pt idx="18">
                  <c:v>0.33182780635246245</c:v>
                </c:pt>
                <c:pt idx="19">
                  <c:v>0.33221801151417624</c:v>
                </c:pt>
                <c:pt idx="20">
                  <c:v>0.33250708260777789</c:v>
                </c:pt>
                <c:pt idx="21">
                  <c:v>0.33272123174099039</c:v>
                </c:pt>
                <c:pt idx="22">
                  <c:v>0.33287987732081736</c:v>
                </c:pt>
                <c:pt idx="23">
                  <c:v>0.33299740485698381</c:v>
                </c:pt>
                <c:pt idx="24">
                  <c:v>0.33308447139720776</c:v>
                </c:pt>
                <c:pt idx="25">
                  <c:v>0.33314897187661741</c:v>
                </c:pt>
                <c:pt idx="26">
                  <c:v>0.33319675500700674</c:v>
                </c:pt>
                <c:pt idx="27">
                  <c:v>0.33323215362064035</c:v>
                </c:pt>
                <c:pt idx="28">
                  <c:v>0.33325837755860704</c:v>
                </c:pt>
                <c:pt idx="29">
                  <c:v>0.33327780472967078</c:v>
                </c:pt>
                <c:pt idx="30">
                  <c:v>0.33329219673197114</c:v>
                </c:pt>
                <c:pt idx="31">
                  <c:v>0.33330285858950731</c:v>
                </c:pt>
                <c:pt idx="32">
                  <c:v>0.33331075708783636</c:v>
                </c:pt>
                <c:pt idx="33">
                  <c:v>0.3333166084393146</c:v>
                </c:pt>
                <c:pt idx="34">
                  <c:v>0.33332094322710532</c:v>
                </c:pt>
                <c:pt idx="35">
                  <c:v>0.33332415451688341</c:v>
                </c:pt>
                <c:pt idx="36">
                  <c:v>0.33332653349886293</c:v>
                </c:pt>
                <c:pt idx="37">
                  <c:v>0.33332829589206003</c:v>
                </c:pt>
                <c:pt idx="38">
                  <c:v>0.33332960150505248</c:v>
                </c:pt>
                <c:pt idx="39">
                  <c:v>0.33333056872694639</c:v>
                </c:pt>
                <c:pt idx="40">
                  <c:v>0.3333312852625489</c:v>
                </c:pt>
                <c:pt idx="41">
                  <c:v>0.33333181608517898</c:v>
                </c:pt>
                <c:pt idx="42">
                  <c:v>0.3333322093282553</c:v>
                </c:pt>
                <c:pt idx="43">
                  <c:v>0.33333250064989139</c:v>
                </c:pt>
                <c:pt idx="44">
                  <c:v>0.33333271646626744</c:v>
                </c:pt>
                <c:pt idx="45">
                  <c:v>0.33333287634697123</c:v>
                </c:pt>
                <c:pt idx="46">
                  <c:v>0.33333299478950967</c:v>
                </c:pt>
                <c:pt idx="47">
                  <c:v>0.33333308253390026</c:v>
                </c:pt>
                <c:pt idx="48">
                  <c:v>0.33333314753654358</c:v>
                </c:pt>
                <c:pt idx="49">
                  <c:v>0.33333319569168612</c:v>
                </c:pt>
                <c:pt idx="50">
                  <c:v>0.33333323136589316</c:v>
                </c:pt>
                <c:pt idx="51">
                  <c:v>0.33333325779399575</c:v>
                </c:pt>
                <c:pt idx="52">
                  <c:v>0.33333327737241564</c:v>
                </c:pt>
                <c:pt idx="53">
                  <c:v>0.33333329187646588</c:v>
                </c:pt>
                <c:pt idx="54">
                  <c:v>0.33333330262133054</c:v>
                </c:pt>
                <c:pt idx="55">
                  <c:v>0.3333333105813221</c:v>
                </c:pt>
                <c:pt idx="56">
                  <c:v>0.33333331647822884</c:v>
                </c:pt>
                <c:pt idx="57">
                  <c:v>0.33333332084676481</c:v>
                </c:pt>
                <c:pt idx="58">
                  <c:v>0.33333332408305588</c:v>
                </c:pt>
                <c:pt idx="59">
                  <c:v>0.33333332648055924</c:v>
                </c:pt>
                <c:pt idx="60">
                  <c:v>0.33333332825667344</c:v>
                </c:pt>
                <c:pt idx="61">
                  <c:v>0.33333332957245115</c:v>
                </c:pt>
                <c:pt idx="62">
                  <c:v>0.33333333054720332</c:v>
                </c:pt>
                <c:pt idx="63">
                  <c:v>0.33333333126931747</c:v>
                </c:pt>
                <c:pt idx="64">
                  <c:v>0.33333333180427277</c:v>
                </c:pt>
                <c:pt idx="65">
                  <c:v>0.33333333220057743</c:v>
                </c:pt>
                <c:pt idx="66">
                  <c:v>0.33333333249416708</c:v>
                </c:pt>
                <c:pt idx="67">
                  <c:v>0.33333333271166371</c:v>
                </c:pt>
                <c:pt idx="68">
                  <c:v>0.33333333287278916</c:v>
                </c:pt>
                <c:pt idx="69">
                  <c:v>0.33333333299215379</c:v>
                </c:pt>
                <c:pt idx="70">
                  <c:v>0.33333333308058133</c:v>
                </c:pt>
                <c:pt idx="71">
                  <c:v>0.33333333314609004</c:v>
                </c:pt>
                <c:pt idx="72">
                  <c:v>0.33333333319462005</c:v>
                </c:pt>
                <c:pt idx="73">
                  <c:v>0.33333333323057202</c:v>
                </c:pt>
                <c:pt idx="74">
                  <c:v>0.33333333325720588</c:v>
                </c:pt>
                <c:pt idx="75">
                  <c:v>0.33333333327693676</c:v>
                </c:pt>
                <c:pt idx="76">
                  <c:v>0.33333333329155374</c:v>
                </c:pt>
                <c:pt idx="77">
                  <c:v>0.33333333330238224</c:v>
                </c:pt>
                <c:pt idx="78">
                  <c:v>0.33333333331040421</c:v>
                </c:pt>
                <c:pt idx="79">
                  <c:v>0.33333333331634701</c:v>
                </c:pt>
                <c:pt idx="80">
                  <c:v>0.33333333332074955</c:v>
                </c:pt>
                <c:pt idx="81">
                  <c:v>0.33333333332401105</c:v>
                </c:pt>
                <c:pt idx="82">
                  <c:v>0.33333333332642717</c:v>
                </c:pt>
                <c:pt idx="83">
                  <c:v>0.33333333332821719</c:v>
                </c:pt>
                <c:pt idx="84">
                  <c:v>0.33333333332954318</c:v>
                </c:pt>
                <c:pt idx="85">
                  <c:v>0.33333333333052551</c:v>
                </c:pt>
                <c:pt idx="86">
                  <c:v>0.33333333333125326</c:v>
                </c:pt>
                <c:pt idx="87">
                  <c:v>0.33333333333179238</c:v>
                </c:pt>
                <c:pt idx="88">
                  <c:v>0.33333333333219178</c:v>
                </c:pt>
                <c:pt idx="89">
                  <c:v>0.33333333333248766</c:v>
                </c:pt>
                <c:pt idx="90">
                  <c:v>0.33333333333270682</c:v>
                </c:pt>
                <c:pt idx="91">
                  <c:v>0.33333333333286919</c:v>
                </c:pt>
                <c:pt idx="92">
                  <c:v>0.33333333333298948</c:v>
                </c:pt>
                <c:pt idx="93">
                  <c:v>0.33333333333307863</c:v>
                </c:pt>
                <c:pt idx="94">
                  <c:v>0.33333333333314463</c:v>
                </c:pt>
                <c:pt idx="95">
                  <c:v>0.33333333333319354</c:v>
                </c:pt>
                <c:pt idx="96">
                  <c:v>0.33333333333322979</c:v>
                </c:pt>
                <c:pt idx="97">
                  <c:v>0.3333333333332566</c:v>
                </c:pt>
                <c:pt idx="98">
                  <c:v>0.33333333333327647</c:v>
                </c:pt>
                <c:pt idx="99">
                  <c:v>0.33333333333329124</c:v>
                </c:pt>
                <c:pt idx="100">
                  <c:v>0.33333333333330212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2-404C-9B8A-D153D1F05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46975"/>
        <c:axId val="165746143"/>
      </c:lineChart>
      <c:catAx>
        <c:axId val="16574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143"/>
        <c:crosses val="autoZero"/>
        <c:auto val="1"/>
        <c:lblAlgn val="ctr"/>
        <c:lblOffset val="100"/>
        <c:noMultiLvlLbl val="0"/>
      </c:catAx>
      <c:valAx>
        <c:axId val="1657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(2)'!$C$5</c:f>
              <c:strCache>
                <c:ptCount val="1"/>
                <c:pt idx="0">
                  <c:v>p(x)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'Sheet2 (2)'!$D$5:$H$5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E-4F11-8DCA-853F8762E8C5}"/>
            </c:ext>
          </c:extLst>
        </c:ser>
        <c:ser>
          <c:idx val="1"/>
          <c:order val="1"/>
          <c:tx>
            <c:strRef>
              <c:f>'Sheet2 (2)'!$C$15</c:f>
              <c:strCache>
                <c:ptCount val="1"/>
                <c:pt idx="0">
                  <c:v>p(y)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'Sheet2 (2)'!$D$15:$H$15</c:f>
              <c:numCache>
                <c:formatCode>General</c:formatCode>
                <c:ptCount val="5"/>
                <c:pt idx="0">
                  <c:v>0.31199999979698484</c:v>
                </c:pt>
                <c:pt idx="1">
                  <c:v>0.12799999915413707</c:v>
                </c:pt>
                <c:pt idx="2">
                  <c:v>0.12000000006462259</c:v>
                </c:pt>
                <c:pt idx="3">
                  <c:v>0.12800000053893684</c:v>
                </c:pt>
                <c:pt idx="4">
                  <c:v>0.31200000044531856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0E-4F11-8DCA-853F8762E8C5}"/>
            </c:ext>
          </c:extLst>
        </c:ser>
        <c:ser>
          <c:idx val="2"/>
          <c:order val="2"/>
          <c:tx>
            <c:strRef>
              <c:f>'Sheet2 (2)'!$I$17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'Sheet2 (2)'!$I$18:$I$22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400E-4F11-8DCA-853F8762E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4590415"/>
        <c:axId val="2124592495"/>
      </c:barChart>
      <c:catAx>
        <c:axId val="2124590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92495"/>
        <c:crosses val="autoZero"/>
        <c:auto val="1"/>
        <c:lblAlgn val="ctr"/>
        <c:lblOffset val="100"/>
        <c:noMultiLvlLbl val="0"/>
      </c:catAx>
      <c:valAx>
        <c:axId val="212459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9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'Sheet2 (2)'!$D$45</c:f>
              <c:strCache>
                <c:ptCount val="1"/>
                <c:pt idx="0">
                  <c:v>u(x)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'Sheet2 (2)'!$C$46:$C$146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'Sheet2 (2)'!$D$46:$D$146</c:f>
              <c:numCache>
                <c:formatCode>General</c:formatCode>
                <c:ptCount val="101"/>
                <c:pt idx="0">
                  <c:v>7.5858180021243546E-2</c:v>
                </c:pt>
                <c:pt idx="1">
                  <c:v>8.317269649392238E-2</c:v>
                </c:pt>
                <c:pt idx="2">
                  <c:v>9.112296101485616E-2</c:v>
                </c:pt>
                <c:pt idx="3">
                  <c:v>9.9750489119685135E-2</c:v>
                </c:pt>
                <c:pt idx="4">
                  <c:v>0.10909682119561293</c:v>
                </c:pt>
                <c:pt idx="5">
                  <c:v>0.11920292202211755</c:v>
                </c:pt>
                <c:pt idx="6">
                  <c:v>0.13010847436299786</c:v>
                </c:pt>
                <c:pt idx="7">
                  <c:v>0.14185106490048777</c:v>
                </c:pt>
                <c:pt idx="8">
                  <c:v>0.1544652650835347</c:v>
                </c:pt>
                <c:pt idx="9">
                  <c:v>0.16798161486607552</c:v>
                </c:pt>
                <c:pt idx="10">
                  <c:v>0.18242552380635635</c:v>
                </c:pt>
                <c:pt idx="11">
                  <c:v>0.19781611144141825</c:v>
                </c:pt>
                <c:pt idx="12">
                  <c:v>0.21416501695744139</c:v>
                </c:pt>
                <c:pt idx="13">
                  <c:v>0.23147521650098238</c:v>
                </c:pt>
                <c:pt idx="14">
                  <c:v>0.24973989440488234</c:v>
                </c:pt>
                <c:pt idx="15">
                  <c:v>0.2689414213699951</c:v>
                </c:pt>
                <c:pt idx="16">
                  <c:v>0.28905049737499605</c:v>
                </c:pt>
                <c:pt idx="17">
                  <c:v>0.31002551887238755</c:v>
                </c:pt>
                <c:pt idx="18">
                  <c:v>0.33181222783183389</c:v>
                </c:pt>
                <c:pt idx="19">
                  <c:v>0.35434369377420455</c:v>
                </c:pt>
                <c:pt idx="20">
                  <c:v>0.37754066879814541</c:v>
                </c:pt>
                <c:pt idx="21">
                  <c:v>0.401312339887548</c:v>
                </c:pt>
                <c:pt idx="22">
                  <c:v>0.42555748318834108</c:v>
                </c:pt>
                <c:pt idx="23">
                  <c:v>0.45016600268752205</c:v>
                </c:pt>
                <c:pt idx="24">
                  <c:v>0.47502081252105999</c:v>
                </c:pt>
                <c:pt idx="25">
                  <c:v>0.5</c:v>
                </c:pt>
                <c:pt idx="26">
                  <c:v>0.52497918747894001</c:v>
                </c:pt>
                <c:pt idx="27">
                  <c:v>0.54983399731247795</c:v>
                </c:pt>
                <c:pt idx="28">
                  <c:v>0.57444251681165892</c:v>
                </c:pt>
                <c:pt idx="29">
                  <c:v>0.598687660112452</c:v>
                </c:pt>
                <c:pt idx="30">
                  <c:v>0.62245933120185459</c:v>
                </c:pt>
                <c:pt idx="31">
                  <c:v>0.6456563062257954</c:v>
                </c:pt>
                <c:pt idx="32">
                  <c:v>0.66818777216816616</c:v>
                </c:pt>
                <c:pt idx="33">
                  <c:v>0.6899744811276125</c:v>
                </c:pt>
                <c:pt idx="34">
                  <c:v>0.71094950262500389</c:v>
                </c:pt>
                <c:pt idx="35">
                  <c:v>0.7310585786300049</c:v>
                </c:pt>
                <c:pt idx="36">
                  <c:v>0.75026010559511769</c:v>
                </c:pt>
                <c:pt idx="37">
                  <c:v>0.76852478349901776</c:v>
                </c:pt>
                <c:pt idx="38">
                  <c:v>0.78583498304255861</c:v>
                </c:pt>
                <c:pt idx="39">
                  <c:v>0.80218388855858169</c:v>
                </c:pt>
                <c:pt idx="40">
                  <c:v>0.81757447619364365</c:v>
                </c:pt>
                <c:pt idx="41">
                  <c:v>0.83201838513392445</c:v>
                </c:pt>
                <c:pt idx="42">
                  <c:v>0.84553473491646525</c:v>
                </c:pt>
                <c:pt idx="43">
                  <c:v>0.85814893509951229</c:v>
                </c:pt>
                <c:pt idx="44">
                  <c:v>0.86989152563700212</c:v>
                </c:pt>
                <c:pt idx="45">
                  <c:v>0.88079707797788231</c:v>
                </c:pt>
                <c:pt idx="46">
                  <c:v>0.89090317880438707</c:v>
                </c:pt>
                <c:pt idx="47">
                  <c:v>0.9002495108803148</c:v>
                </c:pt>
                <c:pt idx="48">
                  <c:v>0.90887703898514383</c:v>
                </c:pt>
                <c:pt idx="49">
                  <c:v>0.91682730350607766</c:v>
                </c:pt>
                <c:pt idx="50">
                  <c:v>0.92414181997875655</c:v>
                </c:pt>
                <c:pt idx="51">
                  <c:v>0.93086157965665306</c:v>
                </c:pt>
                <c:pt idx="52">
                  <c:v>0.9370266439430035</c:v>
                </c:pt>
                <c:pt idx="53">
                  <c:v>0.94267582410113127</c:v>
                </c:pt>
                <c:pt idx="54">
                  <c:v>0.94784643692158232</c:v>
                </c:pt>
                <c:pt idx="55">
                  <c:v>0.95257412682243336</c:v>
                </c:pt>
                <c:pt idx="56">
                  <c:v>0.95689274505891386</c:v>
                </c:pt>
                <c:pt idx="57">
                  <c:v>0.96083427720323566</c:v>
                </c:pt>
                <c:pt idx="58">
                  <c:v>0.96442881072736386</c:v>
                </c:pt>
                <c:pt idx="59">
                  <c:v>0.96770453530154954</c:v>
                </c:pt>
                <c:pt idx="60">
                  <c:v>0.97068776924864364</c:v>
                </c:pt>
                <c:pt idx="61">
                  <c:v>0.97340300642313404</c:v>
                </c:pt>
                <c:pt idx="62">
                  <c:v>0.9758729785823308</c:v>
                </c:pt>
                <c:pt idx="63">
                  <c:v>0.97811872906386943</c:v>
                </c:pt>
                <c:pt idx="64">
                  <c:v>0.98015969426592253</c:v>
                </c:pt>
                <c:pt idx="65">
                  <c:v>0.98201379003790845</c:v>
                </c:pt>
                <c:pt idx="66">
                  <c:v>0.9836975006285591</c:v>
                </c:pt>
                <c:pt idx="67">
                  <c:v>0.98522596830672693</c:v>
                </c:pt>
                <c:pt idx="68">
                  <c:v>0.98661308217233512</c:v>
                </c:pt>
                <c:pt idx="69">
                  <c:v>0.98787156501572571</c:v>
                </c:pt>
                <c:pt idx="70">
                  <c:v>0.98901305736940681</c:v>
                </c:pt>
                <c:pt idx="71">
                  <c:v>0.99004819813309575</c:v>
                </c:pt>
                <c:pt idx="72">
                  <c:v>0.99098670134715205</c:v>
                </c:pt>
                <c:pt idx="73">
                  <c:v>0.99183742884684012</c:v>
                </c:pt>
                <c:pt idx="74">
                  <c:v>0.99260845865571812</c:v>
                </c:pt>
                <c:pt idx="75">
                  <c:v>0.99330714907571527</c:v>
                </c:pt>
                <c:pt idx="76">
                  <c:v>0.99394019850841575</c:v>
                </c:pt>
                <c:pt idx="77">
                  <c:v>0.99451370110054949</c:v>
                </c:pt>
                <c:pt idx="78">
                  <c:v>0.99503319834994297</c:v>
                </c:pt>
                <c:pt idx="79">
                  <c:v>0.99550372683905886</c:v>
                </c:pt>
                <c:pt idx="80">
                  <c:v>0.99592986228410396</c:v>
                </c:pt>
                <c:pt idx="81">
                  <c:v>0.99631576010056411</c:v>
                </c:pt>
                <c:pt idx="82">
                  <c:v>0.99666519269258669</c:v>
                </c:pt>
                <c:pt idx="83">
                  <c:v>0.99698158367529166</c:v>
                </c:pt>
                <c:pt idx="84">
                  <c:v>0.99726803923698903</c:v>
                </c:pt>
                <c:pt idx="85">
                  <c:v>0.99752737684336534</c:v>
                </c:pt>
                <c:pt idx="86">
                  <c:v>0.9977621514787236</c:v>
                </c:pt>
                <c:pt idx="87">
                  <c:v>0.9979746796109501</c:v>
                </c:pt>
                <c:pt idx="88">
                  <c:v>0.99816706105750719</c:v>
                </c:pt>
                <c:pt idx="89">
                  <c:v>0.99834119891982553</c:v>
                </c:pt>
                <c:pt idx="90">
                  <c:v>0.99849881774326299</c:v>
                </c:pt>
                <c:pt idx="91">
                  <c:v>0.9986414800495711</c:v>
                </c:pt>
                <c:pt idx="92">
                  <c:v>0.99877060137872264</c:v>
                </c:pt>
                <c:pt idx="93">
                  <c:v>0.99888746396713979</c:v>
                </c:pt>
                <c:pt idx="94">
                  <c:v>0.9989932291799144</c:v>
                </c:pt>
                <c:pt idx="95">
                  <c:v>0.9990889488055994</c:v>
                </c:pt>
                <c:pt idx="96">
                  <c:v>0.99917557531360168</c:v>
                </c:pt>
                <c:pt idx="97">
                  <c:v>0.99925397116616332</c:v>
                </c:pt>
                <c:pt idx="98">
                  <c:v>0.99932491726936723</c:v>
                </c:pt>
                <c:pt idx="99">
                  <c:v>0.99938912064056562</c:v>
                </c:pt>
                <c:pt idx="100">
                  <c:v>0.9994472213630764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A-422A-8D53-BEB434877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46975"/>
        <c:axId val="165746143"/>
      </c:lineChart>
      <c:catAx>
        <c:axId val="16574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143"/>
        <c:crosses val="autoZero"/>
        <c:auto val="1"/>
        <c:lblAlgn val="ctr"/>
        <c:lblOffset val="100"/>
        <c:noMultiLvlLbl val="0"/>
      </c:catAx>
      <c:valAx>
        <c:axId val="1657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35944</xdr:colOff>
      <xdr:row>23</xdr:row>
      <xdr:rowOff>83867</xdr:rowOff>
    </xdr:from>
    <xdr:to>
      <xdr:col>15</xdr:col>
      <xdr:colOff>347454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BCB591-DE6B-42C2-806A-30F0A2B037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340" t="11099" r="9205" b="16348"/>
        <a:stretch/>
      </xdr:blipFill>
      <xdr:spPr>
        <a:xfrm>
          <a:off x="7236604" y="4217358"/>
          <a:ext cx="2755661" cy="4229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504423</xdr:colOff>
      <xdr:row>10</xdr:row>
      <xdr:rowOff>107325</xdr:rowOff>
    </xdr:from>
    <xdr:to>
      <xdr:col>19</xdr:col>
      <xdr:colOff>214648</xdr:colOff>
      <xdr:row>25</xdr:row>
      <xdr:rowOff>134156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52F47D-EE7D-460B-ADA2-E3636BA7B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629634</xdr:colOff>
      <xdr:row>26</xdr:row>
      <xdr:rowOff>63859</xdr:rowOff>
    </xdr:from>
    <xdr:to>
      <xdr:col>15</xdr:col>
      <xdr:colOff>85859</xdr:colOff>
      <xdr:row>40</xdr:row>
      <xdr:rowOff>177622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3E2F2D-E326-4C81-B4A1-C85F4D658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504423</xdr:colOff>
      <xdr:row>10</xdr:row>
      <xdr:rowOff>107325</xdr:rowOff>
    </xdr:from>
    <xdr:to>
      <xdr:col>19</xdr:col>
      <xdr:colOff>214648</xdr:colOff>
      <xdr:row>25</xdr:row>
      <xdr:rowOff>134156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9B5263-BC52-4847-A87F-72003C025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629634</xdr:colOff>
      <xdr:row>26</xdr:row>
      <xdr:rowOff>63859</xdr:rowOff>
    </xdr:from>
    <xdr:to>
      <xdr:col>15</xdr:col>
      <xdr:colOff>85859</xdr:colOff>
      <xdr:row>40</xdr:row>
      <xdr:rowOff>177622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A76CE3-C6BD-421E-AA91-740DF0749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F083-FB82-4E22-959D-2FF829FB2533}">
  <dimension ref="A3:AE43"/>
  <sheetViews>
    <sheetView zoomScale="53" zoomScaleNormal="53" workbookViewId="0">
      <selection activeCell="H9" sqref="H9"/>
    </sheetView>
  </sheetViews>
  <sheetFormatPr defaultRowHeight="14.5" x14ac:dyDescent="0.35"/>
  <cols>
    <col min="1" max="1" width="15.54296875" customWidth="1"/>
  </cols>
  <sheetData>
    <row r="3" spans="1:31" x14ac:dyDescent="0.35">
      <c r="H3">
        <f>SUM(C9:G9)</f>
        <v>1</v>
      </c>
      <c r="I3" t="s">
        <v>2</v>
      </c>
      <c r="J3">
        <v>1</v>
      </c>
    </row>
    <row r="4" spans="1:31" x14ac:dyDescent="0.35">
      <c r="H4">
        <f t="shared" ref="H4:H7" si="0">SUM(C10:G10)</f>
        <v>0.99999999798866857</v>
      </c>
      <c r="I4" t="s">
        <v>2</v>
      </c>
      <c r="J4">
        <v>1</v>
      </c>
    </row>
    <row r="5" spans="1:31" x14ac:dyDescent="0.35">
      <c r="H5">
        <f t="shared" si="0"/>
        <v>1.0000000000002109</v>
      </c>
      <c r="I5" t="s">
        <v>2</v>
      </c>
      <c r="J5">
        <v>1</v>
      </c>
    </row>
    <row r="6" spans="1:31" x14ac:dyDescent="0.35">
      <c r="H6">
        <f t="shared" si="0"/>
        <v>0.99999999932534034</v>
      </c>
      <c r="I6" t="s">
        <v>2</v>
      </c>
      <c r="J6">
        <v>1</v>
      </c>
    </row>
    <row r="7" spans="1:31" x14ac:dyDescent="0.35">
      <c r="B7" t="s">
        <v>11</v>
      </c>
      <c r="C7" s="22" t="s">
        <v>13</v>
      </c>
      <c r="D7" s="22"/>
      <c r="E7" s="22"/>
      <c r="F7" s="22"/>
      <c r="G7" s="22"/>
      <c r="H7">
        <f t="shared" si="0"/>
        <v>1</v>
      </c>
      <c r="I7" t="s">
        <v>2</v>
      </c>
      <c r="J7">
        <v>1</v>
      </c>
    </row>
    <row r="8" spans="1:31" x14ac:dyDescent="0.35">
      <c r="A8" t="s">
        <v>1</v>
      </c>
      <c r="B8" s="14" t="s">
        <v>22</v>
      </c>
      <c r="C8">
        <v>1</v>
      </c>
      <c r="D8">
        <v>2</v>
      </c>
      <c r="E8">
        <v>3</v>
      </c>
      <c r="F8">
        <v>4</v>
      </c>
      <c r="G8">
        <v>5</v>
      </c>
    </row>
    <row r="9" spans="1:31" x14ac:dyDescent="0.35">
      <c r="A9" s="21" t="s">
        <v>9</v>
      </c>
      <c r="B9">
        <f t="array" ref="B9:B13">TRANSPOSE(C8:G8)</f>
        <v>1</v>
      </c>
      <c r="C9" s="2">
        <v>1</v>
      </c>
      <c r="D9" s="3">
        <v>0</v>
      </c>
      <c r="E9" s="3">
        <v>0</v>
      </c>
      <c r="F9" s="3">
        <v>0</v>
      </c>
      <c r="G9" s="4">
        <v>0</v>
      </c>
      <c r="H9">
        <f>SUMPRODUCT($C$8:$G$8,C9:G9)</f>
        <v>1</v>
      </c>
      <c r="I9" t="s">
        <v>2</v>
      </c>
      <c r="J9">
        <v>1</v>
      </c>
      <c r="L9" s="2">
        <v>1</v>
      </c>
      <c r="M9" s="3">
        <v>1</v>
      </c>
      <c r="N9" s="3">
        <v>1</v>
      </c>
      <c r="O9" s="3">
        <v>1</v>
      </c>
      <c r="P9" s="3"/>
      <c r="Q9" s="3"/>
      <c r="R9" s="3"/>
      <c r="S9" s="3">
        <v>-1</v>
      </c>
      <c r="T9" s="3"/>
      <c r="U9" s="3"/>
      <c r="V9" s="3">
        <v>-1</v>
      </c>
      <c r="W9" s="3"/>
      <c r="X9" s="3">
        <v>-1</v>
      </c>
      <c r="Y9" s="3"/>
      <c r="Z9" s="3"/>
      <c r="AA9" s="3"/>
      <c r="AB9" s="3">
        <v>-1</v>
      </c>
      <c r="AC9" s="3"/>
      <c r="AD9" s="3"/>
      <c r="AE9" s="4"/>
    </row>
    <row r="10" spans="1:31" x14ac:dyDescent="0.35">
      <c r="A10" s="21"/>
      <c r="B10">
        <v>2</v>
      </c>
      <c r="C10" s="5">
        <v>0.35999999814696104</v>
      </c>
      <c r="D10" s="6">
        <v>0.35999999814696104</v>
      </c>
      <c r="E10" s="6">
        <v>0.20000000000026408</v>
      </c>
      <c r="F10" s="6">
        <v>8.0000001327608136E-2</v>
      </c>
      <c r="G10" s="7">
        <v>3.6687426624616483E-10</v>
      </c>
      <c r="H10">
        <f t="shared" ref="H10:H13" si="1">SUMPRODUCT($C$8:$G$8,C10:G10)</f>
        <v>2.0000000015864794</v>
      </c>
      <c r="I10" t="s">
        <v>2</v>
      </c>
      <c r="J10">
        <v>2</v>
      </c>
      <c r="L10" s="5">
        <v>-1</v>
      </c>
      <c r="M10" s="6"/>
      <c r="N10" s="6"/>
      <c r="O10" s="6"/>
      <c r="P10" s="6">
        <v>1</v>
      </c>
      <c r="Q10" s="6">
        <v>1</v>
      </c>
      <c r="R10" s="6">
        <v>1</v>
      </c>
      <c r="S10" s="6">
        <v>1</v>
      </c>
      <c r="T10" s="6"/>
      <c r="U10" s="6"/>
      <c r="V10" s="6"/>
      <c r="W10" s="6">
        <v>-1</v>
      </c>
      <c r="X10" s="6"/>
      <c r="Y10" s="6">
        <v>-1</v>
      </c>
      <c r="Z10" s="6"/>
      <c r="AA10" s="6"/>
      <c r="AB10" s="6"/>
      <c r="AC10" s="6">
        <v>-1</v>
      </c>
      <c r="AD10" s="6"/>
      <c r="AE10" s="7"/>
    </row>
    <row r="11" spans="1:31" x14ac:dyDescent="0.35">
      <c r="A11" s="21"/>
      <c r="B11">
        <v>3</v>
      </c>
      <c r="C11" s="5">
        <v>0.2</v>
      </c>
      <c r="D11" s="6">
        <v>0.19999999999999959</v>
      </c>
      <c r="E11" s="6">
        <v>0.20000000000029131</v>
      </c>
      <c r="F11" s="6">
        <v>0.19999999999998019</v>
      </c>
      <c r="G11" s="7">
        <v>0.19999999999993981</v>
      </c>
      <c r="H11">
        <f t="shared" si="1"/>
        <v>3.0000000000004929</v>
      </c>
      <c r="I11" t="s">
        <v>2</v>
      </c>
      <c r="J11">
        <v>3</v>
      </c>
      <c r="L11" s="5"/>
      <c r="M11" s="6">
        <v>-1</v>
      </c>
      <c r="N11" s="6"/>
      <c r="O11" s="6"/>
      <c r="P11" s="6">
        <v>-1</v>
      </c>
      <c r="Q11" s="6"/>
      <c r="R11" s="6"/>
      <c r="S11" s="6"/>
      <c r="T11" s="6">
        <v>1</v>
      </c>
      <c r="U11" s="6">
        <v>1</v>
      </c>
      <c r="V11" s="6">
        <v>1</v>
      </c>
      <c r="W11" s="6">
        <v>1</v>
      </c>
      <c r="X11" s="6"/>
      <c r="Y11" s="6"/>
      <c r="Z11" s="6">
        <v>-1</v>
      </c>
      <c r="AA11" s="6"/>
      <c r="AB11" s="6"/>
      <c r="AC11" s="6"/>
      <c r="AD11" s="6">
        <v>-1</v>
      </c>
      <c r="AE11" s="7"/>
    </row>
    <row r="12" spans="1:31" x14ac:dyDescent="0.35">
      <c r="A12" s="21"/>
      <c r="B12">
        <v>4</v>
      </c>
      <c r="C12" s="5">
        <v>0</v>
      </c>
      <c r="D12" s="6">
        <v>7.9999997279944834E-2</v>
      </c>
      <c r="E12" s="6">
        <v>0.20000000000026408</v>
      </c>
      <c r="F12" s="6">
        <v>0.36000000102256574</v>
      </c>
      <c r="G12" s="7">
        <v>0.36000000102256574</v>
      </c>
      <c r="H12">
        <f t="shared" si="1"/>
        <v>4.0000000037637733</v>
      </c>
      <c r="I12" t="s">
        <v>2</v>
      </c>
      <c r="J12">
        <v>4</v>
      </c>
      <c r="L12" s="5"/>
      <c r="M12" s="6"/>
      <c r="N12" s="6">
        <v>-1</v>
      </c>
      <c r="O12" s="6"/>
      <c r="P12" s="6"/>
      <c r="Q12" s="6">
        <v>-1</v>
      </c>
      <c r="R12" s="6"/>
      <c r="S12" s="6"/>
      <c r="T12" s="6">
        <v>-1</v>
      </c>
      <c r="U12" s="6"/>
      <c r="V12" s="6"/>
      <c r="W12" s="6"/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7">
        <v>-1</v>
      </c>
    </row>
    <row r="13" spans="1:31" x14ac:dyDescent="0.35">
      <c r="A13" s="21"/>
      <c r="B13">
        <v>5</v>
      </c>
      <c r="C13" s="8">
        <v>0</v>
      </c>
      <c r="D13" s="9">
        <v>0</v>
      </c>
      <c r="E13" s="9">
        <v>0</v>
      </c>
      <c r="F13" s="9">
        <v>7.5023325360783607E-13</v>
      </c>
      <c r="G13" s="10">
        <v>0.99999999999924971</v>
      </c>
      <c r="H13">
        <f t="shared" si="1"/>
        <v>4.9999999999992495</v>
      </c>
      <c r="I13" t="s">
        <v>2</v>
      </c>
      <c r="J13">
        <v>5</v>
      </c>
      <c r="L13" s="8"/>
      <c r="M13" s="9"/>
      <c r="N13" s="9"/>
      <c r="O13" s="9">
        <v>-1</v>
      </c>
      <c r="P13" s="9"/>
      <c r="Q13" s="9"/>
      <c r="R13" s="9">
        <v>-1</v>
      </c>
      <c r="S13" s="9"/>
      <c r="T13" s="9"/>
      <c r="U13" s="9">
        <v>-1</v>
      </c>
      <c r="V13" s="9"/>
      <c r="W13" s="9"/>
      <c r="X13" s="9"/>
      <c r="Y13" s="9"/>
      <c r="Z13" s="9"/>
      <c r="AA13" s="9">
        <v>-1</v>
      </c>
      <c r="AB13" s="9">
        <v>1</v>
      </c>
      <c r="AC13" s="9">
        <v>1</v>
      </c>
      <c r="AD13" s="9">
        <v>1</v>
      </c>
      <c r="AE13" s="10">
        <v>1</v>
      </c>
    </row>
    <row r="14" spans="1:31" x14ac:dyDescent="0.35">
      <c r="A14" t="s">
        <v>11</v>
      </c>
      <c r="L14">
        <f>SUMPRODUCT($C$9:$C$13,L9:L13)</f>
        <v>0.64000000185303896</v>
      </c>
      <c r="M14">
        <f t="shared" ref="M14:O14" si="2">SUMPRODUCT($C$9:$C$13,M9:M13)</f>
        <v>0.8</v>
      </c>
      <c r="N14">
        <f t="shared" si="2"/>
        <v>1</v>
      </c>
      <c r="O14">
        <f t="shared" si="2"/>
        <v>1</v>
      </c>
      <c r="P14">
        <f>SUMPRODUCT($D$9:$D$13,P9:P13)</f>
        <v>0.15999999814696145</v>
      </c>
      <c r="Q14">
        <f t="shared" ref="Q14:S14" si="3">SUMPRODUCT($D$9:$D$13,Q9:Q13)</f>
        <v>0.28000000086701621</v>
      </c>
      <c r="R14">
        <f t="shared" si="3"/>
        <v>0.35999999814696104</v>
      </c>
      <c r="S14">
        <f t="shared" si="3"/>
        <v>0.35999999814696104</v>
      </c>
      <c r="T14">
        <f>SUMPRODUCT($E$9:$E$13,T9:T13)</f>
        <v>2.7228219678931964E-14</v>
      </c>
      <c r="U14">
        <f t="shared" ref="U14:V14" si="4">SUMPRODUCT($E$9:$E$13,U9:U13)</f>
        <v>0.20000000000029131</v>
      </c>
      <c r="V14">
        <f t="shared" si="4"/>
        <v>0.20000000000029131</v>
      </c>
      <c r="W14">
        <f>SUMPRODUCT($E$9:$E$13,W9:W13)</f>
        <v>2.7228219678931964E-14</v>
      </c>
      <c r="X14">
        <f>SUMPRODUCT($F$9:$F$13,X9:X13)</f>
        <v>0.36000000102256574</v>
      </c>
      <c r="Y14">
        <f t="shared" ref="Y14:AA14" si="5">SUMPRODUCT($F$9:$F$13,Y9:Y13)</f>
        <v>0.27999999969495759</v>
      </c>
      <c r="Z14">
        <f t="shared" si="5"/>
        <v>0.16000000102258555</v>
      </c>
      <c r="AA14">
        <f t="shared" si="5"/>
        <v>0.36000000102181551</v>
      </c>
      <c r="AB14">
        <f>SUMPRODUCT($G$9:$G$13,AB9:AB13)</f>
        <v>0.99999999999924971</v>
      </c>
      <c r="AC14">
        <f t="shared" ref="AC14:AE14" si="6">SUMPRODUCT($G$9:$G$13,AC9:AC13)</f>
        <v>0.9999999996323754</v>
      </c>
      <c r="AD14">
        <f t="shared" si="6"/>
        <v>0.79999999999930993</v>
      </c>
      <c r="AE14">
        <f t="shared" si="6"/>
        <v>0.63999999897668403</v>
      </c>
    </row>
    <row r="15" spans="1:31" x14ac:dyDescent="0.35"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</row>
    <row r="16" spans="1:31" x14ac:dyDescent="0.35"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22" x14ac:dyDescent="0.35">
      <c r="I17" t="s">
        <v>3</v>
      </c>
    </row>
    <row r="18" spans="1:22" x14ac:dyDescent="0.35">
      <c r="A18" t="s">
        <v>14</v>
      </c>
      <c r="B18" t="s">
        <v>5</v>
      </c>
      <c r="C18" s="2">
        <f>ABS(C9-0.2)</f>
        <v>0.8</v>
      </c>
      <c r="D18" s="3">
        <f t="shared" ref="D18:G18" si="7">ABS(D9-0.2)</f>
        <v>0.2</v>
      </c>
      <c r="E18" s="3">
        <f t="shared" si="7"/>
        <v>0.2</v>
      </c>
      <c r="F18" s="3">
        <f t="shared" si="7"/>
        <v>0.2</v>
      </c>
      <c r="G18" s="4">
        <f t="shared" si="7"/>
        <v>0.2</v>
      </c>
      <c r="I18" s="1">
        <f>SUM(C18:G22)</f>
        <v>4.4799999993640265</v>
      </c>
      <c r="K18" t="s">
        <v>6</v>
      </c>
      <c r="L18" s="2">
        <f>C9-0.2</f>
        <v>0.8</v>
      </c>
      <c r="M18" s="3">
        <f t="shared" ref="M18:P18" si="8">D9-0.2</f>
        <v>-0.2</v>
      </c>
      <c r="N18" s="3">
        <f t="shared" si="8"/>
        <v>-0.2</v>
      </c>
      <c r="O18" s="3">
        <f t="shared" si="8"/>
        <v>-0.2</v>
      </c>
      <c r="P18" s="4">
        <f t="shared" si="8"/>
        <v>-0.2</v>
      </c>
      <c r="Q18" t="s">
        <v>7</v>
      </c>
      <c r="R18" s="2">
        <f>0.2-C9</f>
        <v>-0.8</v>
      </c>
      <c r="S18" s="3">
        <f t="shared" ref="S18:V18" si="9">0.2-D9</f>
        <v>0.2</v>
      </c>
      <c r="T18" s="3">
        <f t="shared" si="9"/>
        <v>0.2</v>
      </c>
      <c r="U18" s="3">
        <f t="shared" si="9"/>
        <v>0.2</v>
      </c>
      <c r="V18" s="4">
        <f t="shared" si="9"/>
        <v>0.2</v>
      </c>
    </row>
    <row r="19" spans="1:22" x14ac:dyDescent="0.35">
      <c r="C19" s="5">
        <f t="shared" ref="C19:G19" si="10">ABS(C10-0.2)</f>
        <v>0.15999999814696103</v>
      </c>
      <c r="D19" s="6">
        <f t="shared" si="10"/>
        <v>0.15999999814696103</v>
      </c>
      <c r="E19" s="6">
        <f t="shared" si="10"/>
        <v>2.6406654640709348E-13</v>
      </c>
      <c r="F19" s="6">
        <f t="shared" si="10"/>
        <v>0.11999999867239187</v>
      </c>
      <c r="G19" s="7">
        <f t="shared" si="10"/>
        <v>0.19999999963312576</v>
      </c>
      <c r="L19" s="5">
        <f t="shared" ref="L19:L22" si="11">C10-0.2</f>
        <v>0.15999999814696103</v>
      </c>
      <c r="M19" s="6">
        <f t="shared" ref="M19:M22" si="12">D10-0.2</f>
        <v>0.15999999814696103</v>
      </c>
      <c r="N19" s="6">
        <f t="shared" ref="N19:N22" si="13">E10-0.2</f>
        <v>2.6406654640709348E-13</v>
      </c>
      <c r="O19" s="6">
        <f t="shared" ref="O19:O22" si="14">F10-0.2</f>
        <v>-0.11999999867239187</v>
      </c>
      <c r="P19" s="7">
        <f t="shared" ref="P19:P22" si="15">G10-0.2</f>
        <v>-0.19999999963312576</v>
      </c>
      <c r="R19" s="5">
        <f t="shared" ref="R19:R22" si="16">0.2-C10</f>
        <v>-0.15999999814696103</v>
      </c>
      <c r="S19" s="6">
        <f t="shared" ref="S19:S22" si="17">0.2-D10</f>
        <v>-0.15999999814696103</v>
      </c>
      <c r="T19" s="6">
        <f t="shared" ref="T19:T22" si="18">0.2-E10</f>
        <v>-2.6406654640709348E-13</v>
      </c>
      <c r="U19" s="6">
        <f t="shared" ref="U19:U22" si="19">0.2-F10</f>
        <v>0.11999999867239187</v>
      </c>
      <c r="V19" s="7">
        <f t="shared" ref="V19:V22" si="20">0.2-G10</f>
        <v>0.19999999963312576</v>
      </c>
    </row>
    <row r="20" spans="1:22" x14ac:dyDescent="0.35">
      <c r="C20" s="5">
        <f t="shared" ref="C20:G20" si="21">ABS(C11-0.2)</f>
        <v>0</v>
      </c>
      <c r="D20" s="6">
        <f t="shared" si="21"/>
        <v>4.163336342344337E-16</v>
      </c>
      <c r="E20" s="6">
        <f t="shared" si="21"/>
        <v>2.9129476608602545E-13</v>
      </c>
      <c r="F20" s="6">
        <f t="shared" si="21"/>
        <v>1.9817480989559044E-14</v>
      </c>
      <c r="G20" s="7">
        <f t="shared" si="21"/>
        <v>6.0201843510299113E-14</v>
      </c>
      <c r="L20" s="5">
        <f t="shared" si="11"/>
        <v>0</v>
      </c>
      <c r="M20" s="6">
        <f t="shared" si="12"/>
        <v>-4.163336342344337E-16</v>
      </c>
      <c r="N20" s="6">
        <f t="shared" si="13"/>
        <v>2.9129476608602545E-13</v>
      </c>
      <c r="O20" s="6">
        <f t="shared" si="14"/>
        <v>-1.9817480989559044E-14</v>
      </c>
      <c r="P20" s="7">
        <f t="shared" si="15"/>
        <v>-6.0201843510299113E-14</v>
      </c>
      <c r="R20" s="5">
        <f t="shared" si="16"/>
        <v>0</v>
      </c>
      <c r="S20" s="6">
        <f t="shared" si="17"/>
        <v>4.163336342344337E-16</v>
      </c>
      <c r="T20" s="6">
        <f t="shared" si="18"/>
        <v>-2.9129476608602545E-13</v>
      </c>
      <c r="U20" s="6">
        <f t="shared" si="19"/>
        <v>1.9817480989559044E-14</v>
      </c>
      <c r="V20" s="7">
        <f t="shared" si="20"/>
        <v>6.0201843510299113E-14</v>
      </c>
    </row>
    <row r="21" spans="1:22" x14ac:dyDescent="0.35">
      <c r="C21" s="5">
        <f t="shared" ref="C21:G21" si="22">ABS(C12-0.2)</f>
        <v>0.2</v>
      </c>
      <c r="D21" s="6">
        <f t="shared" si="22"/>
        <v>0.12000000272005518</v>
      </c>
      <c r="E21" s="6">
        <f t="shared" si="22"/>
        <v>2.6406654640709348E-13</v>
      </c>
      <c r="F21" s="6">
        <f t="shared" si="22"/>
        <v>0.16000000102256573</v>
      </c>
      <c r="G21" s="7">
        <f t="shared" si="22"/>
        <v>0.16000000102256573</v>
      </c>
      <c r="L21" s="5">
        <f t="shared" si="11"/>
        <v>-0.2</v>
      </c>
      <c r="M21" s="6">
        <f t="shared" si="12"/>
        <v>-0.12000000272005518</v>
      </c>
      <c r="N21" s="6">
        <f t="shared" si="13"/>
        <v>2.6406654640709348E-13</v>
      </c>
      <c r="O21" s="6">
        <f t="shared" si="14"/>
        <v>0.16000000102256573</v>
      </c>
      <c r="P21" s="7">
        <f t="shared" si="15"/>
        <v>0.16000000102256573</v>
      </c>
      <c r="R21" s="5">
        <f t="shared" si="16"/>
        <v>0.2</v>
      </c>
      <c r="S21" s="6">
        <f t="shared" si="17"/>
        <v>0.12000000272005518</v>
      </c>
      <c r="T21" s="6">
        <f t="shared" si="18"/>
        <v>-2.6406654640709348E-13</v>
      </c>
      <c r="U21" s="6">
        <f t="shared" si="19"/>
        <v>-0.16000000102256573</v>
      </c>
      <c r="V21" s="7">
        <f t="shared" si="20"/>
        <v>-0.16000000102256573</v>
      </c>
    </row>
    <row r="22" spans="1:22" x14ac:dyDescent="0.35">
      <c r="C22" s="8">
        <f t="shared" ref="C22:G22" si="23">ABS(C13-0.2)</f>
        <v>0.2</v>
      </c>
      <c r="D22" s="9">
        <f t="shared" si="23"/>
        <v>0.2</v>
      </c>
      <c r="E22" s="9">
        <f t="shared" si="23"/>
        <v>0.2</v>
      </c>
      <c r="F22" s="9">
        <f t="shared" si="23"/>
        <v>0.19999999999924978</v>
      </c>
      <c r="G22" s="10">
        <f t="shared" si="23"/>
        <v>0.79999999999924976</v>
      </c>
      <c r="L22" s="8">
        <f t="shared" si="11"/>
        <v>-0.2</v>
      </c>
      <c r="M22" s="9">
        <f t="shared" si="12"/>
        <v>-0.2</v>
      </c>
      <c r="N22" s="9">
        <f t="shared" si="13"/>
        <v>-0.2</v>
      </c>
      <c r="O22" s="9">
        <f t="shared" si="14"/>
        <v>-0.19999999999924978</v>
      </c>
      <c r="P22" s="10">
        <f t="shared" si="15"/>
        <v>0.79999999999924976</v>
      </c>
      <c r="R22" s="8">
        <f t="shared" si="16"/>
        <v>0.2</v>
      </c>
      <c r="S22" s="9">
        <f t="shared" si="17"/>
        <v>0.2</v>
      </c>
      <c r="T22" s="9">
        <f t="shared" si="18"/>
        <v>0.2</v>
      </c>
      <c r="U22" s="9">
        <f t="shared" si="19"/>
        <v>0.19999999999924978</v>
      </c>
      <c r="V22" s="10">
        <f t="shared" si="20"/>
        <v>-0.79999999999924976</v>
      </c>
    </row>
    <row r="24" spans="1:22" x14ac:dyDescent="0.35">
      <c r="C24" s="2">
        <v>1</v>
      </c>
      <c r="D24" s="3">
        <v>-1</v>
      </c>
      <c r="E24" s="3"/>
      <c r="F24" s="3"/>
      <c r="G24" s="4"/>
      <c r="H24">
        <f>SUMPRODUCT($C$9:$G$9,C24:G24)</f>
        <v>1</v>
      </c>
      <c r="I24" t="s">
        <v>4</v>
      </c>
      <c r="J24">
        <v>0</v>
      </c>
    </row>
    <row r="25" spans="1:22" x14ac:dyDescent="0.35">
      <c r="C25" s="5">
        <v>1</v>
      </c>
      <c r="D25" s="6"/>
      <c r="E25" s="6">
        <v>-1</v>
      </c>
      <c r="F25" s="6"/>
      <c r="G25" s="7"/>
      <c r="H25">
        <f t="shared" ref="H25:H27" si="24">SUMPRODUCT($C$9:$G$9,C25:G25)</f>
        <v>1</v>
      </c>
      <c r="I25" t="s">
        <v>4</v>
      </c>
      <c r="J25">
        <v>0</v>
      </c>
    </row>
    <row r="26" spans="1:22" x14ac:dyDescent="0.35">
      <c r="C26" s="5">
        <v>1</v>
      </c>
      <c r="D26" s="6"/>
      <c r="E26" s="6"/>
      <c r="F26" s="6">
        <v>-1</v>
      </c>
      <c r="G26" s="7"/>
      <c r="H26">
        <f t="shared" si="24"/>
        <v>1</v>
      </c>
      <c r="I26" t="s">
        <v>4</v>
      </c>
      <c r="J26">
        <v>0</v>
      </c>
    </row>
    <row r="27" spans="1:22" x14ac:dyDescent="0.35">
      <c r="C27" s="5">
        <v>1</v>
      </c>
      <c r="D27" s="6"/>
      <c r="E27" s="6"/>
      <c r="F27" s="6"/>
      <c r="G27" s="7">
        <v>-1</v>
      </c>
      <c r="H27">
        <f t="shared" si="24"/>
        <v>1</v>
      </c>
      <c r="I27" t="s">
        <v>4</v>
      </c>
      <c r="J27">
        <v>0</v>
      </c>
    </row>
    <row r="28" spans="1:22" x14ac:dyDescent="0.35">
      <c r="C28" s="5"/>
      <c r="D28" s="6">
        <v>1</v>
      </c>
      <c r="E28" s="6">
        <v>-1</v>
      </c>
      <c r="F28" s="6"/>
      <c r="G28" s="7"/>
      <c r="H28">
        <f>SUMPRODUCT($C$10:$G$10,C28:G28)</f>
        <v>0.15999999814669696</v>
      </c>
      <c r="I28" t="s">
        <v>4</v>
      </c>
      <c r="J28">
        <v>0</v>
      </c>
    </row>
    <row r="29" spans="1:22" x14ac:dyDescent="0.35">
      <c r="C29" s="5"/>
      <c r="D29" s="6">
        <v>1</v>
      </c>
      <c r="E29" s="6"/>
      <c r="F29" s="6">
        <v>-1</v>
      </c>
      <c r="G29" s="7"/>
      <c r="H29">
        <f>SUMPRODUCT($C$10:$G$10,C29:G29)</f>
        <v>0.27999999681935289</v>
      </c>
      <c r="I29" t="s">
        <v>4</v>
      </c>
      <c r="J29">
        <v>0</v>
      </c>
    </row>
    <row r="30" spans="1:22" x14ac:dyDescent="0.35">
      <c r="C30" s="5"/>
      <c r="D30" s="6">
        <v>1</v>
      </c>
      <c r="E30" s="6"/>
      <c r="F30" s="6"/>
      <c r="G30" s="7">
        <v>-1</v>
      </c>
      <c r="H30">
        <f>SUMPRODUCT($C$10:$G$10,C30:G30)</f>
        <v>0.35999999778008679</v>
      </c>
      <c r="I30" t="s">
        <v>4</v>
      </c>
      <c r="J30">
        <v>0</v>
      </c>
    </row>
    <row r="31" spans="1:22" x14ac:dyDescent="0.35">
      <c r="C31" s="5">
        <v>-1</v>
      </c>
      <c r="D31" s="11">
        <v>1</v>
      </c>
      <c r="E31" s="6"/>
      <c r="F31" s="6"/>
      <c r="G31" s="7"/>
      <c r="H31">
        <f>SUMPRODUCT($C$10:$G$10,C31:G31)</f>
        <v>0</v>
      </c>
      <c r="I31" t="s">
        <v>4</v>
      </c>
      <c r="J31">
        <v>0</v>
      </c>
    </row>
    <row r="32" spans="1:22" x14ac:dyDescent="0.35">
      <c r="C32" s="5"/>
      <c r="D32" s="6"/>
      <c r="E32" s="6">
        <v>1</v>
      </c>
      <c r="F32" s="6">
        <v>-1</v>
      </c>
      <c r="G32" s="7"/>
      <c r="H32">
        <f>SUMPRODUCT($C$11:$G$11,C32:G32)</f>
        <v>3.1111224707558449E-13</v>
      </c>
      <c r="I32" t="s">
        <v>4</v>
      </c>
      <c r="J32">
        <v>0</v>
      </c>
    </row>
    <row r="33" spans="3:10" x14ac:dyDescent="0.35">
      <c r="C33" s="5"/>
      <c r="D33" s="6"/>
      <c r="E33" s="6">
        <v>1</v>
      </c>
      <c r="F33" s="6"/>
      <c r="G33" s="7">
        <v>-1</v>
      </c>
      <c r="H33">
        <f t="shared" ref="H33:H35" si="25">SUMPRODUCT($C$11:$G$11,C33:G33)</f>
        <v>3.5149660959632456E-13</v>
      </c>
      <c r="I33" t="s">
        <v>4</v>
      </c>
      <c r="J33">
        <v>0</v>
      </c>
    </row>
    <row r="34" spans="3:10" x14ac:dyDescent="0.35">
      <c r="C34" s="5">
        <v>-1</v>
      </c>
      <c r="D34" s="6"/>
      <c r="E34" s="6">
        <v>1</v>
      </c>
      <c r="F34" s="6"/>
      <c r="G34" s="7"/>
      <c r="H34">
        <f t="shared" si="25"/>
        <v>2.9129476608602545E-13</v>
      </c>
      <c r="I34" t="s">
        <v>4</v>
      </c>
      <c r="J34">
        <v>0</v>
      </c>
    </row>
    <row r="35" spans="3:10" x14ac:dyDescent="0.35">
      <c r="C35" s="5"/>
      <c r="D35" s="6">
        <v>-1</v>
      </c>
      <c r="E35" s="6">
        <v>1</v>
      </c>
      <c r="F35" s="6"/>
      <c r="G35" s="7"/>
      <c r="H35">
        <f t="shared" si="25"/>
        <v>2.9171109972025988E-13</v>
      </c>
      <c r="I35" t="s">
        <v>4</v>
      </c>
      <c r="J35">
        <v>0</v>
      </c>
    </row>
    <row r="36" spans="3:10" x14ac:dyDescent="0.35">
      <c r="C36" s="5"/>
      <c r="D36" s="6"/>
      <c r="E36" s="6"/>
      <c r="F36" s="6">
        <v>1</v>
      </c>
      <c r="G36" s="7">
        <v>-1</v>
      </c>
      <c r="H36">
        <f>SUMPRODUCT($C$12:$G$12,C36:G36)</f>
        <v>0</v>
      </c>
      <c r="I36" t="s">
        <v>4</v>
      </c>
      <c r="J36">
        <v>0</v>
      </c>
    </row>
    <row r="37" spans="3:10" x14ac:dyDescent="0.35">
      <c r="C37" s="5">
        <v>-1</v>
      </c>
      <c r="D37" s="6"/>
      <c r="E37" s="6"/>
      <c r="F37" s="6">
        <v>1</v>
      </c>
      <c r="G37" s="7"/>
      <c r="H37">
        <f t="shared" ref="H37:H39" si="26">SUMPRODUCT($C$12:$G$12,C37:G37)</f>
        <v>0.36000000102256574</v>
      </c>
      <c r="I37" t="s">
        <v>4</v>
      </c>
      <c r="J37">
        <v>0</v>
      </c>
    </row>
    <row r="38" spans="3:10" x14ac:dyDescent="0.35">
      <c r="C38" s="5"/>
      <c r="D38" s="6">
        <v>-1</v>
      </c>
      <c r="E38" s="6"/>
      <c r="F38" s="6">
        <v>1</v>
      </c>
      <c r="G38" s="7"/>
      <c r="H38">
        <f t="shared" si="26"/>
        <v>0.28000000374262091</v>
      </c>
      <c r="I38" t="s">
        <v>4</v>
      </c>
      <c r="J38">
        <v>0</v>
      </c>
    </row>
    <row r="39" spans="3:10" x14ac:dyDescent="0.35">
      <c r="C39" s="5"/>
      <c r="D39" s="6"/>
      <c r="E39" s="6">
        <v>-1</v>
      </c>
      <c r="F39" s="6">
        <v>1</v>
      </c>
      <c r="G39" s="7"/>
      <c r="H39">
        <f t="shared" si="26"/>
        <v>0.16000000102230166</v>
      </c>
      <c r="I39" t="s">
        <v>4</v>
      </c>
      <c r="J39">
        <v>0</v>
      </c>
    </row>
    <row r="40" spans="3:10" x14ac:dyDescent="0.35">
      <c r="C40" s="5">
        <v>-1</v>
      </c>
      <c r="D40" s="6"/>
      <c r="E40" s="6"/>
      <c r="F40" s="6"/>
      <c r="G40" s="7">
        <v>1</v>
      </c>
      <c r="H40">
        <f>SUMPRODUCT($C$13:$G$13,C40:G40)</f>
        <v>0.99999999999924971</v>
      </c>
      <c r="I40" t="s">
        <v>4</v>
      </c>
      <c r="J40">
        <v>0</v>
      </c>
    </row>
    <row r="41" spans="3:10" x14ac:dyDescent="0.35">
      <c r="C41" s="5"/>
      <c r="D41" s="6">
        <v>-1</v>
      </c>
      <c r="E41" s="6"/>
      <c r="F41" s="6"/>
      <c r="G41" s="7">
        <v>1</v>
      </c>
      <c r="H41">
        <f t="shared" ref="H41:H43" si="27">SUMPRODUCT($C$13:$G$13,C41:G41)</f>
        <v>0.99999999999924971</v>
      </c>
      <c r="I41" t="s">
        <v>4</v>
      </c>
      <c r="J41">
        <v>0</v>
      </c>
    </row>
    <row r="42" spans="3:10" x14ac:dyDescent="0.35">
      <c r="C42" s="5"/>
      <c r="D42" s="6"/>
      <c r="E42" s="6">
        <v>-1</v>
      </c>
      <c r="F42" s="6"/>
      <c r="G42" s="7">
        <v>1</v>
      </c>
      <c r="H42">
        <f t="shared" si="27"/>
        <v>0.99999999999924971</v>
      </c>
      <c r="I42" t="s">
        <v>4</v>
      </c>
      <c r="J42">
        <v>0</v>
      </c>
    </row>
    <row r="43" spans="3:10" x14ac:dyDescent="0.35">
      <c r="C43" s="8"/>
      <c r="D43" s="9"/>
      <c r="E43" s="9"/>
      <c r="F43" s="9">
        <v>-1</v>
      </c>
      <c r="G43" s="10">
        <v>1</v>
      </c>
      <c r="H43">
        <f t="shared" si="27"/>
        <v>0.99999999999849942</v>
      </c>
      <c r="I43" t="s">
        <v>4</v>
      </c>
      <c r="J43">
        <v>0</v>
      </c>
    </row>
  </sheetData>
  <mergeCells count="2">
    <mergeCell ref="A9:A13"/>
    <mergeCell ref="C7:G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D344-D3C7-4AD6-9596-65592C6BEF7A}">
  <dimension ref="A4:J146"/>
  <sheetViews>
    <sheetView zoomScale="71" zoomScaleNormal="71" workbookViewId="0">
      <selection activeCell="C8" sqref="C8:H13"/>
    </sheetView>
  </sheetViews>
  <sheetFormatPr defaultRowHeight="14.5" x14ac:dyDescent="0.35"/>
  <cols>
    <col min="2" max="2" width="12.08984375" customWidth="1"/>
    <col min="9" max="9" width="15.1796875" customWidth="1"/>
    <col min="10" max="10" width="14.453125" customWidth="1"/>
  </cols>
  <sheetData>
    <row r="4" spans="1:10" x14ac:dyDescent="0.35">
      <c r="C4" t="s">
        <v>9</v>
      </c>
      <c r="D4">
        <v>1</v>
      </c>
      <c r="E4">
        <v>2</v>
      </c>
      <c r="F4">
        <v>3</v>
      </c>
      <c r="G4">
        <v>4</v>
      </c>
      <c r="H4">
        <v>5</v>
      </c>
      <c r="I4" t="s">
        <v>21</v>
      </c>
    </row>
    <row r="5" spans="1:10" x14ac:dyDescent="0.35">
      <c r="B5" t="s">
        <v>0</v>
      </c>
      <c r="C5" t="s">
        <v>10</v>
      </c>
      <c r="D5" s="15">
        <v>0.2</v>
      </c>
      <c r="E5" s="16">
        <v>0.2</v>
      </c>
      <c r="F5" s="16">
        <v>0.2</v>
      </c>
      <c r="G5" s="16">
        <v>0.2</v>
      </c>
      <c r="H5" s="17">
        <v>0.2</v>
      </c>
      <c r="I5">
        <f>SUM(D5:H5)</f>
        <v>1</v>
      </c>
    </row>
    <row r="7" spans="1:10" x14ac:dyDescent="0.35">
      <c r="D7" s="22" t="s">
        <v>13</v>
      </c>
      <c r="E7" s="22"/>
      <c r="F7" s="22"/>
      <c r="G7" s="22"/>
      <c r="H7" s="22"/>
    </row>
    <row r="8" spans="1:10" x14ac:dyDescent="0.35">
      <c r="B8" t="s">
        <v>1</v>
      </c>
      <c r="C8" t="s">
        <v>11</v>
      </c>
      <c r="D8">
        <v>1</v>
      </c>
      <c r="E8">
        <v>2</v>
      </c>
      <c r="F8">
        <v>3</v>
      </c>
      <c r="G8">
        <v>4</v>
      </c>
      <c r="H8">
        <v>5</v>
      </c>
      <c r="I8" t="s">
        <v>16</v>
      </c>
      <c r="J8" t="s">
        <v>15</v>
      </c>
    </row>
    <row r="9" spans="1:10" x14ac:dyDescent="0.35">
      <c r="A9">
        <f t="array" ref="A9:A13">TRANSPOSE($D$5:$H$5)</f>
        <v>0.2</v>
      </c>
      <c r="B9" s="21" t="s">
        <v>9</v>
      </c>
      <c r="C9">
        <f t="array" ref="C9:C13">TRANSPOSE(D8:H8)</f>
        <v>1</v>
      </c>
      <c r="D9" s="2">
        <f>Sheet1!C9</f>
        <v>1</v>
      </c>
      <c r="E9" s="3">
        <f>Sheet1!D9</f>
        <v>0</v>
      </c>
      <c r="F9" s="3">
        <f>Sheet1!E9</f>
        <v>0</v>
      </c>
      <c r="G9" s="3">
        <f>Sheet1!F9</f>
        <v>0</v>
      </c>
      <c r="H9" s="4">
        <f>Sheet1!G9</f>
        <v>0</v>
      </c>
      <c r="I9">
        <f>SUMPRODUCT($D$8:$H$8,D9:H9)</f>
        <v>1</v>
      </c>
      <c r="J9">
        <f>SUM(D9:H9)</f>
        <v>1</v>
      </c>
    </row>
    <row r="10" spans="1:10" x14ac:dyDescent="0.35">
      <c r="A10">
        <v>0.2</v>
      </c>
      <c r="B10" s="21"/>
      <c r="C10">
        <v>2</v>
      </c>
      <c r="D10" s="5">
        <f>Sheet1!C10</f>
        <v>0.35999999814696104</v>
      </c>
      <c r="E10" s="6">
        <f>Sheet1!D10</f>
        <v>0.35999999814696104</v>
      </c>
      <c r="F10" s="6">
        <f>Sheet1!E10</f>
        <v>0.20000000000026408</v>
      </c>
      <c r="G10" s="6">
        <f>Sheet1!F10</f>
        <v>8.0000001327608136E-2</v>
      </c>
      <c r="H10" s="7">
        <f>Sheet1!G10</f>
        <v>3.6687426624616483E-10</v>
      </c>
      <c r="I10">
        <f t="shared" ref="I10:I13" si="0">SUMPRODUCT($D$8:$H$8,D10:H10)</f>
        <v>2.0000000015864794</v>
      </c>
      <c r="J10">
        <f t="shared" ref="J10:J13" si="1">SUM(D10:H10)</f>
        <v>0.99999999798866857</v>
      </c>
    </row>
    <row r="11" spans="1:10" x14ac:dyDescent="0.35">
      <c r="A11">
        <v>0.2</v>
      </c>
      <c r="B11" s="21"/>
      <c r="C11">
        <v>3</v>
      </c>
      <c r="D11" s="5">
        <f>Sheet1!C11</f>
        <v>0.2</v>
      </c>
      <c r="E11" s="6">
        <f>Sheet1!D11</f>
        <v>0.19999999999999959</v>
      </c>
      <c r="F11" s="6">
        <f>Sheet1!E11</f>
        <v>0.20000000000029131</v>
      </c>
      <c r="G11" s="6">
        <f>Sheet1!F11</f>
        <v>0.19999999999998019</v>
      </c>
      <c r="H11" s="7">
        <f>Sheet1!G11</f>
        <v>0.19999999999993981</v>
      </c>
      <c r="I11">
        <f t="shared" si="0"/>
        <v>3.0000000000004929</v>
      </c>
      <c r="J11">
        <f t="shared" si="1"/>
        <v>1.0000000000002109</v>
      </c>
    </row>
    <row r="12" spans="1:10" x14ac:dyDescent="0.35">
      <c r="A12">
        <v>0.2</v>
      </c>
      <c r="B12" s="21"/>
      <c r="C12">
        <v>4</v>
      </c>
      <c r="D12" s="5">
        <f>Sheet1!C12</f>
        <v>0</v>
      </c>
      <c r="E12" s="6">
        <f>Sheet1!D12</f>
        <v>7.9999997279944834E-2</v>
      </c>
      <c r="F12" s="6">
        <f>Sheet1!E12</f>
        <v>0.20000000000026408</v>
      </c>
      <c r="G12" s="6">
        <f>Sheet1!F12</f>
        <v>0.36000000102256574</v>
      </c>
      <c r="H12" s="7">
        <f>Sheet1!G12</f>
        <v>0.36000000102256574</v>
      </c>
      <c r="I12">
        <f t="shared" si="0"/>
        <v>4.0000000037637733</v>
      </c>
      <c r="J12">
        <f t="shared" si="1"/>
        <v>0.99999999932534034</v>
      </c>
    </row>
    <row r="13" spans="1:10" x14ac:dyDescent="0.35">
      <c r="A13">
        <v>0.2</v>
      </c>
      <c r="B13" s="21"/>
      <c r="C13">
        <v>5</v>
      </c>
      <c r="D13" s="8">
        <f>Sheet1!C13</f>
        <v>0</v>
      </c>
      <c r="E13" s="9">
        <f>Sheet1!D13</f>
        <v>0</v>
      </c>
      <c r="F13" s="9">
        <f>Sheet1!E13</f>
        <v>0</v>
      </c>
      <c r="G13" s="9">
        <f>Sheet1!F13</f>
        <v>7.5023325360783607E-13</v>
      </c>
      <c r="H13" s="10">
        <f>Sheet1!G13</f>
        <v>0.99999999999924971</v>
      </c>
      <c r="I13">
        <f t="shared" si="0"/>
        <v>4.9999999999992495</v>
      </c>
      <c r="J13">
        <f t="shared" si="1"/>
        <v>1</v>
      </c>
    </row>
    <row r="14" spans="1:10" x14ac:dyDescent="0.35">
      <c r="B14" s="13"/>
      <c r="D14" s="6">
        <f>SUM(D9:D13)</f>
        <v>1.559999998146961</v>
      </c>
      <c r="E14" s="6">
        <f t="shared" ref="E14:H14" si="2">SUM(E9:E13)</f>
        <v>0.63999999542690555</v>
      </c>
      <c r="F14" s="6">
        <f t="shared" si="2"/>
        <v>0.60000000000081943</v>
      </c>
      <c r="G14" s="6">
        <f t="shared" si="2"/>
        <v>0.64000000235090437</v>
      </c>
      <c r="H14" s="6">
        <f t="shared" si="2"/>
        <v>1.5600000013886295</v>
      </c>
    </row>
    <row r="15" spans="1:10" x14ac:dyDescent="0.35">
      <c r="B15" s="13"/>
      <c r="C15" t="s">
        <v>17</v>
      </c>
      <c r="D15" s="6">
        <f>D14/SUM($D$14:$H$14)</f>
        <v>0.31199999979698484</v>
      </c>
      <c r="E15" s="6">
        <f t="shared" ref="E15:H15" si="3">E14/SUM($D$14:$H$14)</f>
        <v>0.12799999915413707</v>
      </c>
      <c r="F15" s="6">
        <f t="shared" si="3"/>
        <v>0.12000000006462259</v>
      </c>
      <c r="G15" s="6">
        <f t="shared" si="3"/>
        <v>0.12800000053893684</v>
      </c>
      <c r="H15" s="6">
        <f t="shared" si="3"/>
        <v>0.31200000044531856</v>
      </c>
    </row>
    <row r="16" spans="1:10" x14ac:dyDescent="0.35">
      <c r="D16" s="22" t="s">
        <v>13</v>
      </c>
      <c r="E16" s="22"/>
      <c r="F16" s="22"/>
      <c r="G16" s="22"/>
      <c r="H16" s="22"/>
    </row>
    <row r="17" spans="2:9" x14ac:dyDescent="0.35">
      <c r="B17" t="s">
        <v>8</v>
      </c>
      <c r="C17" t="s">
        <v>12</v>
      </c>
      <c r="D17">
        <v>1</v>
      </c>
      <c r="E17">
        <v>2</v>
      </c>
      <c r="F17">
        <v>3</v>
      </c>
      <c r="G17">
        <v>4</v>
      </c>
      <c r="H17">
        <v>5</v>
      </c>
    </row>
    <row r="18" spans="2:9" x14ac:dyDescent="0.35">
      <c r="B18" s="21" t="s">
        <v>9</v>
      </c>
      <c r="C18">
        <f t="array" ref="C18:C22">TRANSPOSE(D17:H17)</f>
        <v>1</v>
      </c>
      <c r="D18" s="2">
        <f>($A9*D9)/D$15</f>
        <v>0.64102564144274976</v>
      </c>
      <c r="E18" s="3">
        <f t="shared" ref="E18:H18" si="4">($A9*E9)/E$15</f>
        <v>0</v>
      </c>
      <c r="F18" s="3">
        <f t="shared" si="4"/>
        <v>0</v>
      </c>
      <c r="G18" s="3">
        <f t="shared" si="4"/>
        <v>0</v>
      </c>
      <c r="H18" s="4">
        <f t="shared" si="4"/>
        <v>0</v>
      </c>
      <c r="I18" s="11"/>
    </row>
    <row r="19" spans="2:9" x14ac:dyDescent="0.35">
      <c r="B19" s="21"/>
      <c r="C19">
        <v>2</v>
      </c>
      <c r="D19" s="5">
        <f t="shared" ref="D19:H19" si="5">($A10*D10)/D$15</f>
        <v>0.23076922973154446</v>
      </c>
      <c r="E19" s="6">
        <f t="shared" si="5"/>
        <v>0.56250000082179774</v>
      </c>
      <c r="F19" s="6">
        <f t="shared" si="5"/>
        <v>0.33333333315426628</v>
      </c>
      <c r="G19" s="6">
        <f t="shared" si="5"/>
        <v>0.12500000154808222</v>
      </c>
      <c r="H19" s="7">
        <f t="shared" si="5"/>
        <v>2.3517581136059238E-10</v>
      </c>
      <c r="I19" s="11"/>
    </row>
    <row r="20" spans="2:9" x14ac:dyDescent="0.35">
      <c r="B20" s="21"/>
      <c r="C20">
        <v>3</v>
      </c>
      <c r="D20" s="5">
        <f t="shared" ref="D20:H20" si="6">($A11*D11)/D$15</f>
        <v>0.12820512828854996</v>
      </c>
      <c r="E20" s="6">
        <f t="shared" si="6"/>
        <v>0.31250000206509448</v>
      </c>
      <c r="F20" s="6">
        <f t="shared" si="6"/>
        <v>0.33333333315431168</v>
      </c>
      <c r="G20" s="6">
        <f t="shared" si="6"/>
        <v>0.3124999986842053</v>
      </c>
      <c r="H20" s="7">
        <f t="shared" si="6"/>
        <v>0.12820512802210204</v>
      </c>
      <c r="I20" s="11"/>
    </row>
    <row r="21" spans="2:9" x14ac:dyDescent="0.35">
      <c r="B21" s="21"/>
      <c r="C21">
        <v>4</v>
      </c>
      <c r="D21" s="5">
        <f t="shared" ref="D21:H21" si="7">($A12*D12)/D$15</f>
        <v>0</v>
      </c>
      <c r="E21" s="6">
        <f t="shared" si="7"/>
        <v>0.1249999965759518</v>
      </c>
      <c r="F21" s="6">
        <f t="shared" si="7"/>
        <v>0.33333333315426628</v>
      </c>
      <c r="G21" s="6">
        <f t="shared" si="7"/>
        <v>0.56249999922938421</v>
      </c>
      <c r="H21" s="7">
        <f t="shared" si="7"/>
        <v>0.230769231095344</v>
      </c>
      <c r="I21" s="11"/>
    </row>
    <row r="22" spans="2:9" x14ac:dyDescent="0.35">
      <c r="B22" s="21"/>
      <c r="C22">
        <v>5</v>
      </c>
      <c r="D22" s="8">
        <f t="shared" ref="D22:H22" si="8">($A13*D13)/D$15</f>
        <v>0</v>
      </c>
      <c r="E22" s="9">
        <f t="shared" si="8"/>
        <v>0</v>
      </c>
      <c r="F22" s="9">
        <f t="shared" si="8"/>
        <v>0</v>
      </c>
      <c r="G22" s="9">
        <f t="shared" si="8"/>
        <v>1.1722394538265952E-12</v>
      </c>
      <c r="H22" s="10">
        <f t="shared" si="8"/>
        <v>0.64102564011022223</v>
      </c>
      <c r="I22" s="11"/>
    </row>
    <row r="23" spans="2:9" x14ac:dyDescent="0.35">
      <c r="I23" s="11"/>
    </row>
    <row r="24" spans="2:9" x14ac:dyDescent="0.35">
      <c r="D24" s="22" t="s">
        <v>13</v>
      </c>
      <c r="E24" s="22"/>
      <c r="F24" s="22"/>
      <c r="G24" s="22"/>
      <c r="H24" s="22"/>
    </row>
    <row r="25" spans="2:9" x14ac:dyDescent="0.35">
      <c r="D25">
        <v>1</v>
      </c>
      <c r="E25">
        <v>2</v>
      </c>
      <c r="F25">
        <v>3</v>
      </c>
      <c r="G25">
        <v>4</v>
      </c>
      <c r="H25">
        <v>5</v>
      </c>
    </row>
    <row r="26" spans="2:9" x14ac:dyDescent="0.35">
      <c r="B26" t="s">
        <v>25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</row>
    <row r="27" spans="2:9" x14ac:dyDescent="0.35">
      <c r="B27" s="18">
        <v>3</v>
      </c>
      <c r="C27">
        <f>(1-EXP(-$B$27*$C18))/$B$27</f>
        <v>0.31673764387737868</v>
      </c>
      <c r="D27">
        <f>$C27*D18</f>
        <v>0.2030369513355619</v>
      </c>
      <c r="E27">
        <f t="shared" ref="E27:H27" si="9">$C27*E18</f>
        <v>0</v>
      </c>
      <c r="F27">
        <f t="shared" si="9"/>
        <v>0</v>
      </c>
      <c r="G27">
        <f t="shared" si="9"/>
        <v>0</v>
      </c>
      <c r="H27">
        <f t="shared" si="9"/>
        <v>0</v>
      </c>
    </row>
    <row r="28" spans="2:9" x14ac:dyDescent="0.35">
      <c r="C28">
        <f t="shared" ref="C28:C31" si="10">(1-EXP(-$B$27*$C19))/$B$27</f>
        <v>0.33250708260777789</v>
      </c>
      <c r="D28">
        <f>$C28*D19</f>
        <v>7.6732403333679922E-2</v>
      </c>
      <c r="E28">
        <f t="shared" ref="E28:H31" si="11">$C28*E19</f>
        <v>0.18703523424012863</v>
      </c>
      <c r="F28">
        <f t="shared" si="11"/>
        <v>0.11083569414305157</v>
      </c>
      <c r="G28">
        <f t="shared" si="11"/>
        <v>4.1563385840720536E-2</v>
      </c>
      <c r="H28">
        <f t="shared" si="11"/>
        <v>7.8197622935427687E-11</v>
      </c>
    </row>
    <row r="29" spans="2:9" x14ac:dyDescent="0.35">
      <c r="C29">
        <f t="shared" si="10"/>
        <v>0.33329219673197114</v>
      </c>
      <c r="D29">
        <f>$C29*D20</f>
        <v>4.2729768839594992E-2</v>
      </c>
      <c r="E29">
        <f t="shared" si="11"/>
        <v>0.10415381216702085</v>
      </c>
      <c r="F29">
        <f t="shared" si="11"/>
        <v>0.11109739885099053</v>
      </c>
      <c r="G29">
        <f t="shared" si="11"/>
        <v>0.10415381104019687</v>
      </c>
      <c r="H29">
        <f t="shared" si="11"/>
        <v>4.272976875078998E-2</v>
      </c>
    </row>
    <row r="30" spans="2:9" x14ac:dyDescent="0.35">
      <c r="C30">
        <f t="shared" si="10"/>
        <v>0.3333312852625489</v>
      </c>
      <c r="D30">
        <f>$C30*D21</f>
        <v>0</v>
      </c>
      <c r="E30">
        <f t="shared" si="11"/>
        <v>4.1666409516476224E-2</v>
      </c>
      <c r="F30">
        <f t="shared" si="11"/>
        <v>0.11111042836116099</v>
      </c>
      <c r="G30">
        <f t="shared" si="11"/>
        <v>0.1874988477033134</v>
      </c>
      <c r="H30">
        <f t="shared" si="11"/>
        <v>7.6922604400061184E-2</v>
      </c>
    </row>
    <row r="31" spans="2:9" x14ac:dyDescent="0.35">
      <c r="C31">
        <f t="shared" si="10"/>
        <v>0.33333323136589316</v>
      </c>
      <c r="D31">
        <f>$C31*D22</f>
        <v>0</v>
      </c>
      <c r="E31">
        <f t="shared" si="11"/>
        <v>0</v>
      </c>
      <c r="F31">
        <f t="shared" si="11"/>
        <v>0</v>
      </c>
      <c r="G31">
        <f t="shared" si="11"/>
        <v>3.9074636507860868E-13</v>
      </c>
      <c r="H31">
        <f t="shared" si="11"/>
        <v>0.21367514800633047</v>
      </c>
    </row>
    <row r="32" spans="2:9" x14ac:dyDescent="0.35">
      <c r="C32" t="s">
        <v>23</v>
      </c>
      <c r="D32" s="1">
        <f>SUM(D27:D31)</f>
        <v>0.3224991235088368</v>
      </c>
      <c r="E32" s="1">
        <f t="shared" ref="E32:H32" si="12">SUM(E27:E31)</f>
        <v>0.3328554559236257</v>
      </c>
      <c r="F32" s="20">
        <f t="shared" si="12"/>
        <v>0.3330435213552031</v>
      </c>
      <c r="G32" s="20">
        <f t="shared" si="12"/>
        <v>0.33321604458462156</v>
      </c>
      <c r="H32" s="1">
        <f t="shared" si="12"/>
        <v>0.33332752123537923</v>
      </c>
    </row>
    <row r="34" spans="3:8" x14ac:dyDescent="0.35">
      <c r="D34" t="s">
        <v>20</v>
      </c>
      <c r="E34" t="s">
        <v>20</v>
      </c>
      <c r="F34" t="s">
        <v>20</v>
      </c>
      <c r="G34" t="s">
        <v>20</v>
      </c>
      <c r="H34" t="s">
        <v>20</v>
      </c>
    </row>
    <row r="35" spans="3:8" x14ac:dyDescent="0.35">
      <c r="D35">
        <f>$C18*D18</f>
        <v>0.64102564144274976</v>
      </c>
      <c r="E35">
        <f t="shared" ref="E35:H35" si="13">$C18*E18</f>
        <v>0</v>
      </c>
      <c r="F35">
        <f t="shared" si="13"/>
        <v>0</v>
      </c>
      <c r="G35">
        <f t="shared" si="13"/>
        <v>0</v>
      </c>
      <c r="H35">
        <f t="shared" si="13"/>
        <v>0</v>
      </c>
    </row>
    <row r="36" spans="3:8" x14ac:dyDescent="0.35">
      <c r="D36">
        <f>$C19*D19</f>
        <v>0.46153845946308891</v>
      </c>
      <c r="E36">
        <f t="shared" ref="E36:H39" si="14">$C19*E19</f>
        <v>1.1250000016435955</v>
      </c>
      <c r="F36">
        <f t="shared" si="14"/>
        <v>0.66666666630853255</v>
      </c>
      <c r="G36">
        <f t="shared" si="14"/>
        <v>0.25000000309616444</v>
      </c>
      <c r="H36">
        <f t="shared" si="14"/>
        <v>4.7035162272118476E-10</v>
      </c>
    </row>
    <row r="37" spans="3:8" x14ac:dyDescent="0.35">
      <c r="D37">
        <f>$C20*D20</f>
        <v>0.38461538486564989</v>
      </c>
      <c r="E37">
        <f t="shared" si="14"/>
        <v>0.9375000061952834</v>
      </c>
      <c r="F37">
        <f t="shared" si="14"/>
        <v>0.99999999946293505</v>
      </c>
      <c r="G37">
        <f t="shared" si="14"/>
        <v>0.93749999605261591</v>
      </c>
      <c r="H37">
        <f t="shared" si="14"/>
        <v>0.38461538406630613</v>
      </c>
    </row>
    <row r="38" spans="3:8" x14ac:dyDescent="0.35">
      <c r="D38">
        <f>$C21*D21</f>
        <v>0</v>
      </c>
      <c r="E38">
        <f t="shared" si="14"/>
        <v>0.49999998630380721</v>
      </c>
      <c r="F38">
        <f t="shared" si="14"/>
        <v>1.3333333326170651</v>
      </c>
      <c r="G38">
        <f t="shared" si="14"/>
        <v>2.2499999969175368</v>
      </c>
      <c r="H38">
        <f t="shared" si="14"/>
        <v>0.92307692438137601</v>
      </c>
    </row>
    <row r="39" spans="3:8" x14ac:dyDescent="0.35">
      <c r="D39">
        <f>$C22*D22</f>
        <v>0</v>
      </c>
      <c r="E39">
        <f t="shared" si="14"/>
        <v>0</v>
      </c>
      <c r="F39">
        <f t="shared" si="14"/>
        <v>0</v>
      </c>
      <c r="G39">
        <f t="shared" si="14"/>
        <v>5.8611972691329761E-12</v>
      </c>
      <c r="H39">
        <f t="shared" si="14"/>
        <v>3.205128200551111</v>
      </c>
    </row>
    <row r="40" spans="3:8" x14ac:dyDescent="0.35">
      <c r="C40" t="s">
        <v>23</v>
      </c>
      <c r="D40">
        <f>SUM(D35:D39)</f>
        <v>1.4871794857714886</v>
      </c>
      <c r="E40">
        <f t="shared" ref="E40:H40" si="15">SUM(E35:E39)</f>
        <v>2.5624999941426863</v>
      </c>
      <c r="F40">
        <f t="shared" si="15"/>
        <v>2.9999999983885326</v>
      </c>
      <c r="G40">
        <f t="shared" si="15"/>
        <v>3.4374999960721784</v>
      </c>
      <c r="H40">
        <f t="shared" si="15"/>
        <v>4.5128205094691447</v>
      </c>
    </row>
    <row r="41" spans="3:8" x14ac:dyDescent="0.35">
      <c r="C41" t="s">
        <v>24</v>
      </c>
      <c r="D41" s="1">
        <f>(1-EXP(-$B$27*D$40))/$B$27</f>
        <v>0.32948513707957428</v>
      </c>
      <c r="E41" s="1">
        <f t="shared" ref="E41:H41" si="16">(1-EXP(-$B$27*E$40))/$B$27</f>
        <v>0.33318049231475994</v>
      </c>
      <c r="F41" s="1">
        <f t="shared" si="16"/>
        <v>0.33329219673177224</v>
      </c>
      <c r="G41" s="1">
        <f t="shared" si="16"/>
        <v>0.33332226156714712</v>
      </c>
      <c r="H41" s="1">
        <f t="shared" si="16"/>
        <v>0.33333289358964974</v>
      </c>
    </row>
    <row r="45" spans="3:8" x14ac:dyDescent="0.35">
      <c r="C45" t="s">
        <v>9</v>
      </c>
      <c r="D45" t="s">
        <v>18</v>
      </c>
    </row>
    <row r="46" spans="3:8" x14ac:dyDescent="0.35">
      <c r="C46">
        <v>0</v>
      </c>
      <c r="D46" s="19">
        <f>(1-EXP(-$B$27*C46))/$B$27</f>
        <v>0</v>
      </c>
    </row>
    <row r="47" spans="3:8" x14ac:dyDescent="0.35">
      <c r="C47">
        <v>0.1</v>
      </c>
      <c r="D47" s="19">
        <f t="shared" ref="D47:D110" si="17">(1-EXP(-$B$27*C47))/$B$27</f>
        <v>8.6393926439427379E-2</v>
      </c>
    </row>
    <row r="48" spans="3:8" x14ac:dyDescent="0.35">
      <c r="C48">
        <v>0.2</v>
      </c>
      <c r="D48" s="19">
        <f t="shared" si="17"/>
        <v>0.1503961213019912</v>
      </c>
    </row>
    <row r="49" spans="3:4" x14ac:dyDescent="0.35">
      <c r="C49">
        <v>0.3</v>
      </c>
      <c r="D49" s="19">
        <f t="shared" si="17"/>
        <v>0.19781011341980026</v>
      </c>
    </row>
    <row r="50" spans="3:4" x14ac:dyDescent="0.35">
      <c r="C50">
        <v>0.4</v>
      </c>
      <c r="D50" s="19">
        <f t="shared" si="17"/>
        <v>0.23293526269593268</v>
      </c>
    </row>
    <row r="51" spans="3:4" x14ac:dyDescent="0.35">
      <c r="C51">
        <v>0.5</v>
      </c>
      <c r="D51" s="19">
        <f t="shared" si="17"/>
        <v>0.25895661328385672</v>
      </c>
    </row>
    <row r="52" spans="3:4" x14ac:dyDescent="0.35">
      <c r="C52">
        <v>0.6</v>
      </c>
      <c r="D52" s="19">
        <f t="shared" si="17"/>
        <v>0.27823370392613783</v>
      </c>
    </row>
    <row r="53" spans="3:4" x14ac:dyDescent="0.35">
      <c r="C53">
        <v>0.7</v>
      </c>
      <c r="D53" s="19">
        <f t="shared" si="17"/>
        <v>0.29251452391567268</v>
      </c>
    </row>
    <row r="54" spans="3:4" x14ac:dyDescent="0.35">
      <c r="C54">
        <v>0.8</v>
      </c>
      <c r="D54" s="19">
        <f t="shared" si="17"/>
        <v>0.30309401557019583</v>
      </c>
    </row>
    <row r="55" spans="3:4" x14ac:dyDescent="0.35">
      <c r="C55">
        <v>0.9</v>
      </c>
      <c r="D55" s="19">
        <f t="shared" si="17"/>
        <v>0.31093149575341678</v>
      </c>
    </row>
    <row r="56" spans="3:4" x14ac:dyDescent="0.35">
      <c r="C56">
        <v>1</v>
      </c>
      <c r="D56" s="19">
        <f t="shared" si="17"/>
        <v>0.31673764387737868</v>
      </c>
    </row>
    <row r="57" spans="3:4" x14ac:dyDescent="0.35">
      <c r="C57">
        <v>1.1000000000000001</v>
      </c>
      <c r="D57" s="19">
        <f t="shared" si="17"/>
        <v>0.32103894419958667</v>
      </c>
    </row>
    <row r="58" spans="3:4" x14ac:dyDescent="0.35">
      <c r="C58">
        <v>1.2</v>
      </c>
      <c r="D58" s="19">
        <f t="shared" si="17"/>
        <v>0.32422542585090247</v>
      </c>
    </row>
    <row r="59" spans="3:4" x14ac:dyDescent="0.35">
      <c r="C59">
        <v>1.3</v>
      </c>
      <c r="D59" s="19">
        <f t="shared" si="17"/>
        <v>0.3265860295180652</v>
      </c>
    </row>
    <row r="60" spans="3:4" x14ac:dyDescent="0.35">
      <c r="C60">
        <v>1.4</v>
      </c>
      <c r="D60" s="19">
        <f t="shared" si="17"/>
        <v>0.32833480772650742</v>
      </c>
    </row>
    <row r="61" spans="3:4" x14ac:dyDescent="0.35">
      <c r="C61">
        <v>1.5</v>
      </c>
      <c r="D61" s="19">
        <f t="shared" si="17"/>
        <v>0.3296303344872526</v>
      </c>
    </row>
    <row r="62" spans="3:4" x14ac:dyDescent="0.35">
      <c r="C62">
        <v>1.6</v>
      </c>
      <c r="D62" s="19">
        <f t="shared" si="17"/>
        <v>0.33059008431699333</v>
      </c>
    </row>
    <row r="63" spans="3:4" x14ac:dyDescent="0.35">
      <c r="C63">
        <v>1.7</v>
      </c>
      <c r="D63" s="19">
        <f t="shared" si="17"/>
        <v>0.33130108447816148</v>
      </c>
    </row>
    <row r="64" spans="3:4" x14ac:dyDescent="0.35">
      <c r="C64">
        <v>1.8</v>
      </c>
      <c r="D64" s="19">
        <f t="shared" si="17"/>
        <v>0.33182780635246245</v>
      </c>
    </row>
    <row r="65" spans="3:4" x14ac:dyDescent="0.35">
      <c r="C65">
        <v>1.9</v>
      </c>
      <c r="D65" s="19">
        <f t="shared" si="17"/>
        <v>0.33221801151417624</v>
      </c>
    </row>
    <row r="66" spans="3:4" x14ac:dyDescent="0.35">
      <c r="C66">
        <v>2</v>
      </c>
      <c r="D66" s="19">
        <f t="shared" si="17"/>
        <v>0.33250708260777789</v>
      </c>
    </row>
    <row r="67" spans="3:4" x14ac:dyDescent="0.35">
      <c r="C67">
        <v>2.1</v>
      </c>
      <c r="D67" s="19">
        <f t="shared" si="17"/>
        <v>0.33272123174099039</v>
      </c>
    </row>
    <row r="68" spans="3:4" x14ac:dyDescent="0.35">
      <c r="C68">
        <v>2.2000000000000002</v>
      </c>
      <c r="D68" s="19">
        <f t="shared" si="17"/>
        <v>0.33287987732081736</v>
      </c>
    </row>
    <row r="69" spans="3:4" x14ac:dyDescent="0.35">
      <c r="C69">
        <v>2.2999999999999998</v>
      </c>
      <c r="D69" s="19">
        <f t="shared" si="17"/>
        <v>0.33299740485698381</v>
      </c>
    </row>
    <row r="70" spans="3:4" x14ac:dyDescent="0.35">
      <c r="C70">
        <v>2.4</v>
      </c>
      <c r="D70" s="19">
        <f t="shared" si="17"/>
        <v>0.33308447139720776</v>
      </c>
    </row>
    <row r="71" spans="3:4" x14ac:dyDescent="0.35">
      <c r="C71">
        <v>2.5</v>
      </c>
      <c r="D71" s="19">
        <f t="shared" si="17"/>
        <v>0.33314897187661741</v>
      </c>
    </row>
    <row r="72" spans="3:4" x14ac:dyDescent="0.35">
      <c r="C72">
        <v>2.6</v>
      </c>
      <c r="D72" s="19">
        <f t="shared" si="17"/>
        <v>0.33319675500700674</v>
      </c>
    </row>
    <row r="73" spans="3:4" x14ac:dyDescent="0.35">
      <c r="C73">
        <v>2.7</v>
      </c>
      <c r="D73" s="19">
        <f t="shared" si="17"/>
        <v>0.33323215362064035</v>
      </c>
    </row>
    <row r="74" spans="3:4" x14ac:dyDescent="0.35">
      <c r="C74">
        <v>2.8</v>
      </c>
      <c r="D74" s="19">
        <f t="shared" si="17"/>
        <v>0.33325837755860704</v>
      </c>
    </row>
    <row r="75" spans="3:4" x14ac:dyDescent="0.35">
      <c r="C75">
        <v>2.9</v>
      </c>
      <c r="D75" s="19">
        <f t="shared" si="17"/>
        <v>0.33327780472967078</v>
      </c>
    </row>
    <row r="76" spans="3:4" x14ac:dyDescent="0.35">
      <c r="C76">
        <v>3</v>
      </c>
      <c r="D76" s="19">
        <f t="shared" si="17"/>
        <v>0.33329219673197114</v>
      </c>
    </row>
    <row r="77" spans="3:4" x14ac:dyDescent="0.35">
      <c r="C77">
        <v>3.1</v>
      </c>
      <c r="D77" s="19">
        <f t="shared" si="17"/>
        <v>0.33330285858950731</v>
      </c>
    </row>
    <row r="78" spans="3:4" x14ac:dyDescent="0.35">
      <c r="C78">
        <v>3.2</v>
      </c>
      <c r="D78" s="19">
        <f t="shared" si="17"/>
        <v>0.33331075708783636</v>
      </c>
    </row>
    <row r="79" spans="3:4" x14ac:dyDescent="0.35">
      <c r="C79">
        <v>3.3</v>
      </c>
      <c r="D79" s="19">
        <f t="shared" si="17"/>
        <v>0.3333166084393146</v>
      </c>
    </row>
    <row r="80" spans="3:4" x14ac:dyDescent="0.35">
      <c r="C80">
        <v>3.4</v>
      </c>
      <c r="D80" s="19">
        <f t="shared" si="17"/>
        <v>0.33332094322710532</v>
      </c>
    </row>
    <row r="81" spans="3:4" x14ac:dyDescent="0.35">
      <c r="C81">
        <v>3.5</v>
      </c>
      <c r="D81" s="19">
        <f t="shared" si="17"/>
        <v>0.33332415451688341</v>
      </c>
    </row>
    <row r="82" spans="3:4" x14ac:dyDescent="0.35">
      <c r="C82">
        <v>3.6</v>
      </c>
      <c r="D82" s="19">
        <f t="shared" si="17"/>
        <v>0.33332653349886293</v>
      </c>
    </row>
    <row r="83" spans="3:4" x14ac:dyDescent="0.35">
      <c r="C83">
        <v>3.7</v>
      </c>
      <c r="D83" s="19">
        <f t="shared" si="17"/>
        <v>0.33332829589206003</v>
      </c>
    </row>
    <row r="84" spans="3:4" x14ac:dyDescent="0.35">
      <c r="C84">
        <v>3.8</v>
      </c>
      <c r="D84" s="19">
        <f t="shared" si="17"/>
        <v>0.33332960150505248</v>
      </c>
    </row>
    <row r="85" spans="3:4" x14ac:dyDescent="0.35">
      <c r="C85">
        <v>3.9</v>
      </c>
      <c r="D85" s="19">
        <f t="shared" si="17"/>
        <v>0.33333056872694639</v>
      </c>
    </row>
    <row r="86" spans="3:4" x14ac:dyDescent="0.35">
      <c r="C86">
        <v>4</v>
      </c>
      <c r="D86" s="19">
        <f t="shared" si="17"/>
        <v>0.3333312852625489</v>
      </c>
    </row>
    <row r="87" spans="3:4" x14ac:dyDescent="0.35">
      <c r="C87">
        <v>4.0999999999999996</v>
      </c>
      <c r="D87" s="19">
        <f t="shared" si="17"/>
        <v>0.33333181608517898</v>
      </c>
    </row>
    <row r="88" spans="3:4" x14ac:dyDescent="0.35">
      <c r="C88">
        <v>4.2</v>
      </c>
      <c r="D88" s="19">
        <f t="shared" si="17"/>
        <v>0.3333322093282553</v>
      </c>
    </row>
    <row r="89" spans="3:4" x14ac:dyDescent="0.35">
      <c r="C89">
        <v>4.3</v>
      </c>
      <c r="D89" s="19">
        <f t="shared" si="17"/>
        <v>0.33333250064989139</v>
      </c>
    </row>
    <row r="90" spans="3:4" x14ac:dyDescent="0.35">
      <c r="C90">
        <v>4.4000000000000004</v>
      </c>
      <c r="D90" s="19">
        <f t="shared" si="17"/>
        <v>0.33333271646626744</v>
      </c>
    </row>
    <row r="91" spans="3:4" x14ac:dyDescent="0.35">
      <c r="C91">
        <v>4.5</v>
      </c>
      <c r="D91" s="19">
        <f t="shared" si="17"/>
        <v>0.33333287634697123</v>
      </c>
    </row>
    <row r="92" spans="3:4" x14ac:dyDescent="0.35">
      <c r="C92">
        <v>4.5999999999999996</v>
      </c>
      <c r="D92" s="19">
        <f t="shared" si="17"/>
        <v>0.33333299478950967</v>
      </c>
    </row>
    <row r="93" spans="3:4" x14ac:dyDescent="0.35">
      <c r="C93">
        <v>4.7</v>
      </c>
      <c r="D93" s="19">
        <f t="shared" si="17"/>
        <v>0.33333308253390026</v>
      </c>
    </row>
    <row r="94" spans="3:4" x14ac:dyDescent="0.35">
      <c r="C94">
        <v>4.8</v>
      </c>
      <c r="D94" s="19">
        <f t="shared" si="17"/>
        <v>0.33333314753654358</v>
      </c>
    </row>
    <row r="95" spans="3:4" x14ac:dyDescent="0.35">
      <c r="C95">
        <v>4.9000000000000004</v>
      </c>
      <c r="D95" s="19">
        <f t="shared" si="17"/>
        <v>0.33333319569168612</v>
      </c>
    </row>
    <row r="96" spans="3:4" x14ac:dyDescent="0.35">
      <c r="C96">
        <v>5</v>
      </c>
      <c r="D96" s="19">
        <f t="shared" si="17"/>
        <v>0.33333323136589316</v>
      </c>
    </row>
    <row r="97" spans="3:4" x14ac:dyDescent="0.35">
      <c r="C97">
        <v>5.0999999999999996</v>
      </c>
      <c r="D97" s="19">
        <f t="shared" si="17"/>
        <v>0.33333325779399575</v>
      </c>
    </row>
    <row r="98" spans="3:4" x14ac:dyDescent="0.35">
      <c r="C98">
        <v>5.2</v>
      </c>
      <c r="D98" s="19">
        <f t="shared" si="17"/>
        <v>0.33333327737241564</v>
      </c>
    </row>
    <row r="99" spans="3:4" x14ac:dyDescent="0.35">
      <c r="C99">
        <v>5.3</v>
      </c>
      <c r="D99" s="19">
        <f t="shared" si="17"/>
        <v>0.33333329187646588</v>
      </c>
    </row>
    <row r="100" spans="3:4" x14ac:dyDescent="0.35">
      <c r="C100">
        <v>5.4</v>
      </c>
      <c r="D100" s="19">
        <f t="shared" si="17"/>
        <v>0.33333330262133054</v>
      </c>
    </row>
    <row r="101" spans="3:4" x14ac:dyDescent="0.35">
      <c r="C101">
        <v>5.5</v>
      </c>
      <c r="D101" s="19">
        <f t="shared" si="17"/>
        <v>0.3333333105813221</v>
      </c>
    </row>
    <row r="102" spans="3:4" x14ac:dyDescent="0.35">
      <c r="C102">
        <v>5.6</v>
      </c>
      <c r="D102" s="19">
        <f t="shared" si="17"/>
        <v>0.33333331647822884</v>
      </c>
    </row>
    <row r="103" spans="3:4" x14ac:dyDescent="0.35">
      <c r="C103">
        <v>5.7</v>
      </c>
      <c r="D103" s="19">
        <f t="shared" si="17"/>
        <v>0.33333332084676481</v>
      </c>
    </row>
    <row r="104" spans="3:4" x14ac:dyDescent="0.35">
      <c r="C104">
        <v>5.8</v>
      </c>
      <c r="D104" s="19">
        <f t="shared" si="17"/>
        <v>0.33333332408305588</v>
      </c>
    </row>
    <row r="105" spans="3:4" x14ac:dyDescent="0.35">
      <c r="C105">
        <v>5.9</v>
      </c>
      <c r="D105" s="19">
        <f t="shared" si="17"/>
        <v>0.33333332648055924</v>
      </c>
    </row>
    <row r="106" spans="3:4" x14ac:dyDescent="0.35">
      <c r="C106">
        <v>6</v>
      </c>
      <c r="D106" s="19">
        <f t="shared" si="17"/>
        <v>0.33333332825667344</v>
      </c>
    </row>
    <row r="107" spans="3:4" x14ac:dyDescent="0.35">
      <c r="C107">
        <v>6.1</v>
      </c>
      <c r="D107" s="19">
        <f t="shared" si="17"/>
        <v>0.33333332957245115</v>
      </c>
    </row>
    <row r="108" spans="3:4" x14ac:dyDescent="0.35">
      <c r="C108">
        <v>6.2</v>
      </c>
      <c r="D108" s="19">
        <f t="shared" si="17"/>
        <v>0.33333333054720332</v>
      </c>
    </row>
    <row r="109" spans="3:4" x14ac:dyDescent="0.35">
      <c r="C109">
        <v>6.3</v>
      </c>
      <c r="D109" s="19">
        <f t="shared" si="17"/>
        <v>0.33333333126931747</v>
      </c>
    </row>
    <row r="110" spans="3:4" x14ac:dyDescent="0.35">
      <c r="C110">
        <v>6.4</v>
      </c>
      <c r="D110" s="19">
        <f t="shared" si="17"/>
        <v>0.33333333180427277</v>
      </c>
    </row>
    <row r="111" spans="3:4" x14ac:dyDescent="0.35">
      <c r="C111">
        <v>6.5</v>
      </c>
      <c r="D111" s="19">
        <f t="shared" ref="D111:D146" si="18">(1-EXP(-$B$27*C111))/$B$27</f>
        <v>0.33333333220057743</v>
      </c>
    </row>
    <row r="112" spans="3:4" x14ac:dyDescent="0.35">
      <c r="C112">
        <v>6.6</v>
      </c>
      <c r="D112" s="19">
        <f t="shared" si="18"/>
        <v>0.33333333249416708</v>
      </c>
    </row>
    <row r="113" spans="3:4" x14ac:dyDescent="0.35">
      <c r="C113">
        <v>6.7</v>
      </c>
      <c r="D113" s="19">
        <f t="shared" si="18"/>
        <v>0.33333333271166371</v>
      </c>
    </row>
    <row r="114" spans="3:4" x14ac:dyDescent="0.35">
      <c r="C114">
        <v>6.8</v>
      </c>
      <c r="D114" s="19">
        <f t="shared" si="18"/>
        <v>0.33333333287278916</v>
      </c>
    </row>
    <row r="115" spans="3:4" x14ac:dyDescent="0.35">
      <c r="C115">
        <v>6.9</v>
      </c>
      <c r="D115" s="19">
        <f t="shared" si="18"/>
        <v>0.33333333299215379</v>
      </c>
    </row>
    <row r="116" spans="3:4" x14ac:dyDescent="0.35">
      <c r="C116">
        <v>7</v>
      </c>
      <c r="D116" s="19">
        <f t="shared" si="18"/>
        <v>0.33333333308058133</v>
      </c>
    </row>
    <row r="117" spans="3:4" x14ac:dyDescent="0.35">
      <c r="C117">
        <v>7.1</v>
      </c>
      <c r="D117" s="19">
        <f t="shared" si="18"/>
        <v>0.33333333314609004</v>
      </c>
    </row>
    <row r="118" spans="3:4" x14ac:dyDescent="0.35">
      <c r="C118">
        <v>7.2</v>
      </c>
      <c r="D118" s="19">
        <f t="shared" si="18"/>
        <v>0.33333333319462005</v>
      </c>
    </row>
    <row r="119" spans="3:4" x14ac:dyDescent="0.35">
      <c r="C119">
        <v>7.3</v>
      </c>
      <c r="D119" s="19">
        <f t="shared" si="18"/>
        <v>0.33333333323057202</v>
      </c>
    </row>
    <row r="120" spans="3:4" x14ac:dyDescent="0.35">
      <c r="C120">
        <v>7.4</v>
      </c>
      <c r="D120" s="19">
        <f t="shared" si="18"/>
        <v>0.33333333325720588</v>
      </c>
    </row>
    <row r="121" spans="3:4" x14ac:dyDescent="0.35">
      <c r="C121">
        <v>7.5</v>
      </c>
      <c r="D121" s="19">
        <f t="shared" si="18"/>
        <v>0.33333333327693676</v>
      </c>
    </row>
    <row r="122" spans="3:4" x14ac:dyDescent="0.35">
      <c r="C122">
        <v>7.6</v>
      </c>
      <c r="D122" s="19">
        <f t="shared" si="18"/>
        <v>0.33333333329155374</v>
      </c>
    </row>
    <row r="123" spans="3:4" x14ac:dyDescent="0.35">
      <c r="C123">
        <v>7.7</v>
      </c>
      <c r="D123" s="19">
        <f t="shared" si="18"/>
        <v>0.33333333330238224</v>
      </c>
    </row>
    <row r="124" spans="3:4" x14ac:dyDescent="0.35">
      <c r="C124">
        <v>7.8</v>
      </c>
      <c r="D124" s="19">
        <f t="shared" si="18"/>
        <v>0.33333333331040421</v>
      </c>
    </row>
    <row r="125" spans="3:4" x14ac:dyDescent="0.35">
      <c r="C125">
        <v>7.9</v>
      </c>
      <c r="D125" s="19">
        <f t="shared" si="18"/>
        <v>0.33333333331634701</v>
      </c>
    </row>
    <row r="126" spans="3:4" x14ac:dyDescent="0.35">
      <c r="C126">
        <v>8</v>
      </c>
      <c r="D126" s="19">
        <f t="shared" si="18"/>
        <v>0.33333333332074955</v>
      </c>
    </row>
    <row r="127" spans="3:4" x14ac:dyDescent="0.35">
      <c r="C127">
        <v>8.1</v>
      </c>
      <c r="D127" s="19">
        <f t="shared" si="18"/>
        <v>0.33333333332401105</v>
      </c>
    </row>
    <row r="128" spans="3:4" x14ac:dyDescent="0.35">
      <c r="C128">
        <v>8.1999999999999993</v>
      </c>
      <c r="D128" s="19">
        <f t="shared" si="18"/>
        <v>0.33333333332642717</v>
      </c>
    </row>
    <row r="129" spans="3:4" x14ac:dyDescent="0.35">
      <c r="C129">
        <v>8.3000000000000007</v>
      </c>
      <c r="D129" s="19">
        <f t="shared" si="18"/>
        <v>0.33333333332821719</v>
      </c>
    </row>
    <row r="130" spans="3:4" x14ac:dyDescent="0.35">
      <c r="C130">
        <v>8.4</v>
      </c>
      <c r="D130" s="19">
        <f t="shared" si="18"/>
        <v>0.33333333332954318</v>
      </c>
    </row>
    <row r="131" spans="3:4" x14ac:dyDescent="0.35">
      <c r="C131">
        <v>8.5</v>
      </c>
      <c r="D131" s="19">
        <f t="shared" si="18"/>
        <v>0.33333333333052551</v>
      </c>
    </row>
    <row r="132" spans="3:4" x14ac:dyDescent="0.35">
      <c r="C132">
        <v>8.6</v>
      </c>
      <c r="D132" s="19">
        <f t="shared" si="18"/>
        <v>0.33333333333125326</v>
      </c>
    </row>
    <row r="133" spans="3:4" x14ac:dyDescent="0.35">
      <c r="C133">
        <v>8.6999999999999993</v>
      </c>
      <c r="D133" s="19">
        <f t="shared" si="18"/>
        <v>0.33333333333179238</v>
      </c>
    </row>
    <row r="134" spans="3:4" x14ac:dyDescent="0.35">
      <c r="C134">
        <v>8.8000000000000007</v>
      </c>
      <c r="D134" s="19">
        <f t="shared" si="18"/>
        <v>0.33333333333219178</v>
      </c>
    </row>
    <row r="135" spans="3:4" x14ac:dyDescent="0.35">
      <c r="C135">
        <v>8.9</v>
      </c>
      <c r="D135" s="19">
        <f t="shared" si="18"/>
        <v>0.33333333333248766</v>
      </c>
    </row>
    <row r="136" spans="3:4" x14ac:dyDescent="0.35">
      <c r="C136">
        <v>9</v>
      </c>
      <c r="D136" s="19">
        <f t="shared" si="18"/>
        <v>0.33333333333270682</v>
      </c>
    </row>
    <row r="137" spans="3:4" x14ac:dyDescent="0.35">
      <c r="C137">
        <v>9.1</v>
      </c>
      <c r="D137" s="19">
        <f t="shared" si="18"/>
        <v>0.33333333333286919</v>
      </c>
    </row>
    <row r="138" spans="3:4" x14ac:dyDescent="0.35">
      <c r="C138">
        <v>9.1999999999999993</v>
      </c>
      <c r="D138" s="19">
        <f t="shared" si="18"/>
        <v>0.33333333333298948</v>
      </c>
    </row>
    <row r="139" spans="3:4" x14ac:dyDescent="0.35">
      <c r="C139">
        <v>9.3000000000000007</v>
      </c>
      <c r="D139" s="19">
        <f t="shared" si="18"/>
        <v>0.33333333333307863</v>
      </c>
    </row>
    <row r="140" spans="3:4" x14ac:dyDescent="0.35">
      <c r="C140">
        <v>9.4</v>
      </c>
      <c r="D140" s="19">
        <f t="shared" si="18"/>
        <v>0.33333333333314463</v>
      </c>
    </row>
    <row r="141" spans="3:4" x14ac:dyDescent="0.35">
      <c r="C141">
        <v>9.5</v>
      </c>
      <c r="D141" s="19">
        <f t="shared" si="18"/>
        <v>0.33333333333319354</v>
      </c>
    </row>
    <row r="142" spans="3:4" x14ac:dyDescent="0.35">
      <c r="C142">
        <v>9.6</v>
      </c>
      <c r="D142" s="19">
        <f t="shared" si="18"/>
        <v>0.33333333333322979</v>
      </c>
    </row>
    <row r="143" spans="3:4" x14ac:dyDescent="0.35">
      <c r="C143">
        <v>9.6999999999999993</v>
      </c>
      <c r="D143" s="19">
        <f t="shared" si="18"/>
        <v>0.3333333333332566</v>
      </c>
    </row>
    <row r="144" spans="3:4" x14ac:dyDescent="0.35">
      <c r="C144">
        <v>9.8000000000000007</v>
      </c>
      <c r="D144" s="19">
        <f t="shared" si="18"/>
        <v>0.33333333333327647</v>
      </c>
    </row>
    <row r="145" spans="3:4" x14ac:dyDescent="0.35">
      <c r="C145">
        <v>9.9</v>
      </c>
      <c r="D145" s="19">
        <f t="shared" si="18"/>
        <v>0.33333333333329124</v>
      </c>
    </row>
    <row r="146" spans="3:4" x14ac:dyDescent="0.35">
      <c r="C146">
        <v>10</v>
      </c>
      <c r="D146" s="19">
        <f t="shared" si="18"/>
        <v>0.33333333333330212</v>
      </c>
    </row>
  </sheetData>
  <mergeCells count="5">
    <mergeCell ref="D7:H7"/>
    <mergeCell ref="B9:B13"/>
    <mergeCell ref="B18:B22"/>
    <mergeCell ref="D16:H16"/>
    <mergeCell ref="D24:H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9A4C-1A20-4B5E-9F9B-5308B10F5740}">
  <dimension ref="A1:F6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2</v>
      </c>
      <c r="B3">
        <v>0.35999999814696104</v>
      </c>
      <c r="C3">
        <v>0.35999999814696104</v>
      </c>
      <c r="D3">
        <v>0.20000000000026408</v>
      </c>
      <c r="E3">
        <v>8.0000001327608136E-2</v>
      </c>
      <c r="F3">
        <v>3.6687426624616483E-10</v>
      </c>
    </row>
    <row r="4" spans="1:6" x14ac:dyDescent="0.35">
      <c r="A4">
        <v>3</v>
      </c>
      <c r="B4">
        <v>0.2</v>
      </c>
      <c r="C4">
        <v>0.19999999999999959</v>
      </c>
      <c r="D4">
        <v>0.20000000000029131</v>
      </c>
      <c r="E4">
        <v>0.19999999999998019</v>
      </c>
      <c r="F4">
        <v>0.19999999999993981</v>
      </c>
    </row>
    <row r="5" spans="1:6" x14ac:dyDescent="0.35">
      <c r="A5">
        <v>4</v>
      </c>
      <c r="B5">
        <v>0</v>
      </c>
      <c r="C5">
        <v>7.9999997279944834E-2</v>
      </c>
      <c r="D5">
        <v>0.20000000000026408</v>
      </c>
      <c r="E5">
        <v>0.36000000102256574</v>
      </c>
      <c r="F5">
        <v>0.36000000102256574</v>
      </c>
    </row>
    <row r="6" spans="1:6" x14ac:dyDescent="0.35">
      <c r="A6">
        <v>5</v>
      </c>
      <c r="B6">
        <v>0</v>
      </c>
      <c r="C6">
        <v>0</v>
      </c>
      <c r="D6">
        <v>0</v>
      </c>
      <c r="E6">
        <v>7.5023325360783607E-13</v>
      </c>
      <c r="F6">
        <v>0.99999999999924971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9160-605A-432F-8DED-FF971D2BFECC}">
  <dimension ref="A4:J146"/>
  <sheetViews>
    <sheetView topLeftCell="A25" zoomScale="71" zoomScaleNormal="71" workbookViewId="0">
      <selection activeCell="I4" sqref="I4"/>
    </sheetView>
  </sheetViews>
  <sheetFormatPr defaultRowHeight="14.5" x14ac:dyDescent="0.35"/>
  <cols>
    <col min="2" max="2" width="12.08984375" customWidth="1"/>
    <col min="9" max="9" width="15.1796875" customWidth="1"/>
    <col min="10" max="10" width="14.453125" customWidth="1"/>
  </cols>
  <sheetData>
    <row r="4" spans="1:10" x14ac:dyDescent="0.35">
      <c r="C4" t="s">
        <v>9</v>
      </c>
      <c r="D4">
        <v>1</v>
      </c>
      <c r="E4">
        <v>2</v>
      </c>
      <c r="F4">
        <v>3</v>
      </c>
      <c r="G4">
        <v>4</v>
      </c>
      <c r="H4">
        <v>5</v>
      </c>
      <c r="I4" t="s">
        <v>21</v>
      </c>
    </row>
    <row r="5" spans="1:10" x14ac:dyDescent="0.35">
      <c r="B5" t="s">
        <v>0</v>
      </c>
      <c r="C5" t="s">
        <v>10</v>
      </c>
      <c r="D5" s="15">
        <v>0.2</v>
      </c>
      <c r="E5" s="16">
        <v>0.2</v>
      </c>
      <c r="F5" s="16">
        <v>0.2</v>
      </c>
      <c r="G5" s="16">
        <v>0.2</v>
      </c>
      <c r="H5" s="17">
        <v>0.2</v>
      </c>
      <c r="I5">
        <f>SUM(D5:H5)</f>
        <v>1</v>
      </c>
    </row>
    <row r="7" spans="1:10" x14ac:dyDescent="0.35">
      <c r="D7" s="22" t="s">
        <v>13</v>
      </c>
      <c r="E7" s="22"/>
      <c r="F7" s="22"/>
      <c r="G7" s="22"/>
      <c r="H7" s="22"/>
    </row>
    <row r="8" spans="1:10" x14ac:dyDescent="0.35">
      <c r="B8" t="s">
        <v>1</v>
      </c>
      <c r="C8" t="s">
        <v>11</v>
      </c>
      <c r="D8">
        <f>D4</f>
        <v>1</v>
      </c>
      <c r="E8">
        <f t="shared" ref="E8:H8" si="0">E4</f>
        <v>2</v>
      </c>
      <c r="F8">
        <f t="shared" si="0"/>
        <v>3</v>
      </c>
      <c r="G8">
        <f t="shared" si="0"/>
        <v>4</v>
      </c>
      <c r="H8">
        <f t="shared" si="0"/>
        <v>5</v>
      </c>
      <c r="I8" t="s">
        <v>16</v>
      </c>
      <c r="J8" t="s">
        <v>15</v>
      </c>
    </row>
    <row r="9" spans="1:10" x14ac:dyDescent="0.35">
      <c r="A9">
        <f t="array" ref="A9:A13">TRANSPOSE($D$5:$H$5)</f>
        <v>0.2</v>
      </c>
      <c r="B9" s="21" t="s">
        <v>9</v>
      </c>
      <c r="C9">
        <f t="array" ref="C9:C13">TRANSPOSE(D8:H8)</f>
        <v>1</v>
      </c>
      <c r="D9" s="2">
        <f>Sheet1!C9</f>
        <v>1</v>
      </c>
      <c r="E9" s="3">
        <f>Sheet1!D9</f>
        <v>0</v>
      </c>
      <c r="F9" s="3">
        <f>Sheet1!E9</f>
        <v>0</v>
      </c>
      <c r="G9" s="3">
        <f>Sheet1!F9</f>
        <v>0</v>
      </c>
      <c r="H9" s="4">
        <f>Sheet1!G9</f>
        <v>0</v>
      </c>
      <c r="I9">
        <f>SUMPRODUCT($D$8:$H$8,D9:H9)</f>
        <v>1</v>
      </c>
      <c r="J9">
        <f>SUM(D9:H9)</f>
        <v>1</v>
      </c>
    </row>
    <row r="10" spans="1:10" x14ac:dyDescent="0.35">
      <c r="A10">
        <v>0.2</v>
      </c>
      <c r="B10" s="21"/>
      <c r="C10">
        <v>2</v>
      </c>
      <c r="D10" s="5">
        <f>Sheet1!C10</f>
        <v>0.35999999814696104</v>
      </c>
      <c r="E10" s="6">
        <f>Sheet1!D10</f>
        <v>0.35999999814696104</v>
      </c>
      <c r="F10" s="6">
        <f>Sheet1!E10</f>
        <v>0.20000000000026408</v>
      </c>
      <c r="G10" s="6">
        <f>Sheet1!F10</f>
        <v>8.0000001327608136E-2</v>
      </c>
      <c r="H10" s="7">
        <f>Sheet1!G10</f>
        <v>3.6687426624616483E-10</v>
      </c>
      <c r="I10">
        <f t="shared" ref="I10:I13" si="1">SUMPRODUCT($D$8:$H$8,D10:H10)</f>
        <v>2.0000000015864794</v>
      </c>
      <c r="J10">
        <f t="shared" ref="J10:J13" si="2">SUM(D10:H10)</f>
        <v>0.99999999798866857</v>
      </c>
    </row>
    <row r="11" spans="1:10" x14ac:dyDescent="0.35">
      <c r="A11">
        <v>0.2</v>
      </c>
      <c r="B11" s="21"/>
      <c r="C11">
        <v>3</v>
      </c>
      <c r="D11" s="5">
        <f>Sheet1!C11</f>
        <v>0.2</v>
      </c>
      <c r="E11" s="6">
        <f>Sheet1!D11</f>
        <v>0.19999999999999959</v>
      </c>
      <c r="F11" s="6">
        <f>Sheet1!E11</f>
        <v>0.20000000000029131</v>
      </c>
      <c r="G11" s="6">
        <f>Sheet1!F11</f>
        <v>0.19999999999998019</v>
      </c>
      <c r="H11" s="7">
        <f>Sheet1!G11</f>
        <v>0.19999999999993981</v>
      </c>
      <c r="I11">
        <f t="shared" si="1"/>
        <v>3.0000000000004929</v>
      </c>
      <c r="J11">
        <f t="shared" si="2"/>
        <v>1.0000000000002109</v>
      </c>
    </row>
    <row r="12" spans="1:10" x14ac:dyDescent="0.35">
      <c r="A12">
        <v>0.2</v>
      </c>
      <c r="B12" s="21"/>
      <c r="C12">
        <v>4</v>
      </c>
      <c r="D12" s="5">
        <f>Sheet1!C12</f>
        <v>0</v>
      </c>
      <c r="E12" s="6">
        <f>Sheet1!D12</f>
        <v>7.9999997279944834E-2</v>
      </c>
      <c r="F12" s="6">
        <f>Sheet1!E12</f>
        <v>0.20000000000026408</v>
      </c>
      <c r="G12" s="6">
        <f>Sheet1!F12</f>
        <v>0.36000000102256574</v>
      </c>
      <c r="H12" s="7">
        <f>Sheet1!G12</f>
        <v>0.36000000102256574</v>
      </c>
      <c r="I12">
        <f t="shared" si="1"/>
        <v>4.0000000037637733</v>
      </c>
      <c r="J12">
        <f t="shared" si="2"/>
        <v>0.99999999932534034</v>
      </c>
    </row>
    <row r="13" spans="1:10" x14ac:dyDescent="0.35">
      <c r="A13">
        <v>0.2</v>
      </c>
      <c r="B13" s="21"/>
      <c r="C13">
        <v>5</v>
      </c>
      <c r="D13" s="8">
        <f>Sheet1!C13</f>
        <v>0</v>
      </c>
      <c r="E13" s="9">
        <f>Sheet1!D13</f>
        <v>0</v>
      </c>
      <c r="F13" s="9">
        <f>Sheet1!E13</f>
        <v>0</v>
      </c>
      <c r="G13" s="9">
        <f>Sheet1!F13</f>
        <v>7.5023325360783607E-13</v>
      </c>
      <c r="H13" s="10">
        <f>Sheet1!G13</f>
        <v>0.99999999999924971</v>
      </c>
      <c r="I13">
        <f t="shared" si="1"/>
        <v>4.9999999999992495</v>
      </c>
      <c r="J13">
        <f t="shared" si="2"/>
        <v>1</v>
      </c>
    </row>
    <row r="14" spans="1:10" x14ac:dyDescent="0.35">
      <c r="B14" s="13"/>
      <c r="D14" s="6">
        <f>SUM(D9:D13)</f>
        <v>1.559999998146961</v>
      </c>
      <c r="E14" s="6">
        <f t="shared" ref="E14:H14" si="3">SUM(E9:E13)</f>
        <v>0.63999999542690555</v>
      </c>
      <c r="F14" s="6">
        <f t="shared" si="3"/>
        <v>0.60000000000081943</v>
      </c>
      <c r="G14" s="6">
        <f t="shared" si="3"/>
        <v>0.64000000235090437</v>
      </c>
      <c r="H14" s="6">
        <f t="shared" si="3"/>
        <v>1.5600000013886295</v>
      </c>
    </row>
    <row r="15" spans="1:10" x14ac:dyDescent="0.35">
      <c r="B15" s="13"/>
      <c r="C15" t="s">
        <v>17</v>
      </c>
      <c r="D15" s="6">
        <f>D14/SUM($D$14:$H$14)</f>
        <v>0.31199999979698484</v>
      </c>
      <c r="E15" s="6">
        <f t="shared" ref="E15:H15" si="4">E14/SUM($D$14:$H$14)</f>
        <v>0.12799999915413707</v>
      </c>
      <c r="F15" s="6">
        <f t="shared" si="4"/>
        <v>0.12000000006462259</v>
      </c>
      <c r="G15" s="6">
        <f t="shared" si="4"/>
        <v>0.12800000053893684</v>
      </c>
      <c r="H15" s="6">
        <f t="shared" si="4"/>
        <v>0.31200000044531856</v>
      </c>
    </row>
    <row r="16" spans="1:10" x14ac:dyDescent="0.35">
      <c r="D16" s="22" t="s">
        <v>13</v>
      </c>
      <c r="E16" s="22"/>
      <c r="F16" s="22"/>
      <c r="G16" s="22"/>
      <c r="H16" s="22"/>
    </row>
    <row r="17" spans="2:9" x14ac:dyDescent="0.35">
      <c r="B17" t="s">
        <v>8</v>
      </c>
      <c r="C17" t="s">
        <v>12</v>
      </c>
      <c r="D17">
        <f>D8</f>
        <v>1</v>
      </c>
      <c r="E17">
        <f t="shared" ref="E17:H17" si="5">E8</f>
        <v>2</v>
      </c>
      <c r="F17">
        <f t="shared" si="5"/>
        <v>3</v>
      </c>
      <c r="G17">
        <f t="shared" si="5"/>
        <v>4</v>
      </c>
      <c r="H17">
        <f t="shared" si="5"/>
        <v>5</v>
      </c>
    </row>
    <row r="18" spans="2:9" x14ac:dyDescent="0.35">
      <c r="B18" s="21" t="s">
        <v>9</v>
      </c>
      <c r="C18">
        <f t="array" ref="C18:C22">TRANSPOSE(D17:H17)</f>
        <v>1</v>
      </c>
      <c r="D18" s="2">
        <f>($A9*D9)/D$15</f>
        <v>0.64102564144274976</v>
      </c>
      <c r="E18" s="3">
        <f t="shared" ref="E18:H18" si="6">($A9*E9)/E$15</f>
        <v>0</v>
      </c>
      <c r="F18" s="3">
        <f t="shared" si="6"/>
        <v>0</v>
      </c>
      <c r="G18" s="3">
        <f t="shared" si="6"/>
        <v>0</v>
      </c>
      <c r="H18" s="4">
        <f t="shared" si="6"/>
        <v>0</v>
      </c>
      <c r="I18" s="11"/>
    </row>
    <row r="19" spans="2:9" x14ac:dyDescent="0.35">
      <c r="B19" s="21"/>
      <c r="C19">
        <v>2</v>
      </c>
      <c r="D19" s="5">
        <f t="shared" ref="D19:H22" si="7">($A10*D10)/D$15</f>
        <v>0.23076922973154446</v>
      </c>
      <c r="E19" s="6">
        <f t="shared" si="7"/>
        <v>0.56250000082179774</v>
      </c>
      <c r="F19" s="6">
        <f t="shared" si="7"/>
        <v>0.33333333315426628</v>
      </c>
      <c r="G19" s="6">
        <f t="shared" si="7"/>
        <v>0.12500000154808222</v>
      </c>
      <c r="H19" s="7">
        <f t="shared" si="7"/>
        <v>2.3517581136059238E-10</v>
      </c>
      <c r="I19" s="11"/>
    </row>
    <row r="20" spans="2:9" x14ac:dyDescent="0.35">
      <c r="B20" s="21"/>
      <c r="C20">
        <v>3</v>
      </c>
      <c r="D20" s="5">
        <f t="shared" si="7"/>
        <v>0.12820512828854996</v>
      </c>
      <c r="E20" s="6">
        <f t="shared" si="7"/>
        <v>0.31250000206509448</v>
      </c>
      <c r="F20" s="6">
        <f t="shared" si="7"/>
        <v>0.33333333315431168</v>
      </c>
      <c r="G20" s="6">
        <f t="shared" si="7"/>
        <v>0.3124999986842053</v>
      </c>
      <c r="H20" s="7">
        <f t="shared" si="7"/>
        <v>0.12820512802210204</v>
      </c>
      <c r="I20" s="11"/>
    </row>
    <row r="21" spans="2:9" x14ac:dyDescent="0.35">
      <c r="B21" s="21"/>
      <c r="C21">
        <v>4</v>
      </c>
      <c r="D21" s="5">
        <f t="shared" si="7"/>
        <v>0</v>
      </c>
      <c r="E21" s="6">
        <f t="shared" si="7"/>
        <v>0.1249999965759518</v>
      </c>
      <c r="F21" s="6">
        <f t="shared" si="7"/>
        <v>0.33333333315426628</v>
      </c>
      <c r="G21" s="6">
        <f t="shared" si="7"/>
        <v>0.56249999922938421</v>
      </c>
      <c r="H21" s="7">
        <f t="shared" si="7"/>
        <v>0.230769231095344</v>
      </c>
      <c r="I21" s="11"/>
    </row>
    <row r="22" spans="2:9" x14ac:dyDescent="0.35">
      <c r="B22" s="21"/>
      <c r="C22">
        <v>5</v>
      </c>
      <c r="D22" s="8">
        <f t="shared" si="7"/>
        <v>0</v>
      </c>
      <c r="E22" s="9">
        <f t="shared" si="7"/>
        <v>0</v>
      </c>
      <c r="F22" s="9">
        <f t="shared" si="7"/>
        <v>0</v>
      </c>
      <c r="G22" s="9">
        <f t="shared" si="7"/>
        <v>1.1722394538265952E-12</v>
      </c>
      <c r="H22" s="10">
        <f t="shared" si="7"/>
        <v>0.64102564011022223</v>
      </c>
      <c r="I22" s="11"/>
    </row>
    <row r="23" spans="2:9" x14ac:dyDescent="0.35">
      <c r="I23" s="11"/>
    </row>
    <row r="24" spans="2:9" x14ac:dyDescent="0.35">
      <c r="D24" s="22" t="s">
        <v>13</v>
      </c>
      <c r="E24" s="22"/>
      <c r="F24" s="22"/>
      <c r="G24" s="22"/>
      <c r="H24" s="22"/>
    </row>
    <row r="25" spans="2:9" x14ac:dyDescent="0.35">
      <c r="D25">
        <f>D17</f>
        <v>1</v>
      </c>
      <c r="E25">
        <f t="shared" ref="E25:H25" si="8">E17</f>
        <v>2</v>
      </c>
      <c r="F25">
        <f t="shared" si="8"/>
        <v>3</v>
      </c>
      <c r="G25">
        <f t="shared" si="8"/>
        <v>4</v>
      </c>
      <c r="H25">
        <f t="shared" si="8"/>
        <v>5</v>
      </c>
    </row>
    <row r="26" spans="2:9" x14ac:dyDescent="0.35">
      <c r="B26" t="s">
        <v>25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</row>
    <row r="27" spans="2:9" x14ac:dyDescent="0.35">
      <c r="B27" s="12">
        <f>C18</f>
        <v>1</v>
      </c>
      <c r="C27" s="19">
        <f>1/(1+EXP(-B27+2.5))</f>
        <v>0.18242552380635635</v>
      </c>
      <c r="D27">
        <f>$C27*D18</f>
        <v>0.1169394384134992</v>
      </c>
      <c r="E27">
        <f t="shared" ref="E27:H27" si="9">$C27*E18</f>
        <v>0</v>
      </c>
      <c r="F27">
        <f t="shared" si="9"/>
        <v>0</v>
      </c>
      <c r="G27">
        <f t="shared" si="9"/>
        <v>0</v>
      </c>
      <c r="H27">
        <f t="shared" si="9"/>
        <v>0</v>
      </c>
    </row>
    <row r="28" spans="2:9" x14ac:dyDescent="0.35">
      <c r="B28" s="12">
        <f t="shared" ref="B28:B31" si="10">C19</f>
        <v>2</v>
      </c>
      <c r="C28" s="19">
        <f t="shared" ref="C28:C31" si="11">1/(1+EXP(-B28+2.5))</f>
        <v>0.37754066879814541</v>
      </c>
      <c r="D28">
        <f>$C28*D19</f>
        <v>8.7124769330880161E-2</v>
      </c>
      <c r="E28">
        <f t="shared" ref="E28:H31" si="12">$C28*E19</f>
        <v>0.21236662650921886</v>
      </c>
      <c r="F28">
        <f t="shared" si="12"/>
        <v>0.1258468895317767</v>
      </c>
      <c r="G28">
        <f t="shared" si="12"/>
        <v>4.7192584184232174E-2</v>
      </c>
      <c r="H28">
        <f t="shared" si="12"/>
        <v>8.8788433106224535E-11</v>
      </c>
    </row>
    <row r="29" spans="2:9" x14ac:dyDescent="0.35">
      <c r="B29" s="12">
        <f t="shared" si="10"/>
        <v>3</v>
      </c>
      <c r="C29" s="19">
        <f t="shared" si="11"/>
        <v>0.62245933120185459</v>
      </c>
      <c r="D29">
        <f>$C29*D20</f>
        <v>7.9802478411138786E-2</v>
      </c>
      <c r="E29">
        <f t="shared" si="12"/>
        <v>0.19451854228601689</v>
      </c>
      <c r="F29">
        <f t="shared" si="12"/>
        <v>0.20748644362251784</v>
      </c>
      <c r="G29">
        <f t="shared" si="12"/>
        <v>0.19451854018155088</v>
      </c>
      <c r="H29">
        <f t="shared" si="12"/>
        <v>7.9802478245285788E-2</v>
      </c>
    </row>
    <row r="30" spans="2:9" x14ac:dyDescent="0.35">
      <c r="B30" s="12">
        <f t="shared" si="10"/>
        <v>4</v>
      </c>
      <c r="C30" s="19">
        <f t="shared" si="11"/>
        <v>0.81757447619364365</v>
      </c>
      <c r="D30">
        <f>$C30*D21</f>
        <v>0</v>
      </c>
      <c r="E30">
        <f t="shared" si="12"/>
        <v>0.10219680672479105</v>
      </c>
      <c r="F30">
        <f t="shared" si="12"/>
        <v>0.27252482525148058</v>
      </c>
      <c r="G30">
        <f t="shared" si="12"/>
        <v>0.45988564222888872</v>
      </c>
      <c r="H30">
        <f t="shared" si="12"/>
        <v>0.18867103323438578</v>
      </c>
    </row>
    <row r="31" spans="2:9" x14ac:dyDescent="0.35">
      <c r="B31" s="12">
        <f t="shared" si="10"/>
        <v>5</v>
      </c>
      <c r="C31" s="19">
        <f t="shared" si="11"/>
        <v>0.92414181997875655</v>
      </c>
      <c r="D31">
        <f>$C31*D22</f>
        <v>0</v>
      </c>
      <c r="E31">
        <f t="shared" si="12"/>
        <v>0</v>
      </c>
      <c r="F31">
        <f t="shared" si="12"/>
        <v>0</v>
      </c>
      <c r="G31">
        <f t="shared" si="12"/>
        <v>1.0833155023102132E-12</v>
      </c>
      <c r="H31">
        <f t="shared" si="12"/>
        <v>0.5923986017045082</v>
      </c>
    </row>
    <row r="32" spans="2:9" x14ac:dyDescent="0.35">
      <c r="C32" t="s">
        <v>23</v>
      </c>
      <c r="D32" s="1">
        <f>SUM(D27:D31)</f>
        <v>0.28386668615551813</v>
      </c>
      <c r="E32" s="1">
        <f t="shared" ref="E32:H32" si="13">SUM(E27:E31)</f>
        <v>0.50908197552002676</v>
      </c>
      <c r="F32" s="20">
        <f t="shared" si="13"/>
        <v>0.60585815840577517</v>
      </c>
      <c r="G32" s="20">
        <f t="shared" si="13"/>
        <v>0.70159676659575509</v>
      </c>
      <c r="H32" s="1">
        <f t="shared" si="13"/>
        <v>0.8608721132729682</v>
      </c>
    </row>
    <row r="34" spans="3:8" x14ac:dyDescent="0.35">
      <c r="D34" t="s">
        <v>20</v>
      </c>
      <c r="E34" t="s">
        <v>20</v>
      </c>
      <c r="F34" t="s">
        <v>20</v>
      </c>
      <c r="G34" t="s">
        <v>20</v>
      </c>
      <c r="H34" t="s">
        <v>20</v>
      </c>
    </row>
    <row r="35" spans="3:8" x14ac:dyDescent="0.35">
      <c r="D35">
        <f>$C18*D18</f>
        <v>0.64102564144274976</v>
      </c>
      <c r="E35">
        <f t="shared" ref="E35:H35" si="14">$C18*E18</f>
        <v>0</v>
      </c>
      <c r="F35">
        <f t="shared" si="14"/>
        <v>0</v>
      </c>
      <c r="G35">
        <f t="shared" si="14"/>
        <v>0</v>
      </c>
      <c r="H35">
        <f t="shared" si="14"/>
        <v>0</v>
      </c>
    </row>
    <row r="36" spans="3:8" x14ac:dyDescent="0.35">
      <c r="D36">
        <f>$C19*D19</f>
        <v>0.46153845946308891</v>
      </c>
      <c r="E36">
        <f t="shared" ref="E36:H39" si="15">$C19*E19</f>
        <v>1.1250000016435955</v>
      </c>
      <c r="F36">
        <f t="shared" si="15"/>
        <v>0.66666666630853255</v>
      </c>
      <c r="G36">
        <f t="shared" si="15"/>
        <v>0.25000000309616444</v>
      </c>
      <c r="H36">
        <f t="shared" si="15"/>
        <v>4.7035162272118476E-10</v>
      </c>
    </row>
    <row r="37" spans="3:8" x14ac:dyDescent="0.35">
      <c r="D37">
        <f>$C20*D20</f>
        <v>0.38461538486564989</v>
      </c>
      <c r="E37">
        <f t="shared" si="15"/>
        <v>0.9375000061952834</v>
      </c>
      <c r="F37">
        <f t="shared" si="15"/>
        <v>0.99999999946293505</v>
      </c>
      <c r="G37">
        <f t="shared" si="15"/>
        <v>0.93749999605261591</v>
      </c>
      <c r="H37">
        <f t="shared" si="15"/>
        <v>0.38461538406630613</v>
      </c>
    </row>
    <row r="38" spans="3:8" x14ac:dyDescent="0.35">
      <c r="D38">
        <f>$C21*D21</f>
        <v>0</v>
      </c>
      <c r="E38">
        <f t="shared" si="15"/>
        <v>0.49999998630380721</v>
      </c>
      <c r="F38">
        <f t="shared" si="15"/>
        <v>1.3333333326170651</v>
      </c>
      <c r="G38">
        <f t="shared" si="15"/>
        <v>2.2499999969175368</v>
      </c>
      <c r="H38">
        <f t="shared" si="15"/>
        <v>0.92307692438137601</v>
      </c>
    </row>
    <row r="39" spans="3:8" x14ac:dyDescent="0.35">
      <c r="D39">
        <f>$C22*D22</f>
        <v>0</v>
      </c>
      <c r="E39">
        <f t="shared" si="15"/>
        <v>0</v>
      </c>
      <c r="F39">
        <f t="shared" si="15"/>
        <v>0</v>
      </c>
      <c r="G39">
        <f t="shared" si="15"/>
        <v>5.8611972691329761E-12</v>
      </c>
      <c r="H39">
        <f t="shared" si="15"/>
        <v>3.205128200551111</v>
      </c>
    </row>
    <row r="40" spans="3:8" x14ac:dyDescent="0.35">
      <c r="C40" t="s">
        <v>23</v>
      </c>
      <c r="D40">
        <f>SUM(D35:D39)</f>
        <v>1.4871794857714886</v>
      </c>
      <c r="E40">
        <f t="shared" ref="E40:H40" si="16">SUM(E35:E39)</f>
        <v>2.5624999941426863</v>
      </c>
      <c r="F40">
        <f t="shared" si="16"/>
        <v>2.9999999983885326</v>
      </c>
      <c r="G40">
        <f t="shared" si="16"/>
        <v>3.4374999960721784</v>
      </c>
      <c r="H40">
        <f t="shared" si="16"/>
        <v>4.5128205094691447</v>
      </c>
    </row>
    <row r="41" spans="3:8" x14ac:dyDescent="0.35">
      <c r="C41" t="s">
        <v>24</v>
      </c>
      <c r="D41" s="1">
        <f>1/(1+EXP(-D40+2.5))</f>
        <v>0.26642823449357272</v>
      </c>
      <c r="E41" s="1">
        <f t="shared" ref="E41:H41" si="17">1/(1+EXP(-E40+2.5))</f>
        <v>0.51561991426011622</v>
      </c>
      <c r="F41" s="1">
        <f t="shared" si="17"/>
        <v>0.62245933082315374</v>
      </c>
      <c r="G41" s="1">
        <f t="shared" si="17"/>
        <v>0.71859439177658591</v>
      </c>
      <c r="H41" s="1">
        <f t="shared" si="17"/>
        <v>0.88213659136516009</v>
      </c>
    </row>
    <row r="45" spans="3:8" x14ac:dyDescent="0.35">
      <c r="C45" t="s">
        <v>9</v>
      </c>
      <c r="D45" t="s">
        <v>18</v>
      </c>
    </row>
    <row r="46" spans="3:8" x14ac:dyDescent="0.35">
      <c r="C46">
        <v>0</v>
      </c>
      <c r="D46" s="19">
        <f>1/(1+EXP(-C46+2.5))</f>
        <v>7.5858180021243546E-2</v>
      </c>
    </row>
    <row r="47" spans="3:8" x14ac:dyDescent="0.35">
      <c r="C47">
        <v>0.1</v>
      </c>
      <c r="D47" s="19">
        <f t="shared" ref="D47:D110" si="18">1/(1+EXP(-C47+2.5))</f>
        <v>8.317269649392238E-2</v>
      </c>
    </row>
    <row r="48" spans="3:8" x14ac:dyDescent="0.35">
      <c r="C48">
        <v>0.2</v>
      </c>
      <c r="D48" s="19">
        <f t="shared" si="18"/>
        <v>9.112296101485616E-2</v>
      </c>
    </row>
    <row r="49" spans="3:4" x14ac:dyDescent="0.35">
      <c r="C49">
        <v>0.3</v>
      </c>
      <c r="D49" s="19">
        <f t="shared" si="18"/>
        <v>9.9750489119685135E-2</v>
      </c>
    </row>
    <row r="50" spans="3:4" x14ac:dyDescent="0.35">
      <c r="C50">
        <v>0.4</v>
      </c>
      <c r="D50" s="19">
        <f t="shared" si="18"/>
        <v>0.10909682119561293</v>
      </c>
    </row>
    <row r="51" spans="3:4" x14ac:dyDescent="0.35">
      <c r="C51">
        <v>0.5</v>
      </c>
      <c r="D51" s="19">
        <f t="shared" si="18"/>
        <v>0.11920292202211755</v>
      </c>
    </row>
    <row r="52" spans="3:4" x14ac:dyDescent="0.35">
      <c r="C52">
        <v>0.6</v>
      </c>
      <c r="D52" s="19">
        <f t="shared" si="18"/>
        <v>0.13010847436299786</v>
      </c>
    </row>
    <row r="53" spans="3:4" x14ac:dyDescent="0.35">
      <c r="C53">
        <v>0.7</v>
      </c>
      <c r="D53" s="19">
        <f t="shared" si="18"/>
        <v>0.14185106490048777</v>
      </c>
    </row>
    <row r="54" spans="3:4" x14ac:dyDescent="0.35">
      <c r="C54">
        <v>0.8</v>
      </c>
      <c r="D54" s="19">
        <f t="shared" si="18"/>
        <v>0.1544652650835347</v>
      </c>
    </row>
    <row r="55" spans="3:4" x14ac:dyDescent="0.35">
      <c r="C55">
        <v>0.9</v>
      </c>
      <c r="D55" s="19">
        <f t="shared" si="18"/>
        <v>0.16798161486607552</v>
      </c>
    </row>
    <row r="56" spans="3:4" x14ac:dyDescent="0.35">
      <c r="C56">
        <v>1</v>
      </c>
      <c r="D56" s="19">
        <f t="shared" si="18"/>
        <v>0.18242552380635635</v>
      </c>
    </row>
    <row r="57" spans="3:4" x14ac:dyDescent="0.35">
      <c r="C57">
        <v>1.1000000000000001</v>
      </c>
      <c r="D57" s="19">
        <f t="shared" si="18"/>
        <v>0.19781611144141825</v>
      </c>
    </row>
    <row r="58" spans="3:4" x14ac:dyDescent="0.35">
      <c r="C58">
        <v>1.2</v>
      </c>
      <c r="D58" s="19">
        <f t="shared" si="18"/>
        <v>0.21416501695744139</v>
      </c>
    </row>
    <row r="59" spans="3:4" x14ac:dyDescent="0.35">
      <c r="C59">
        <v>1.3</v>
      </c>
      <c r="D59" s="19">
        <f t="shared" si="18"/>
        <v>0.23147521650098238</v>
      </c>
    </row>
    <row r="60" spans="3:4" x14ac:dyDescent="0.35">
      <c r="C60">
        <v>1.4</v>
      </c>
      <c r="D60" s="19">
        <f t="shared" si="18"/>
        <v>0.24973989440488234</v>
      </c>
    </row>
    <row r="61" spans="3:4" x14ac:dyDescent="0.35">
      <c r="C61">
        <v>1.5</v>
      </c>
      <c r="D61" s="19">
        <f t="shared" si="18"/>
        <v>0.2689414213699951</v>
      </c>
    </row>
    <row r="62" spans="3:4" x14ac:dyDescent="0.35">
      <c r="C62">
        <v>1.6</v>
      </c>
      <c r="D62" s="19">
        <f t="shared" si="18"/>
        <v>0.28905049737499605</v>
      </c>
    </row>
    <row r="63" spans="3:4" x14ac:dyDescent="0.35">
      <c r="C63">
        <v>1.7</v>
      </c>
      <c r="D63" s="19">
        <f t="shared" si="18"/>
        <v>0.31002551887238755</v>
      </c>
    </row>
    <row r="64" spans="3:4" x14ac:dyDescent="0.35">
      <c r="C64">
        <v>1.8</v>
      </c>
      <c r="D64" s="19">
        <f t="shared" si="18"/>
        <v>0.33181222783183389</v>
      </c>
    </row>
    <row r="65" spans="3:4" x14ac:dyDescent="0.35">
      <c r="C65">
        <v>1.9</v>
      </c>
      <c r="D65" s="19">
        <f t="shared" si="18"/>
        <v>0.35434369377420455</v>
      </c>
    </row>
    <row r="66" spans="3:4" x14ac:dyDescent="0.35">
      <c r="C66">
        <v>2</v>
      </c>
      <c r="D66" s="19">
        <f t="shared" si="18"/>
        <v>0.37754066879814541</v>
      </c>
    </row>
    <row r="67" spans="3:4" x14ac:dyDescent="0.35">
      <c r="C67">
        <v>2.1</v>
      </c>
      <c r="D67" s="19">
        <f t="shared" si="18"/>
        <v>0.401312339887548</v>
      </c>
    </row>
    <row r="68" spans="3:4" x14ac:dyDescent="0.35">
      <c r="C68">
        <v>2.2000000000000002</v>
      </c>
      <c r="D68" s="19">
        <f t="shared" si="18"/>
        <v>0.42555748318834108</v>
      </c>
    </row>
    <row r="69" spans="3:4" x14ac:dyDescent="0.35">
      <c r="C69">
        <v>2.2999999999999998</v>
      </c>
      <c r="D69" s="19">
        <f t="shared" si="18"/>
        <v>0.45016600268752205</v>
      </c>
    </row>
    <row r="70" spans="3:4" x14ac:dyDescent="0.35">
      <c r="C70">
        <v>2.4</v>
      </c>
      <c r="D70" s="19">
        <f t="shared" si="18"/>
        <v>0.47502081252105999</v>
      </c>
    </row>
    <row r="71" spans="3:4" x14ac:dyDescent="0.35">
      <c r="C71">
        <v>2.5</v>
      </c>
      <c r="D71" s="19">
        <f t="shared" si="18"/>
        <v>0.5</v>
      </c>
    </row>
    <row r="72" spans="3:4" x14ac:dyDescent="0.35">
      <c r="C72">
        <v>2.6</v>
      </c>
      <c r="D72" s="19">
        <f t="shared" si="18"/>
        <v>0.52497918747894001</v>
      </c>
    </row>
    <row r="73" spans="3:4" x14ac:dyDescent="0.35">
      <c r="C73">
        <v>2.7</v>
      </c>
      <c r="D73" s="19">
        <f t="shared" si="18"/>
        <v>0.54983399731247795</v>
      </c>
    </row>
    <row r="74" spans="3:4" x14ac:dyDescent="0.35">
      <c r="C74">
        <v>2.8</v>
      </c>
      <c r="D74" s="19">
        <f t="shared" si="18"/>
        <v>0.57444251681165892</v>
      </c>
    </row>
    <row r="75" spans="3:4" x14ac:dyDescent="0.35">
      <c r="C75">
        <v>2.9</v>
      </c>
      <c r="D75" s="19">
        <f t="shared" si="18"/>
        <v>0.598687660112452</v>
      </c>
    </row>
    <row r="76" spans="3:4" x14ac:dyDescent="0.35">
      <c r="C76">
        <v>3</v>
      </c>
      <c r="D76" s="19">
        <f t="shared" si="18"/>
        <v>0.62245933120185459</v>
      </c>
    </row>
    <row r="77" spans="3:4" x14ac:dyDescent="0.35">
      <c r="C77">
        <v>3.1</v>
      </c>
      <c r="D77" s="19">
        <f t="shared" si="18"/>
        <v>0.6456563062257954</v>
      </c>
    </row>
    <row r="78" spans="3:4" x14ac:dyDescent="0.35">
      <c r="C78">
        <v>3.2</v>
      </c>
      <c r="D78" s="19">
        <f t="shared" si="18"/>
        <v>0.66818777216816616</v>
      </c>
    </row>
    <row r="79" spans="3:4" x14ac:dyDescent="0.35">
      <c r="C79">
        <v>3.3</v>
      </c>
      <c r="D79" s="19">
        <f t="shared" si="18"/>
        <v>0.6899744811276125</v>
      </c>
    </row>
    <row r="80" spans="3:4" x14ac:dyDescent="0.35">
      <c r="C80">
        <v>3.4</v>
      </c>
      <c r="D80" s="19">
        <f t="shared" si="18"/>
        <v>0.71094950262500389</v>
      </c>
    </row>
    <row r="81" spans="3:4" x14ac:dyDescent="0.35">
      <c r="C81">
        <v>3.5</v>
      </c>
      <c r="D81" s="19">
        <f t="shared" si="18"/>
        <v>0.7310585786300049</v>
      </c>
    </row>
    <row r="82" spans="3:4" x14ac:dyDescent="0.35">
      <c r="C82">
        <v>3.6</v>
      </c>
      <c r="D82" s="19">
        <f t="shared" si="18"/>
        <v>0.75026010559511769</v>
      </c>
    </row>
    <row r="83" spans="3:4" x14ac:dyDescent="0.35">
      <c r="C83">
        <v>3.7</v>
      </c>
      <c r="D83" s="19">
        <f t="shared" si="18"/>
        <v>0.76852478349901776</v>
      </c>
    </row>
    <row r="84" spans="3:4" x14ac:dyDescent="0.35">
      <c r="C84">
        <v>3.8</v>
      </c>
      <c r="D84" s="19">
        <f t="shared" si="18"/>
        <v>0.78583498304255861</v>
      </c>
    </row>
    <row r="85" spans="3:4" x14ac:dyDescent="0.35">
      <c r="C85">
        <v>3.9</v>
      </c>
      <c r="D85" s="19">
        <f t="shared" si="18"/>
        <v>0.80218388855858169</v>
      </c>
    </row>
    <row r="86" spans="3:4" x14ac:dyDescent="0.35">
      <c r="C86">
        <v>4</v>
      </c>
      <c r="D86" s="19">
        <f t="shared" si="18"/>
        <v>0.81757447619364365</v>
      </c>
    </row>
    <row r="87" spans="3:4" x14ac:dyDescent="0.35">
      <c r="C87">
        <v>4.0999999999999996</v>
      </c>
      <c r="D87" s="19">
        <f t="shared" si="18"/>
        <v>0.83201838513392445</v>
      </c>
    </row>
    <row r="88" spans="3:4" x14ac:dyDescent="0.35">
      <c r="C88">
        <v>4.2</v>
      </c>
      <c r="D88" s="19">
        <f t="shared" si="18"/>
        <v>0.84553473491646525</v>
      </c>
    </row>
    <row r="89" spans="3:4" x14ac:dyDescent="0.35">
      <c r="C89">
        <v>4.3</v>
      </c>
      <c r="D89" s="19">
        <f t="shared" si="18"/>
        <v>0.85814893509951229</v>
      </c>
    </row>
    <row r="90" spans="3:4" x14ac:dyDescent="0.35">
      <c r="C90">
        <v>4.4000000000000004</v>
      </c>
      <c r="D90" s="19">
        <f t="shared" si="18"/>
        <v>0.86989152563700212</v>
      </c>
    </row>
    <row r="91" spans="3:4" x14ac:dyDescent="0.35">
      <c r="C91">
        <v>4.5</v>
      </c>
      <c r="D91" s="19">
        <f t="shared" si="18"/>
        <v>0.88079707797788231</v>
      </c>
    </row>
    <row r="92" spans="3:4" x14ac:dyDescent="0.35">
      <c r="C92">
        <v>4.5999999999999996</v>
      </c>
      <c r="D92" s="19">
        <f t="shared" si="18"/>
        <v>0.89090317880438707</v>
      </c>
    </row>
    <row r="93" spans="3:4" x14ac:dyDescent="0.35">
      <c r="C93">
        <v>4.7</v>
      </c>
      <c r="D93" s="19">
        <f t="shared" si="18"/>
        <v>0.9002495108803148</v>
      </c>
    </row>
    <row r="94" spans="3:4" x14ac:dyDescent="0.35">
      <c r="C94">
        <v>4.8</v>
      </c>
      <c r="D94" s="19">
        <f t="shared" si="18"/>
        <v>0.90887703898514383</v>
      </c>
    </row>
    <row r="95" spans="3:4" x14ac:dyDescent="0.35">
      <c r="C95">
        <v>4.9000000000000004</v>
      </c>
      <c r="D95" s="19">
        <f t="shared" si="18"/>
        <v>0.91682730350607766</v>
      </c>
    </row>
    <row r="96" spans="3:4" x14ac:dyDescent="0.35">
      <c r="C96">
        <v>5</v>
      </c>
      <c r="D96" s="19">
        <f t="shared" si="18"/>
        <v>0.92414181997875655</v>
      </c>
    </row>
    <row r="97" spans="3:4" x14ac:dyDescent="0.35">
      <c r="C97">
        <v>5.0999999999999996</v>
      </c>
      <c r="D97" s="19">
        <f t="shared" si="18"/>
        <v>0.93086157965665306</v>
      </c>
    </row>
    <row r="98" spans="3:4" x14ac:dyDescent="0.35">
      <c r="C98">
        <v>5.2</v>
      </c>
      <c r="D98" s="19">
        <f t="shared" si="18"/>
        <v>0.9370266439430035</v>
      </c>
    </row>
    <row r="99" spans="3:4" x14ac:dyDescent="0.35">
      <c r="C99">
        <v>5.3</v>
      </c>
      <c r="D99" s="19">
        <f t="shared" si="18"/>
        <v>0.94267582410113127</v>
      </c>
    </row>
    <row r="100" spans="3:4" x14ac:dyDescent="0.35">
      <c r="C100">
        <v>5.4</v>
      </c>
      <c r="D100" s="19">
        <f t="shared" si="18"/>
        <v>0.94784643692158232</v>
      </c>
    </row>
    <row r="101" spans="3:4" x14ac:dyDescent="0.35">
      <c r="C101">
        <v>5.5</v>
      </c>
      <c r="D101" s="19">
        <f t="shared" si="18"/>
        <v>0.95257412682243336</v>
      </c>
    </row>
    <row r="102" spans="3:4" x14ac:dyDescent="0.35">
      <c r="C102">
        <v>5.6</v>
      </c>
      <c r="D102" s="19">
        <f t="shared" si="18"/>
        <v>0.95689274505891386</v>
      </c>
    </row>
    <row r="103" spans="3:4" x14ac:dyDescent="0.35">
      <c r="C103">
        <v>5.7</v>
      </c>
      <c r="D103" s="19">
        <f t="shared" si="18"/>
        <v>0.96083427720323566</v>
      </c>
    </row>
    <row r="104" spans="3:4" x14ac:dyDescent="0.35">
      <c r="C104">
        <v>5.8</v>
      </c>
      <c r="D104" s="19">
        <f t="shared" si="18"/>
        <v>0.96442881072736386</v>
      </c>
    </row>
    <row r="105" spans="3:4" x14ac:dyDescent="0.35">
      <c r="C105">
        <v>5.9</v>
      </c>
      <c r="D105" s="19">
        <f t="shared" si="18"/>
        <v>0.96770453530154954</v>
      </c>
    </row>
    <row r="106" spans="3:4" x14ac:dyDescent="0.35">
      <c r="C106">
        <v>6</v>
      </c>
      <c r="D106" s="19">
        <f t="shared" si="18"/>
        <v>0.97068776924864364</v>
      </c>
    </row>
    <row r="107" spans="3:4" x14ac:dyDescent="0.35">
      <c r="C107">
        <v>6.1</v>
      </c>
      <c r="D107" s="19">
        <f t="shared" si="18"/>
        <v>0.97340300642313404</v>
      </c>
    </row>
    <row r="108" spans="3:4" x14ac:dyDescent="0.35">
      <c r="C108">
        <v>6.2</v>
      </c>
      <c r="D108" s="19">
        <f t="shared" si="18"/>
        <v>0.9758729785823308</v>
      </c>
    </row>
    <row r="109" spans="3:4" x14ac:dyDescent="0.35">
      <c r="C109">
        <v>6.3</v>
      </c>
      <c r="D109" s="19">
        <f t="shared" si="18"/>
        <v>0.97811872906386943</v>
      </c>
    </row>
    <row r="110" spans="3:4" x14ac:dyDescent="0.35">
      <c r="C110">
        <v>6.4</v>
      </c>
      <c r="D110" s="19">
        <f t="shared" si="18"/>
        <v>0.98015969426592253</v>
      </c>
    </row>
    <row r="111" spans="3:4" x14ac:dyDescent="0.35">
      <c r="C111">
        <v>6.5</v>
      </c>
      <c r="D111" s="19">
        <f t="shared" ref="D111:D146" si="19">1/(1+EXP(-C111+2.5))</f>
        <v>0.98201379003790845</v>
      </c>
    </row>
    <row r="112" spans="3:4" x14ac:dyDescent="0.35">
      <c r="C112">
        <v>6.6</v>
      </c>
      <c r="D112" s="19">
        <f t="shared" si="19"/>
        <v>0.9836975006285591</v>
      </c>
    </row>
    <row r="113" spans="3:4" x14ac:dyDescent="0.35">
      <c r="C113">
        <v>6.7</v>
      </c>
      <c r="D113" s="19">
        <f t="shared" si="19"/>
        <v>0.98522596830672693</v>
      </c>
    </row>
    <row r="114" spans="3:4" x14ac:dyDescent="0.35">
      <c r="C114">
        <v>6.8</v>
      </c>
      <c r="D114" s="19">
        <f t="shared" si="19"/>
        <v>0.98661308217233512</v>
      </c>
    </row>
    <row r="115" spans="3:4" x14ac:dyDescent="0.35">
      <c r="C115">
        <v>6.9</v>
      </c>
      <c r="D115" s="19">
        <f t="shared" si="19"/>
        <v>0.98787156501572571</v>
      </c>
    </row>
    <row r="116" spans="3:4" x14ac:dyDescent="0.35">
      <c r="C116">
        <v>7</v>
      </c>
      <c r="D116" s="19">
        <f t="shared" si="19"/>
        <v>0.98901305736940681</v>
      </c>
    </row>
    <row r="117" spans="3:4" x14ac:dyDescent="0.35">
      <c r="C117">
        <v>7.1</v>
      </c>
      <c r="D117" s="19">
        <f t="shared" si="19"/>
        <v>0.99004819813309575</v>
      </c>
    </row>
    <row r="118" spans="3:4" x14ac:dyDescent="0.35">
      <c r="C118">
        <v>7.2</v>
      </c>
      <c r="D118" s="19">
        <f t="shared" si="19"/>
        <v>0.99098670134715205</v>
      </c>
    </row>
    <row r="119" spans="3:4" x14ac:dyDescent="0.35">
      <c r="C119">
        <v>7.3</v>
      </c>
      <c r="D119" s="19">
        <f t="shared" si="19"/>
        <v>0.99183742884684012</v>
      </c>
    </row>
    <row r="120" spans="3:4" x14ac:dyDescent="0.35">
      <c r="C120">
        <v>7.4</v>
      </c>
      <c r="D120" s="19">
        <f t="shared" si="19"/>
        <v>0.99260845865571812</v>
      </c>
    </row>
    <row r="121" spans="3:4" x14ac:dyDescent="0.35">
      <c r="C121">
        <v>7.5</v>
      </c>
      <c r="D121" s="19">
        <f t="shared" si="19"/>
        <v>0.99330714907571527</v>
      </c>
    </row>
    <row r="122" spans="3:4" x14ac:dyDescent="0.35">
      <c r="C122">
        <v>7.6</v>
      </c>
      <c r="D122" s="19">
        <f t="shared" si="19"/>
        <v>0.99394019850841575</v>
      </c>
    </row>
    <row r="123" spans="3:4" x14ac:dyDescent="0.35">
      <c r="C123">
        <v>7.7</v>
      </c>
      <c r="D123" s="19">
        <f t="shared" si="19"/>
        <v>0.99451370110054949</v>
      </c>
    </row>
    <row r="124" spans="3:4" x14ac:dyDescent="0.35">
      <c r="C124">
        <v>7.8</v>
      </c>
      <c r="D124" s="19">
        <f t="shared" si="19"/>
        <v>0.99503319834994297</v>
      </c>
    </row>
    <row r="125" spans="3:4" x14ac:dyDescent="0.35">
      <c r="C125">
        <v>7.9</v>
      </c>
      <c r="D125" s="19">
        <f t="shared" si="19"/>
        <v>0.99550372683905886</v>
      </c>
    </row>
    <row r="126" spans="3:4" x14ac:dyDescent="0.35">
      <c r="C126">
        <v>8</v>
      </c>
      <c r="D126" s="19">
        <f t="shared" si="19"/>
        <v>0.99592986228410396</v>
      </c>
    </row>
    <row r="127" spans="3:4" x14ac:dyDescent="0.35">
      <c r="C127">
        <v>8.1</v>
      </c>
      <c r="D127" s="19">
        <f t="shared" si="19"/>
        <v>0.99631576010056411</v>
      </c>
    </row>
    <row r="128" spans="3:4" x14ac:dyDescent="0.35">
      <c r="C128">
        <v>8.1999999999999993</v>
      </c>
      <c r="D128" s="19">
        <f t="shared" si="19"/>
        <v>0.99666519269258669</v>
      </c>
    </row>
    <row r="129" spans="3:4" x14ac:dyDescent="0.35">
      <c r="C129">
        <v>8.3000000000000007</v>
      </c>
      <c r="D129" s="19">
        <f t="shared" si="19"/>
        <v>0.99698158367529166</v>
      </c>
    </row>
    <row r="130" spans="3:4" x14ac:dyDescent="0.35">
      <c r="C130">
        <v>8.4</v>
      </c>
      <c r="D130" s="19">
        <f t="shared" si="19"/>
        <v>0.99726803923698903</v>
      </c>
    </row>
    <row r="131" spans="3:4" x14ac:dyDescent="0.35">
      <c r="C131">
        <v>8.5</v>
      </c>
      <c r="D131" s="19">
        <f t="shared" si="19"/>
        <v>0.99752737684336534</v>
      </c>
    </row>
    <row r="132" spans="3:4" x14ac:dyDescent="0.35">
      <c r="C132">
        <v>8.6</v>
      </c>
      <c r="D132" s="19">
        <f t="shared" si="19"/>
        <v>0.9977621514787236</v>
      </c>
    </row>
    <row r="133" spans="3:4" x14ac:dyDescent="0.35">
      <c r="C133">
        <v>8.6999999999999993</v>
      </c>
      <c r="D133" s="19">
        <f t="shared" si="19"/>
        <v>0.9979746796109501</v>
      </c>
    </row>
    <row r="134" spans="3:4" x14ac:dyDescent="0.35">
      <c r="C134">
        <v>8.8000000000000007</v>
      </c>
      <c r="D134" s="19">
        <f t="shared" si="19"/>
        <v>0.99816706105750719</v>
      </c>
    </row>
    <row r="135" spans="3:4" x14ac:dyDescent="0.35">
      <c r="C135">
        <v>8.9</v>
      </c>
      <c r="D135" s="19">
        <f t="shared" si="19"/>
        <v>0.99834119891982553</v>
      </c>
    </row>
    <row r="136" spans="3:4" x14ac:dyDescent="0.35">
      <c r="C136">
        <v>9</v>
      </c>
      <c r="D136" s="19">
        <f t="shared" si="19"/>
        <v>0.99849881774326299</v>
      </c>
    </row>
    <row r="137" spans="3:4" x14ac:dyDescent="0.35">
      <c r="C137">
        <v>9.1</v>
      </c>
      <c r="D137" s="19">
        <f t="shared" si="19"/>
        <v>0.9986414800495711</v>
      </c>
    </row>
    <row r="138" spans="3:4" x14ac:dyDescent="0.35">
      <c r="C138">
        <v>9.1999999999999993</v>
      </c>
      <c r="D138" s="19">
        <f t="shared" si="19"/>
        <v>0.99877060137872264</v>
      </c>
    </row>
    <row r="139" spans="3:4" x14ac:dyDescent="0.35">
      <c r="C139">
        <v>9.3000000000000007</v>
      </c>
      <c r="D139" s="19">
        <f t="shared" si="19"/>
        <v>0.99888746396713979</v>
      </c>
    </row>
    <row r="140" spans="3:4" x14ac:dyDescent="0.35">
      <c r="C140">
        <v>9.4</v>
      </c>
      <c r="D140" s="19">
        <f t="shared" si="19"/>
        <v>0.9989932291799144</v>
      </c>
    </row>
    <row r="141" spans="3:4" x14ac:dyDescent="0.35">
      <c r="C141">
        <v>9.5</v>
      </c>
      <c r="D141" s="19">
        <f t="shared" si="19"/>
        <v>0.9990889488055994</v>
      </c>
    </row>
    <row r="142" spans="3:4" x14ac:dyDescent="0.35">
      <c r="C142">
        <v>9.6</v>
      </c>
      <c r="D142" s="19">
        <f t="shared" si="19"/>
        <v>0.99917557531360168</v>
      </c>
    </row>
    <row r="143" spans="3:4" x14ac:dyDescent="0.35">
      <c r="C143">
        <v>9.6999999999999993</v>
      </c>
      <c r="D143" s="19">
        <f t="shared" si="19"/>
        <v>0.99925397116616332</v>
      </c>
    </row>
    <row r="144" spans="3:4" x14ac:dyDescent="0.35">
      <c r="C144">
        <v>9.8000000000000007</v>
      </c>
      <c r="D144" s="19">
        <f t="shared" si="19"/>
        <v>0.99932491726936723</v>
      </c>
    </row>
    <row r="145" spans="3:4" x14ac:dyDescent="0.35">
      <c r="C145">
        <v>9.9</v>
      </c>
      <c r="D145" s="19">
        <f t="shared" si="19"/>
        <v>0.99938912064056562</v>
      </c>
    </row>
    <row r="146" spans="3:4" x14ac:dyDescent="0.35">
      <c r="C146">
        <v>10</v>
      </c>
      <c r="D146" s="19">
        <f t="shared" si="19"/>
        <v>0.9994472213630764</v>
      </c>
    </row>
  </sheetData>
  <mergeCells count="5">
    <mergeCell ref="D7:H7"/>
    <mergeCell ref="B9:B13"/>
    <mergeCell ref="D16:H16"/>
    <mergeCell ref="B18:B22"/>
    <mergeCell ref="D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 Taeyoung</dc:creator>
  <cp:lastModifiedBy>Kee Taeyoung</cp:lastModifiedBy>
  <dcterms:created xsi:type="dcterms:W3CDTF">2022-11-10T09:42:19Z</dcterms:created>
  <dcterms:modified xsi:type="dcterms:W3CDTF">2022-11-18T06:46:33Z</dcterms:modified>
</cp:coreProperties>
</file>