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Player-and-Team-Stats\"/>
    </mc:Choice>
  </mc:AlternateContent>
  <bookViews>
    <workbookView xWindow="0" yWindow="0" windowWidth="17160" windowHeight="7650"/>
  </bookViews>
  <sheets>
    <sheet name="2014-15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AU54" i="1" l="1"/>
  <c r="AU349" i="1"/>
  <c r="AU465" i="1"/>
  <c r="AU269" i="1"/>
  <c r="AU113" i="1"/>
  <c r="AU167" i="1"/>
  <c r="AU324" i="1"/>
  <c r="AU479" i="1"/>
  <c r="AU425" i="1"/>
  <c r="AU322" i="1"/>
  <c r="AU40" i="1"/>
  <c r="AU337" i="1"/>
  <c r="AU388" i="1"/>
  <c r="AU138" i="1"/>
  <c r="BN425" i="1"/>
  <c r="BN479" i="1"/>
  <c r="BN143" i="1"/>
  <c r="BN113" i="1"/>
  <c r="BN322" i="1"/>
  <c r="BN219" i="1"/>
  <c r="BN490" i="1"/>
  <c r="BN465" i="1"/>
  <c r="BN269" i="1"/>
  <c r="BN167" i="1"/>
  <c r="BN29" i="1"/>
  <c r="BN274" i="1"/>
  <c r="BN437" i="1"/>
  <c r="BN54" i="1"/>
  <c r="BN337" i="1"/>
  <c r="BN40" i="1"/>
  <c r="BN42" i="1"/>
  <c r="BN93" i="1"/>
  <c r="BN413" i="1"/>
  <c r="BN81" i="1"/>
  <c r="BN264" i="1"/>
  <c r="BN245" i="1"/>
  <c r="BN49" i="1"/>
  <c r="BN354" i="1"/>
  <c r="BN99" i="1"/>
  <c r="BN222" i="1"/>
  <c r="BN469" i="1"/>
  <c r="BN424" i="1"/>
  <c r="BN267" i="1"/>
  <c r="BN324" i="1"/>
  <c r="BN468" i="1"/>
  <c r="BN339" i="1"/>
  <c r="BN281" i="1"/>
  <c r="BN293" i="1"/>
  <c r="BN349" i="1"/>
  <c r="BN121" i="1"/>
  <c r="BN156" i="1"/>
  <c r="BN60" i="1"/>
  <c r="BN105" i="1"/>
  <c r="BN53" i="1"/>
  <c r="BN103" i="1"/>
  <c r="BN31" i="1"/>
  <c r="BN193" i="1"/>
  <c r="BN127" i="1"/>
  <c r="BN89" i="1"/>
  <c r="BN471" i="1"/>
  <c r="BN412" i="1"/>
  <c r="BN388" i="1"/>
  <c r="BN39" i="1"/>
  <c r="BN392" i="1"/>
  <c r="BN185" i="1"/>
  <c r="BN308" i="1"/>
  <c r="BN174" i="1"/>
  <c r="BN184" i="1"/>
  <c r="BN283" i="1"/>
  <c r="BN460" i="1"/>
  <c r="BN365" i="1"/>
  <c r="BN371" i="1"/>
  <c r="BN34" i="1"/>
  <c r="BN396" i="1"/>
  <c r="BN251" i="1"/>
  <c r="BN186" i="1"/>
  <c r="BN486" i="1"/>
  <c r="BN162" i="1"/>
  <c r="BN325" i="1"/>
  <c r="BN372" i="1"/>
  <c r="BN473" i="1"/>
  <c r="BN291" i="1"/>
  <c r="BN370" i="1"/>
  <c r="BN484" i="1"/>
  <c r="BN452" i="1"/>
  <c r="BN91" i="1"/>
  <c r="BN225" i="1"/>
  <c r="BN448" i="1"/>
  <c r="BN229" i="1"/>
  <c r="BN208" i="1"/>
  <c r="BN402" i="1"/>
  <c r="BN446" i="1"/>
  <c r="BN246" i="1"/>
  <c r="BN261" i="1"/>
  <c r="BN303" i="1"/>
  <c r="BN400" i="1"/>
  <c r="BN305" i="1"/>
  <c r="BN435" i="1"/>
  <c r="BN87" i="1"/>
  <c r="BN3" i="1"/>
  <c r="BN149" i="1"/>
  <c r="BN306" i="1"/>
  <c r="BN360" i="1"/>
  <c r="BN203" i="1"/>
  <c r="BN198" i="1"/>
  <c r="BN357" i="1"/>
  <c r="BN146" i="1"/>
  <c r="BN97" i="1"/>
  <c r="BN434" i="1"/>
  <c r="BN24" i="1"/>
  <c r="BN270" i="1"/>
  <c r="BN253" i="1"/>
  <c r="BN421" i="1"/>
  <c r="BN300" i="1"/>
  <c r="BN4" i="1"/>
  <c r="BN273" i="1"/>
  <c r="BN432" i="1"/>
  <c r="BN298" i="1"/>
  <c r="BN231" i="1"/>
  <c r="BN351" i="1"/>
  <c r="BN455" i="1"/>
  <c r="BN477" i="1"/>
  <c r="BN290" i="1"/>
  <c r="BN422" i="1"/>
  <c r="BN116" i="1"/>
  <c r="BN79" i="1"/>
  <c r="BN179" i="1"/>
  <c r="BN355" i="1"/>
  <c r="BN192" i="1"/>
  <c r="BN165" i="1"/>
  <c r="BN359" i="1"/>
  <c r="BN333" i="1"/>
  <c r="BN59" i="1"/>
  <c r="BN459" i="1"/>
  <c r="BN453" i="1"/>
  <c r="BN110" i="1"/>
  <c r="BN463" i="1"/>
  <c r="BN14" i="1"/>
  <c r="BN334" i="1"/>
  <c r="BN15" i="1"/>
  <c r="BN266" i="1"/>
  <c r="BN299" i="1"/>
  <c r="BN119" i="1"/>
  <c r="BN228" i="1"/>
  <c r="BN190" i="1"/>
  <c r="BN150" i="1"/>
  <c r="BN338" i="1"/>
  <c r="BN183" i="1"/>
  <c r="BN202" i="1"/>
  <c r="BN375" i="1"/>
  <c r="BN258" i="1"/>
  <c r="BN148" i="1"/>
  <c r="BN71" i="1"/>
  <c r="BN441" i="1"/>
  <c r="BN467" i="1"/>
  <c r="BN399" i="1"/>
  <c r="BN405" i="1"/>
  <c r="BN57" i="1"/>
  <c r="BN101" i="1"/>
  <c r="BN144" i="1"/>
  <c r="BN234" i="1"/>
  <c r="BN350" i="1"/>
  <c r="BN158" i="1"/>
  <c r="BN168" i="1"/>
  <c r="BN212" i="1"/>
  <c r="BN170" i="1"/>
  <c r="BN384" i="1"/>
  <c r="BN326" i="1"/>
  <c r="BN361" i="1"/>
  <c r="BN260" i="1"/>
  <c r="BN423" i="1"/>
  <c r="BN9" i="1"/>
  <c r="BN130" i="1"/>
  <c r="BN194" i="1"/>
  <c r="BN112" i="1"/>
  <c r="BN90" i="1"/>
  <c r="BN181" i="1"/>
  <c r="BN366" i="1"/>
  <c r="BN118" i="1"/>
  <c r="BN201" i="1"/>
  <c r="BN483" i="1"/>
  <c r="BN12" i="1"/>
  <c r="BN407" i="1"/>
  <c r="BN419" i="1"/>
  <c r="BN78" i="1"/>
  <c r="BN188" i="1"/>
  <c r="BN457" i="1"/>
  <c r="BN235" i="1"/>
  <c r="BN30" i="1"/>
  <c r="BN294" i="1"/>
  <c r="BN272" i="1"/>
  <c r="BN394" i="1"/>
  <c r="BN197" i="1"/>
  <c r="BN114" i="1"/>
  <c r="BN481" i="1"/>
  <c r="BN377" i="1"/>
  <c r="BN21" i="1"/>
  <c r="BN406" i="1"/>
  <c r="BN389" i="1"/>
  <c r="BN232" i="1"/>
  <c r="BN160" i="1"/>
  <c r="BN315" i="1"/>
  <c r="BN140" i="1"/>
  <c r="BN285" i="1"/>
  <c r="BN154" i="1"/>
  <c r="BN83" i="1"/>
  <c r="BN139" i="1"/>
  <c r="BN364" i="1"/>
  <c r="BN383" i="1"/>
  <c r="BN20" i="1"/>
  <c r="BN249" i="1"/>
  <c r="BN182" i="1"/>
  <c r="BN386" i="1"/>
  <c r="BN180" i="1"/>
  <c r="BN123" i="1"/>
  <c r="BN288" i="1"/>
  <c r="BN268" i="1"/>
  <c r="BN166" i="1"/>
  <c r="BN411" i="1"/>
  <c r="BN482" i="1"/>
  <c r="BN330" i="1"/>
  <c r="BN461" i="1"/>
  <c r="BN321" i="1"/>
  <c r="BN323" i="1"/>
  <c r="BN489" i="1"/>
  <c r="BN117" i="1"/>
  <c r="BN493" i="1"/>
  <c r="BN418" i="1"/>
  <c r="BN155" i="1"/>
  <c r="BN111" i="1"/>
  <c r="BN207" i="1"/>
  <c r="BN177" i="1"/>
  <c r="BN47" i="1"/>
  <c r="BN296" i="1"/>
  <c r="BN456" i="1"/>
  <c r="BN466" i="1"/>
  <c r="BN224" i="1"/>
  <c r="BN61" i="1"/>
  <c r="BN115" i="1"/>
  <c r="BN32" i="1"/>
  <c r="BN252" i="1"/>
  <c r="BN84" i="1"/>
  <c r="BN199" i="1"/>
  <c r="BN2" i="1"/>
  <c r="BN189" i="1"/>
  <c r="BN191" i="1"/>
  <c r="BN382" i="1"/>
  <c r="BN22" i="1"/>
  <c r="BN309" i="1"/>
  <c r="BN142" i="1"/>
  <c r="BN205" i="1"/>
  <c r="BN440" i="1"/>
  <c r="BN385" i="1"/>
  <c r="BN427" i="1"/>
  <c r="BN449" i="1"/>
  <c r="BN488" i="1"/>
  <c r="BN458" i="1"/>
  <c r="BN195" i="1"/>
  <c r="BN45" i="1"/>
  <c r="BN256" i="1"/>
  <c r="BN374" i="1"/>
  <c r="BN85" i="1"/>
  <c r="BN348" i="1"/>
  <c r="BN416" i="1"/>
  <c r="BN126" i="1"/>
  <c r="BN410" i="1"/>
  <c r="BN320" i="1"/>
  <c r="BN175" i="1"/>
  <c r="BN46" i="1"/>
  <c r="BN265" i="1"/>
  <c r="BN230" i="1"/>
  <c r="BN250" i="1"/>
  <c r="BN221" i="1"/>
  <c r="BN169" i="1"/>
  <c r="BN16" i="1"/>
  <c r="BN241" i="1"/>
  <c r="BN11" i="1"/>
  <c r="BN50" i="1"/>
  <c r="BN74" i="1"/>
  <c r="BN218" i="1"/>
  <c r="BN380" i="1"/>
  <c r="BN136" i="1"/>
  <c r="BN88" i="1"/>
  <c r="BN37" i="1"/>
  <c r="BN95" i="1"/>
  <c r="BN254" i="1"/>
  <c r="BN102" i="1"/>
  <c r="BN65" i="1"/>
  <c r="BN387" i="1"/>
  <c r="BN226" i="1"/>
  <c r="BN145" i="1"/>
  <c r="BN295" i="1"/>
  <c r="BN98" i="1"/>
  <c r="BN52" i="1"/>
  <c r="BN379" i="1"/>
  <c r="BN342" i="1"/>
  <c r="BN153" i="1"/>
  <c r="BN124" i="1"/>
  <c r="BN393" i="1"/>
  <c r="BN347" i="1"/>
  <c r="BN401" i="1"/>
  <c r="BN329" i="1"/>
  <c r="BN100" i="1"/>
  <c r="BN464" i="1"/>
  <c r="BN462" i="1"/>
  <c r="BN108" i="1"/>
  <c r="BN5" i="1"/>
  <c r="BN76" i="1"/>
  <c r="BN314" i="1"/>
  <c r="BN262" i="1"/>
  <c r="BN369" i="1"/>
  <c r="BN445" i="1"/>
  <c r="BN43" i="1"/>
  <c r="BN312" i="1"/>
  <c r="BN242" i="1"/>
  <c r="BN259" i="1"/>
  <c r="BN278" i="1"/>
  <c r="BN363" i="1"/>
  <c r="BN62" i="1"/>
  <c r="BN438" i="1"/>
  <c r="BN233" i="1"/>
  <c r="BN133" i="1"/>
  <c r="BN159" i="1"/>
  <c r="BN313" i="1"/>
  <c r="BN248" i="1"/>
  <c r="BN485" i="1"/>
  <c r="BN64" i="1"/>
  <c r="BN343" i="1"/>
  <c r="BN157" i="1"/>
  <c r="BN132" i="1"/>
  <c r="BN447" i="1"/>
  <c r="BN163" i="1"/>
  <c r="BN292" i="1"/>
  <c r="BN18" i="1"/>
  <c r="BN420" i="1"/>
  <c r="BN297" i="1"/>
  <c r="BN426" i="1"/>
  <c r="BN390" i="1"/>
  <c r="BN244" i="1"/>
  <c r="BN443" i="1"/>
  <c r="BN335" i="1"/>
  <c r="BN6" i="1"/>
  <c r="BN397" i="1"/>
  <c r="BN106" i="1"/>
  <c r="BN414" i="1"/>
  <c r="BN358" i="1"/>
  <c r="BN223" i="1"/>
  <c r="BN276" i="1"/>
  <c r="BN220" i="1"/>
  <c r="BN41" i="1"/>
  <c r="BN282" i="1"/>
  <c r="BN187" i="1"/>
  <c r="BN129" i="1"/>
  <c r="BN301" i="1"/>
  <c r="BN147" i="1"/>
  <c r="BN431" i="1"/>
  <c r="BN257" i="1"/>
  <c r="BN263" i="1"/>
  <c r="BN8" i="1"/>
  <c r="BN94" i="1"/>
  <c r="BN206" i="1"/>
  <c r="BN240" i="1"/>
  <c r="BN316" i="1"/>
  <c r="BN38" i="1"/>
  <c r="BN279" i="1"/>
  <c r="BN478" i="1"/>
  <c r="BN86" i="1"/>
  <c r="BN344" i="1"/>
  <c r="BN82" i="1"/>
  <c r="BN196" i="1"/>
  <c r="BN10" i="1"/>
  <c r="BN336" i="1"/>
  <c r="BN125" i="1"/>
  <c r="BN286" i="1"/>
  <c r="BN442" i="1"/>
  <c r="BN28" i="1"/>
  <c r="BN487" i="1"/>
  <c r="BN171" i="1"/>
  <c r="BN209" i="1"/>
  <c r="BN247" i="1"/>
  <c r="BN109" i="1"/>
  <c r="BN287" i="1"/>
  <c r="BN55" i="1"/>
  <c r="BN328" i="1"/>
  <c r="BN255" i="1"/>
  <c r="BN120" i="1"/>
  <c r="BN51" i="1"/>
  <c r="BN430" i="1"/>
  <c r="BN217" i="1"/>
  <c r="BN215" i="1"/>
  <c r="BN472" i="1"/>
  <c r="BN376" i="1"/>
  <c r="BN236" i="1"/>
  <c r="BN178" i="1"/>
  <c r="BN373" i="1"/>
  <c r="BN403" i="1"/>
  <c r="BN33" i="1"/>
  <c r="BN238" i="1"/>
  <c r="BN331" i="1"/>
  <c r="BN58" i="1"/>
  <c r="BN436" i="1"/>
  <c r="BN63" i="1"/>
  <c r="BN492" i="1"/>
  <c r="BN173" i="1"/>
  <c r="BN367" i="1"/>
  <c r="BN243" i="1"/>
  <c r="BN210" i="1"/>
  <c r="BN135" i="1"/>
  <c r="BN327" i="1"/>
  <c r="BN227" i="1"/>
  <c r="BN310" i="1"/>
  <c r="BN319" i="1"/>
  <c r="BN151" i="1"/>
  <c r="BN137" i="1"/>
  <c r="BN164" i="1"/>
  <c r="BN470" i="1"/>
  <c r="BN280" i="1"/>
  <c r="BN66" i="1"/>
  <c r="BN239" i="1"/>
  <c r="BN404" i="1"/>
  <c r="BN474" i="1"/>
  <c r="BN317" i="1"/>
  <c r="BN13" i="1"/>
  <c r="BN346" i="1"/>
  <c r="BN72" i="1"/>
  <c r="BN289" i="1"/>
  <c r="BN80" i="1"/>
  <c r="BN454" i="1"/>
  <c r="BN161" i="1"/>
  <c r="BN216" i="1"/>
  <c r="BN318" i="1"/>
  <c r="BN368" i="1"/>
  <c r="BN353" i="1"/>
  <c r="BN36" i="1"/>
  <c r="BN450" i="1"/>
  <c r="BN96" i="1"/>
  <c r="BN23" i="1"/>
  <c r="BN491" i="1"/>
  <c r="BN67" i="1"/>
  <c r="BN104" i="1"/>
  <c r="BN69" i="1"/>
  <c r="BN68" i="1"/>
  <c r="BN44" i="1"/>
  <c r="BN214" i="1"/>
  <c r="BN204" i="1"/>
  <c r="BN307" i="1"/>
  <c r="BN48" i="1"/>
  <c r="BN35" i="1"/>
  <c r="BN345" i="1"/>
  <c r="BN284" i="1"/>
  <c r="BN152" i="1"/>
  <c r="BN73" i="1"/>
  <c r="BN304" i="1"/>
  <c r="BN302" i="1"/>
  <c r="BN391" i="1"/>
  <c r="BN237" i="1"/>
  <c r="BN398" i="1"/>
  <c r="BN27" i="1"/>
  <c r="BN444" i="1"/>
  <c r="BN172" i="1"/>
  <c r="BN7" i="1"/>
  <c r="BN433" i="1"/>
  <c r="BN340" i="1"/>
  <c r="BN131" i="1"/>
  <c r="BN311" i="1"/>
  <c r="BN70" i="1"/>
  <c r="BN439" i="1"/>
  <c r="BN17" i="1"/>
  <c r="BN75" i="1"/>
  <c r="BN341" i="1"/>
  <c r="BN25" i="1"/>
  <c r="BN107" i="1"/>
  <c r="BN428" i="1"/>
  <c r="BN475" i="1"/>
  <c r="BN92" i="1"/>
  <c r="BN415" i="1"/>
  <c r="BN271" i="1"/>
  <c r="BN476" i="1"/>
  <c r="BN480" i="1"/>
  <c r="BN429" i="1"/>
  <c r="BN395" i="1"/>
  <c r="BN200" i="1"/>
  <c r="BN362" i="1"/>
  <c r="BN378" i="1"/>
  <c r="BN77" i="1"/>
  <c r="BN128" i="1"/>
  <c r="BN26" i="1"/>
  <c r="BN409" i="1"/>
  <c r="BN356" i="1"/>
  <c r="BN408" i="1"/>
  <c r="BN19" i="1"/>
  <c r="BN332" i="1"/>
  <c r="BN213" i="1"/>
  <c r="BN417" i="1"/>
  <c r="BN381" i="1"/>
  <c r="BN141" i="1"/>
  <c r="BN451" i="1"/>
  <c r="BN122" i="1"/>
  <c r="BN211" i="1"/>
  <c r="BN134" i="1"/>
  <c r="BN275" i="1"/>
  <c r="BN277" i="1"/>
  <c r="BN176" i="1"/>
  <c r="BN352" i="1"/>
  <c r="BN56" i="1"/>
  <c r="BN138" i="1"/>
  <c r="BM425" i="1"/>
  <c r="BM479" i="1"/>
  <c r="BM143" i="1"/>
  <c r="BM113" i="1"/>
  <c r="BM322" i="1"/>
  <c r="BM219" i="1"/>
  <c r="BM490" i="1"/>
  <c r="BM465" i="1"/>
  <c r="BM269" i="1"/>
  <c r="BM167" i="1"/>
  <c r="BM29" i="1"/>
  <c r="BM274" i="1"/>
  <c r="BM437" i="1"/>
  <c r="BM54" i="1"/>
  <c r="BM337" i="1"/>
  <c r="BM40" i="1"/>
  <c r="BM42" i="1"/>
  <c r="BM93" i="1"/>
  <c r="BM413" i="1"/>
  <c r="BM81" i="1"/>
  <c r="BM264" i="1"/>
  <c r="BM245" i="1"/>
  <c r="BM49" i="1"/>
  <c r="BM354" i="1"/>
  <c r="BM99" i="1"/>
  <c r="BM222" i="1"/>
  <c r="BM469" i="1"/>
  <c r="BM424" i="1"/>
  <c r="BM267" i="1"/>
  <c r="BM324" i="1"/>
  <c r="BM468" i="1"/>
  <c r="BM339" i="1"/>
  <c r="BM281" i="1"/>
  <c r="BM293" i="1"/>
  <c r="BM349" i="1"/>
  <c r="BM121" i="1"/>
  <c r="BM156" i="1"/>
  <c r="BM60" i="1"/>
  <c r="BM105" i="1"/>
  <c r="BM53" i="1"/>
  <c r="BM103" i="1"/>
  <c r="BM31" i="1"/>
  <c r="BM193" i="1"/>
  <c r="BM127" i="1"/>
  <c r="BM89" i="1"/>
  <c r="BM471" i="1"/>
  <c r="BM412" i="1"/>
  <c r="BM388" i="1"/>
  <c r="BM39" i="1"/>
  <c r="BM392" i="1"/>
  <c r="BM185" i="1"/>
  <c r="BM308" i="1"/>
  <c r="BM174" i="1"/>
  <c r="BM184" i="1"/>
  <c r="BM283" i="1"/>
  <c r="BM460" i="1"/>
  <c r="BM365" i="1"/>
  <c r="BM371" i="1"/>
  <c r="BM34" i="1"/>
  <c r="BM396" i="1"/>
  <c r="BM251" i="1"/>
  <c r="BM186" i="1"/>
  <c r="BM486" i="1"/>
  <c r="BM162" i="1"/>
  <c r="BM325" i="1"/>
  <c r="BM372" i="1"/>
  <c r="BM473" i="1"/>
  <c r="BM291" i="1"/>
  <c r="BM370" i="1"/>
  <c r="BM484" i="1"/>
  <c r="BM452" i="1"/>
  <c r="BM91" i="1"/>
  <c r="BM225" i="1"/>
  <c r="BM448" i="1"/>
  <c r="BM229" i="1"/>
  <c r="BM208" i="1"/>
  <c r="BM402" i="1"/>
  <c r="BM446" i="1"/>
  <c r="BM246" i="1"/>
  <c r="BM261" i="1"/>
  <c r="BM303" i="1"/>
  <c r="BM400" i="1"/>
  <c r="BM305" i="1"/>
  <c r="BM435" i="1"/>
  <c r="BM87" i="1"/>
  <c r="BM3" i="1"/>
  <c r="BM149" i="1"/>
  <c r="BM306" i="1"/>
  <c r="BM360" i="1"/>
  <c r="BM203" i="1"/>
  <c r="BM198" i="1"/>
  <c r="BM357" i="1"/>
  <c r="BM146" i="1"/>
  <c r="BM97" i="1"/>
  <c r="BM434" i="1"/>
  <c r="BM24" i="1"/>
  <c r="BM270" i="1"/>
  <c r="BM253" i="1"/>
  <c r="BM421" i="1"/>
  <c r="BM300" i="1"/>
  <c r="BM4" i="1"/>
  <c r="BM273" i="1"/>
  <c r="BM432" i="1"/>
  <c r="BM298" i="1"/>
  <c r="BM231" i="1"/>
  <c r="BM351" i="1"/>
  <c r="BM455" i="1"/>
  <c r="BM477" i="1"/>
  <c r="BM290" i="1"/>
  <c r="BM422" i="1"/>
  <c r="BM116" i="1"/>
  <c r="BM79" i="1"/>
  <c r="BM179" i="1"/>
  <c r="BM355" i="1"/>
  <c r="BM192" i="1"/>
  <c r="BM165" i="1"/>
  <c r="BM359" i="1"/>
  <c r="BM333" i="1"/>
  <c r="BM59" i="1"/>
  <c r="BM459" i="1"/>
  <c r="BM453" i="1"/>
  <c r="BM110" i="1"/>
  <c r="BM463" i="1"/>
  <c r="BM14" i="1"/>
  <c r="BM334" i="1"/>
  <c r="BM15" i="1"/>
  <c r="BM266" i="1"/>
  <c r="BM299" i="1"/>
  <c r="BM119" i="1"/>
  <c r="BM228" i="1"/>
  <c r="BM190" i="1"/>
  <c r="BM150" i="1"/>
  <c r="BM338" i="1"/>
  <c r="BM183" i="1"/>
  <c r="BM202" i="1"/>
  <c r="BM375" i="1"/>
  <c r="BM258" i="1"/>
  <c r="BM148" i="1"/>
  <c r="BM71" i="1"/>
  <c r="BM441" i="1"/>
  <c r="BM467" i="1"/>
  <c r="BM399" i="1"/>
  <c r="BM405" i="1"/>
  <c r="BM57" i="1"/>
  <c r="BM101" i="1"/>
  <c r="BM144" i="1"/>
  <c r="BM234" i="1"/>
  <c r="BM350" i="1"/>
  <c r="BM158" i="1"/>
  <c r="BM168" i="1"/>
  <c r="BM212" i="1"/>
  <c r="BM170" i="1"/>
  <c r="BM384" i="1"/>
  <c r="BM326" i="1"/>
  <c r="BM361" i="1"/>
  <c r="BM260" i="1"/>
  <c r="BM423" i="1"/>
  <c r="BM9" i="1"/>
  <c r="BM130" i="1"/>
  <c r="BM194" i="1"/>
  <c r="BM112" i="1"/>
  <c r="BM90" i="1"/>
  <c r="BM181" i="1"/>
  <c r="BM366" i="1"/>
  <c r="BM118" i="1"/>
  <c r="BM201" i="1"/>
  <c r="BM483" i="1"/>
  <c r="BM12" i="1"/>
  <c r="BM407" i="1"/>
  <c r="BM419" i="1"/>
  <c r="BM78" i="1"/>
  <c r="BM188" i="1"/>
  <c r="BM457" i="1"/>
  <c r="BM235" i="1"/>
  <c r="BM30" i="1"/>
  <c r="BM294" i="1"/>
  <c r="BM272" i="1"/>
  <c r="BM394" i="1"/>
  <c r="BM197" i="1"/>
  <c r="BM114" i="1"/>
  <c r="BM481" i="1"/>
  <c r="BM377" i="1"/>
  <c r="BM21" i="1"/>
  <c r="BM406" i="1"/>
  <c r="BM389" i="1"/>
  <c r="BM232" i="1"/>
  <c r="BM160" i="1"/>
  <c r="BM315" i="1"/>
  <c r="BM140" i="1"/>
  <c r="BM285" i="1"/>
  <c r="BM154" i="1"/>
  <c r="BM83" i="1"/>
  <c r="BM139" i="1"/>
  <c r="BM364" i="1"/>
  <c r="BM383" i="1"/>
  <c r="BM20" i="1"/>
  <c r="BM249" i="1"/>
  <c r="BM182" i="1"/>
  <c r="BM386" i="1"/>
  <c r="BM180" i="1"/>
  <c r="BM123" i="1"/>
  <c r="BM288" i="1"/>
  <c r="BM268" i="1"/>
  <c r="BM166" i="1"/>
  <c r="BM411" i="1"/>
  <c r="BM482" i="1"/>
  <c r="BM330" i="1"/>
  <c r="BM461" i="1"/>
  <c r="BM321" i="1"/>
  <c r="BM323" i="1"/>
  <c r="BM489" i="1"/>
  <c r="BM117" i="1"/>
  <c r="BM493" i="1"/>
  <c r="BM418" i="1"/>
  <c r="BM155" i="1"/>
  <c r="BM111" i="1"/>
  <c r="BM207" i="1"/>
  <c r="BM177" i="1"/>
  <c r="BM47" i="1"/>
  <c r="BM296" i="1"/>
  <c r="BM456" i="1"/>
  <c r="BM466" i="1"/>
  <c r="BM224" i="1"/>
  <c r="BM61" i="1"/>
  <c r="BM115" i="1"/>
  <c r="BM32" i="1"/>
  <c r="BM252" i="1"/>
  <c r="BM84" i="1"/>
  <c r="BM199" i="1"/>
  <c r="BM2" i="1"/>
  <c r="BM189" i="1"/>
  <c r="BM191" i="1"/>
  <c r="BM382" i="1"/>
  <c r="BM22" i="1"/>
  <c r="BM309" i="1"/>
  <c r="BM142" i="1"/>
  <c r="BM205" i="1"/>
  <c r="BM440" i="1"/>
  <c r="BM385" i="1"/>
  <c r="BM427" i="1"/>
  <c r="BM449" i="1"/>
  <c r="BM488" i="1"/>
  <c r="BM458" i="1"/>
  <c r="BM195" i="1"/>
  <c r="BM45" i="1"/>
  <c r="BM256" i="1"/>
  <c r="BM374" i="1"/>
  <c r="BM85" i="1"/>
  <c r="BM348" i="1"/>
  <c r="BM416" i="1"/>
  <c r="BM126" i="1"/>
  <c r="BM410" i="1"/>
  <c r="BM320" i="1"/>
  <c r="BM175" i="1"/>
  <c r="BM46" i="1"/>
  <c r="BM265" i="1"/>
  <c r="BM230" i="1"/>
  <c r="BM250" i="1"/>
  <c r="BM221" i="1"/>
  <c r="BM169" i="1"/>
  <c r="BM16" i="1"/>
  <c r="BM241" i="1"/>
  <c r="BM11" i="1"/>
  <c r="BM50" i="1"/>
  <c r="BM74" i="1"/>
  <c r="BM218" i="1"/>
  <c r="BM380" i="1"/>
  <c r="BM136" i="1"/>
  <c r="BM88" i="1"/>
  <c r="BM37" i="1"/>
  <c r="BM95" i="1"/>
  <c r="BM254" i="1"/>
  <c r="BM102" i="1"/>
  <c r="BM65" i="1"/>
  <c r="BM387" i="1"/>
  <c r="BM226" i="1"/>
  <c r="BM145" i="1"/>
  <c r="BM295" i="1"/>
  <c r="BM98" i="1"/>
  <c r="BM52" i="1"/>
  <c r="BM379" i="1"/>
  <c r="BM342" i="1"/>
  <c r="BM153" i="1"/>
  <c r="BM124" i="1"/>
  <c r="BM393" i="1"/>
  <c r="BM347" i="1"/>
  <c r="BM401" i="1"/>
  <c r="BM329" i="1"/>
  <c r="BM100" i="1"/>
  <c r="BM464" i="1"/>
  <c r="BM462" i="1"/>
  <c r="BM108" i="1"/>
  <c r="BM5" i="1"/>
  <c r="BM76" i="1"/>
  <c r="BM314" i="1"/>
  <c r="BM262" i="1"/>
  <c r="BM369" i="1"/>
  <c r="BM445" i="1"/>
  <c r="BM43" i="1"/>
  <c r="BM312" i="1"/>
  <c r="BM242" i="1"/>
  <c r="BM259" i="1"/>
  <c r="BM278" i="1"/>
  <c r="BM363" i="1"/>
  <c r="BM62" i="1"/>
  <c r="BM438" i="1"/>
  <c r="BM233" i="1"/>
  <c r="BM133" i="1"/>
  <c r="BM159" i="1"/>
  <c r="BM313" i="1"/>
  <c r="BM248" i="1"/>
  <c r="BM485" i="1"/>
  <c r="BM64" i="1"/>
  <c r="BM343" i="1"/>
  <c r="BM157" i="1"/>
  <c r="BM132" i="1"/>
  <c r="BM447" i="1"/>
  <c r="BM163" i="1"/>
  <c r="BM292" i="1"/>
  <c r="BM18" i="1"/>
  <c r="BM420" i="1"/>
  <c r="BM297" i="1"/>
  <c r="BM426" i="1"/>
  <c r="BM390" i="1"/>
  <c r="BM244" i="1"/>
  <c r="BM443" i="1"/>
  <c r="BM335" i="1"/>
  <c r="BM6" i="1"/>
  <c r="BM397" i="1"/>
  <c r="BM106" i="1"/>
  <c r="BM414" i="1"/>
  <c r="BM358" i="1"/>
  <c r="BM223" i="1"/>
  <c r="BM276" i="1"/>
  <c r="BM220" i="1"/>
  <c r="BM41" i="1"/>
  <c r="BM282" i="1"/>
  <c r="BM187" i="1"/>
  <c r="BM129" i="1"/>
  <c r="BM301" i="1"/>
  <c r="BM147" i="1"/>
  <c r="BM431" i="1"/>
  <c r="BM257" i="1"/>
  <c r="BM263" i="1"/>
  <c r="BM8" i="1"/>
  <c r="BM94" i="1"/>
  <c r="BM206" i="1"/>
  <c r="BM240" i="1"/>
  <c r="BM316" i="1"/>
  <c r="BM38" i="1"/>
  <c r="BM279" i="1"/>
  <c r="BM478" i="1"/>
  <c r="BM86" i="1"/>
  <c r="BM344" i="1"/>
  <c r="BM82" i="1"/>
  <c r="BM196" i="1"/>
  <c r="BM10" i="1"/>
  <c r="BM336" i="1"/>
  <c r="BM125" i="1"/>
  <c r="BM286" i="1"/>
  <c r="BM442" i="1"/>
  <c r="BM28" i="1"/>
  <c r="BM487" i="1"/>
  <c r="BM171" i="1"/>
  <c r="BM209" i="1"/>
  <c r="BM247" i="1"/>
  <c r="BM109" i="1"/>
  <c r="BM287" i="1"/>
  <c r="BM55" i="1"/>
  <c r="BM328" i="1"/>
  <c r="BM255" i="1"/>
  <c r="BM120" i="1"/>
  <c r="BM51" i="1"/>
  <c r="BM430" i="1"/>
  <c r="BM217" i="1"/>
  <c r="BM215" i="1"/>
  <c r="BM472" i="1"/>
  <c r="BM376" i="1"/>
  <c r="BM236" i="1"/>
  <c r="BM178" i="1"/>
  <c r="BM373" i="1"/>
  <c r="BM403" i="1"/>
  <c r="BM33" i="1"/>
  <c r="BM238" i="1"/>
  <c r="BM331" i="1"/>
  <c r="BM58" i="1"/>
  <c r="BM436" i="1"/>
  <c r="BM63" i="1"/>
  <c r="BM492" i="1"/>
  <c r="BM173" i="1"/>
  <c r="BM367" i="1"/>
  <c r="BM243" i="1"/>
  <c r="BM210" i="1"/>
  <c r="BM135" i="1"/>
  <c r="BM327" i="1"/>
  <c r="BM227" i="1"/>
  <c r="BM310" i="1"/>
  <c r="BM319" i="1"/>
  <c r="BM151" i="1"/>
  <c r="BM137" i="1"/>
  <c r="BM164" i="1"/>
  <c r="BM470" i="1"/>
  <c r="BM280" i="1"/>
  <c r="BM66" i="1"/>
  <c r="BM239" i="1"/>
  <c r="BM404" i="1"/>
  <c r="BM474" i="1"/>
  <c r="BM317" i="1"/>
  <c r="BM13" i="1"/>
  <c r="BM346" i="1"/>
  <c r="BM72" i="1"/>
  <c r="BM289" i="1"/>
  <c r="BM80" i="1"/>
  <c r="BM454" i="1"/>
  <c r="BM161" i="1"/>
  <c r="BM216" i="1"/>
  <c r="BM318" i="1"/>
  <c r="BM368" i="1"/>
  <c r="BM353" i="1"/>
  <c r="BM36" i="1"/>
  <c r="BM450" i="1"/>
  <c r="BM96" i="1"/>
  <c r="BM23" i="1"/>
  <c r="BM491" i="1"/>
  <c r="BM67" i="1"/>
  <c r="BM104" i="1"/>
  <c r="BM69" i="1"/>
  <c r="BM68" i="1"/>
  <c r="BM44" i="1"/>
  <c r="BM214" i="1"/>
  <c r="BM204" i="1"/>
  <c r="BM307" i="1"/>
  <c r="BM48" i="1"/>
  <c r="BM35" i="1"/>
  <c r="BM345" i="1"/>
  <c r="BM284" i="1"/>
  <c r="BM152" i="1"/>
  <c r="BM73" i="1"/>
  <c r="BM304" i="1"/>
  <c r="BM302" i="1"/>
  <c r="BM391" i="1"/>
  <c r="BM237" i="1"/>
  <c r="BM398" i="1"/>
  <c r="BM27" i="1"/>
  <c r="BM444" i="1"/>
  <c r="BM172" i="1"/>
  <c r="BM7" i="1"/>
  <c r="BM433" i="1"/>
  <c r="BM340" i="1"/>
  <c r="BM131" i="1"/>
  <c r="BM311" i="1"/>
  <c r="BM70" i="1"/>
  <c r="BM439" i="1"/>
  <c r="BM17" i="1"/>
  <c r="BM75" i="1"/>
  <c r="BM341" i="1"/>
  <c r="BM25" i="1"/>
  <c r="BM107" i="1"/>
  <c r="BM428" i="1"/>
  <c r="BM475" i="1"/>
  <c r="BM92" i="1"/>
  <c r="BM415" i="1"/>
  <c r="BM271" i="1"/>
  <c r="BM476" i="1"/>
  <c r="BM480" i="1"/>
  <c r="BM429" i="1"/>
  <c r="BM395" i="1"/>
  <c r="BM200" i="1"/>
  <c r="BM362" i="1"/>
  <c r="BM378" i="1"/>
  <c r="BM77" i="1"/>
  <c r="BM128" i="1"/>
  <c r="BM26" i="1"/>
  <c r="BM409" i="1"/>
  <c r="BM356" i="1"/>
  <c r="BM408" i="1"/>
  <c r="BM19" i="1"/>
  <c r="BM332" i="1"/>
  <c r="BM213" i="1"/>
  <c r="BM417" i="1"/>
  <c r="BM381" i="1"/>
  <c r="BM141" i="1"/>
  <c r="BM451" i="1"/>
  <c r="BM122" i="1"/>
  <c r="BM211" i="1"/>
  <c r="BM134" i="1"/>
  <c r="BM275" i="1"/>
  <c r="BM277" i="1"/>
  <c r="BM176" i="1"/>
  <c r="BM352" i="1"/>
  <c r="BM56" i="1"/>
  <c r="BM138" i="1"/>
  <c r="BL425" i="1"/>
  <c r="BL479" i="1"/>
  <c r="BL143" i="1"/>
  <c r="BL113" i="1"/>
  <c r="BL322" i="1"/>
  <c r="BL219" i="1"/>
  <c r="BL490" i="1"/>
  <c r="BL465" i="1"/>
  <c r="BL269" i="1"/>
  <c r="BL167" i="1"/>
  <c r="BL29" i="1"/>
  <c r="BL274" i="1"/>
  <c r="BL437" i="1"/>
  <c r="BL54" i="1"/>
  <c r="BL337" i="1"/>
  <c r="BL40" i="1"/>
  <c r="BL42" i="1"/>
  <c r="BL93" i="1"/>
  <c r="BL413" i="1"/>
  <c r="BL81" i="1"/>
  <c r="BL264" i="1"/>
  <c r="BL245" i="1"/>
  <c r="BL49" i="1"/>
  <c r="BL354" i="1"/>
  <c r="BL99" i="1"/>
  <c r="BL222" i="1"/>
  <c r="BL469" i="1"/>
  <c r="BL424" i="1"/>
  <c r="BL267" i="1"/>
  <c r="BL324" i="1"/>
  <c r="BL468" i="1"/>
  <c r="BL339" i="1"/>
  <c r="BL281" i="1"/>
  <c r="BL293" i="1"/>
  <c r="BL349" i="1"/>
  <c r="BL121" i="1"/>
  <c r="BL156" i="1"/>
  <c r="BL60" i="1"/>
  <c r="BL105" i="1"/>
  <c r="BL53" i="1"/>
  <c r="BL103" i="1"/>
  <c r="BL31" i="1"/>
  <c r="BL193" i="1"/>
  <c r="BL127" i="1"/>
  <c r="BL89" i="1"/>
  <c r="BL471" i="1"/>
  <c r="BL412" i="1"/>
  <c r="BL388" i="1"/>
  <c r="BL39" i="1"/>
  <c r="BL392" i="1"/>
  <c r="BL185" i="1"/>
  <c r="BL308" i="1"/>
  <c r="BL174" i="1"/>
  <c r="BL184" i="1"/>
  <c r="BL283" i="1"/>
  <c r="BL460" i="1"/>
  <c r="BL365" i="1"/>
  <c r="BL371" i="1"/>
  <c r="BL34" i="1"/>
  <c r="BL396" i="1"/>
  <c r="BL251" i="1"/>
  <c r="BL186" i="1"/>
  <c r="BL486" i="1"/>
  <c r="BL162" i="1"/>
  <c r="BL325" i="1"/>
  <c r="BL372" i="1"/>
  <c r="BL473" i="1"/>
  <c r="BL291" i="1"/>
  <c r="BL370" i="1"/>
  <c r="BL484" i="1"/>
  <c r="BL452" i="1"/>
  <c r="BL91" i="1"/>
  <c r="BL225" i="1"/>
  <c r="BL448" i="1"/>
  <c r="BL229" i="1"/>
  <c r="BL208" i="1"/>
  <c r="BL402" i="1"/>
  <c r="BL446" i="1"/>
  <c r="BL246" i="1"/>
  <c r="BL261" i="1"/>
  <c r="BL303" i="1"/>
  <c r="BL400" i="1"/>
  <c r="BL305" i="1"/>
  <c r="BL435" i="1"/>
  <c r="BL87" i="1"/>
  <c r="BL3" i="1"/>
  <c r="BL149" i="1"/>
  <c r="BL306" i="1"/>
  <c r="BL360" i="1"/>
  <c r="BL203" i="1"/>
  <c r="BL198" i="1"/>
  <c r="BL357" i="1"/>
  <c r="BL146" i="1"/>
  <c r="BL97" i="1"/>
  <c r="BL434" i="1"/>
  <c r="BL24" i="1"/>
  <c r="BL270" i="1"/>
  <c r="BL253" i="1"/>
  <c r="BL421" i="1"/>
  <c r="BL300" i="1"/>
  <c r="BL4" i="1"/>
  <c r="BL273" i="1"/>
  <c r="BL432" i="1"/>
  <c r="BL298" i="1"/>
  <c r="BL231" i="1"/>
  <c r="BL351" i="1"/>
  <c r="BL455" i="1"/>
  <c r="BL477" i="1"/>
  <c r="BL290" i="1"/>
  <c r="BL422" i="1"/>
  <c r="BL116" i="1"/>
  <c r="BL79" i="1"/>
  <c r="BL179" i="1"/>
  <c r="BL355" i="1"/>
  <c r="BL192" i="1"/>
  <c r="BL165" i="1"/>
  <c r="BL359" i="1"/>
  <c r="BL333" i="1"/>
  <c r="BL59" i="1"/>
  <c r="BL459" i="1"/>
  <c r="BL453" i="1"/>
  <c r="BL110" i="1"/>
  <c r="BL463" i="1"/>
  <c r="BL14" i="1"/>
  <c r="BL334" i="1"/>
  <c r="BL15" i="1"/>
  <c r="BL266" i="1"/>
  <c r="BL299" i="1"/>
  <c r="BL119" i="1"/>
  <c r="BL228" i="1"/>
  <c r="BL190" i="1"/>
  <c r="BL150" i="1"/>
  <c r="BL338" i="1"/>
  <c r="BL183" i="1"/>
  <c r="BL202" i="1"/>
  <c r="BL375" i="1"/>
  <c r="BL258" i="1"/>
  <c r="BL148" i="1"/>
  <c r="BL71" i="1"/>
  <c r="BL441" i="1"/>
  <c r="BL467" i="1"/>
  <c r="BL399" i="1"/>
  <c r="BL405" i="1"/>
  <c r="BL57" i="1"/>
  <c r="BL101" i="1"/>
  <c r="BL144" i="1"/>
  <c r="BL234" i="1"/>
  <c r="BL350" i="1"/>
  <c r="BL158" i="1"/>
  <c r="BL168" i="1"/>
  <c r="BL212" i="1"/>
  <c r="BL170" i="1"/>
  <c r="BL384" i="1"/>
  <c r="BL326" i="1"/>
  <c r="BL361" i="1"/>
  <c r="BL260" i="1"/>
  <c r="BL423" i="1"/>
  <c r="BL9" i="1"/>
  <c r="BL130" i="1"/>
  <c r="BL194" i="1"/>
  <c r="BL112" i="1"/>
  <c r="BL90" i="1"/>
  <c r="BL181" i="1"/>
  <c r="BL366" i="1"/>
  <c r="BL118" i="1"/>
  <c r="BL201" i="1"/>
  <c r="BL483" i="1"/>
  <c r="BL12" i="1"/>
  <c r="BL407" i="1"/>
  <c r="BL419" i="1"/>
  <c r="BL78" i="1"/>
  <c r="BL188" i="1"/>
  <c r="BL457" i="1"/>
  <c r="BL235" i="1"/>
  <c r="BL30" i="1"/>
  <c r="BL294" i="1"/>
  <c r="BL272" i="1"/>
  <c r="BL394" i="1"/>
  <c r="BL197" i="1"/>
  <c r="BL114" i="1"/>
  <c r="BL481" i="1"/>
  <c r="BL377" i="1"/>
  <c r="BL21" i="1"/>
  <c r="BL406" i="1"/>
  <c r="BL389" i="1"/>
  <c r="BL232" i="1"/>
  <c r="BL160" i="1"/>
  <c r="BL315" i="1"/>
  <c r="BL140" i="1"/>
  <c r="BL285" i="1"/>
  <c r="BL154" i="1"/>
  <c r="BL83" i="1"/>
  <c r="BL139" i="1"/>
  <c r="BL364" i="1"/>
  <c r="BL383" i="1"/>
  <c r="BL20" i="1"/>
  <c r="BL249" i="1"/>
  <c r="BL182" i="1"/>
  <c r="BL386" i="1"/>
  <c r="BL180" i="1"/>
  <c r="BL123" i="1"/>
  <c r="BL288" i="1"/>
  <c r="BL268" i="1"/>
  <c r="BL166" i="1"/>
  <c r="BL411" i="1"/>
  <c r="BL482" i="1"/>
  <c r="BL330" i="1"/>
  <c r="BL461" i="1"/>
  <c r="BL321" i="1"/>
  <c r="BL323" i="1"/>
  <c r="BL489" i="1"/>
  <c r="BL117" i="1"/>
  <c r="BL493" i="1"/>
  <c r="BL418" i="1"/>
  <c r="BL155" i="1"/>
  <c r="BL111" i="1"/>
  <c r="BL207" i="1"/>
  <c r="BL177" i="1"/>
  <c r="BL47" i="1"/>
  <c r="BL296" i="1"/>
  <c r="BL456" i="1"/>
  <c r="BL466" i="1"/>
  <c r="BL224" i="1"/>
  <c r="BL61" i="1"/>
  <c r="BL115" i="1"/>
  <c r="BL32" i="1"/>
  <c r="BL252" i="1"/>
  <c r="BL84" i="1"/>
  <c r="BL199" i="1"/>
  <c r="BL2" i="1"/>
  <c r="BL189" i="1"/>
  <c r="BL191" i="1"/>
  <c r="BL382" i="1"/>
  <c r="BL22" i="1"/>
  <c r="BL309" i="1"/>
  <c r="BL142" i="1"/>
  <c r="BL205" i="1"/>
  <c r="BL440" i="1"/>
  <c r="BL385" i="1"/>
  <c r="BL427" i="1"/>
  <c r="BL449" i="1"/>
  <c r="BL488" i="1"/>
  <c r="BL458" i="1"/>
  <c r="BL195" i="1"/>
  <c r="BL45" i="1"/>
  <c r="BL256" i="1"/>
  <c r="BL374" i="1"/>
  <c r="BL85" i="1"/>
  <c r="BL348" i="1"/>
  <c r="BL416" i="1"/>
  <c r="BL126" i="1"/>
  <c r="BL410" i="1"/>
  <c r="BL320" i="1"/>
  <c r="BL175" i="1"/>
  <c r="BL46" i="1"/>
  <c r="BL265" i="1"/>
  <c r="BL230" i="1"/>
  <c r="BL250" i="1"/>
  <c r="BL221" i="1"/>
  <c r="BL169" i="1"/>
  <c r="BL16" i="1"/>
  <c r="BL241" i="1"/>
  <c r="BL11" i="1"/>
  <c r="BL50" i="1"/>
  <c r="BL74" i="1"/>
  <c r="BL218" i="1"/>
  <c r="BL380" i="1"/>
  <c r="BL136" i="1"/>
  <c r="BL88" i="1"/>
  <c r="BL37" i="1"/>
  <c r="BL95" i="1"/>
  <c r="BL254" i="1"/>
  <c r="BL102" i="1"/>
  <c r="BL65" i="1"/>
  <c r="BL387" i="1"/>
  <c r="BL226" i="1"/>
  <c r="BL145" i="1"/>
  <c r="BL295" i="1"/>
  <c r="BL98" i="1"/>
  <c r="BL52" i="1"/>
  <c r="BL379" i="1"/>
  <c r="BL342" i="1"/>
  <c r="BL153" i="1"/>
  <c r="BL124" i="1"/>
  <c r="BL393" i="1"/>
  <c r="BL347" i="1"/>
  <c r="BL401" i="1"/>
  <c r="BL329" i="1"/>
  <c r="BL100" i="1"/>
  <c r="BL464" i="1"/>
  <c r="BL462" i="1"/>
  <c r="BL108" i="1"/>
  <c r="BL5" i="1"/>
  <c r="BL76" i="1"/>
  <c r="BL314" i="1"/>
  <c r="BL262" i="1"/>
  <c r="BL369" i="1"/>
  <c r="BL445" i="1"/>
  <c r="BL43" i="1"/>
  <c r="BL312" i="1"/>
  <c r="BL242" i="1"/>
  <c r="BL259" i="1"/>
  <c r="BL278" i="1"/>
  <c r="BL363" i="1"/>
  <c r="BL62" i="1"/>
  <c r="BL438" i="1"/>
  <c r="BL233" i="1"/>
  <c r="BL133" i="1"/>
  <c r="BL159" i="1"/>
  <c r="BL313" i="1"/>
  <c r="BL248" i="1"/>
  <c r="BL485" i="1"/>
  <c r="BL64" i="1"/>
  <c r="BL343" i="1"/>
  <c r="BL157" i="1"/>
  <c r="BL132" i="1"/>
  <c r="BL447" i="1"/>
  <c r="BL163" i="1"/>
  <c r="BL292" i="1"/>
  <c r="BL18" i="1"/>
  <c r="BL420" i="1"/>
  <c r="BL297" i="1"/>
  <c r="BL426" i="1"/>
  <c r="BL390" i="1"/>
  <c r="BL244" i="1"/>
  <c r="BL443" i="1"/>
  <c r="BL335" i="1"/>
  <c r="BL6" i="1"/>
  <c r="BL397" i="1"/>
  <c r="BL106" i="1"/>
  <c r="BL414" i="1"/>
  <c r="BL358" i="1"/>
  <c r="BL223" i="1"/>
  <c r="BL276" i="1"/>
  <c r="BL220" i="1"/>
  <c r="BL41" i="1"/>
  <c r="BL282" i="1"/>
  <c r="BL187" i="1"/>
  <c r="BL129" i="1"/>
  <c r="BL301" i="1"/>
  <c r="BL147" i="1"/>
  <c r="BL431" i="1"/>
  <c r="BL257" i="1"/>
  <c r="BL263" i="1"/>
  <c r="BL8" i="1"/>
  <c r="BL94" i="1"/>
  <c r="BL206" i="1"/>
  <c r="BL240" i="1"/>
  <c r="BL316" i="1"/>
  <c r="BL38" i="1"/>
  <c r="BL279" i="1"/>
  <c r="BL478" i="1"/>
  <c r="BL86" i="1"/>
  <c r="BL344" i="1"/>
  <c r="BL82" i="1"/>
  <c r="BL196" i="1"/>
  <c r="BL10" i="1"/>
  <c r="BL336" i="1"/>
  <c r="BL125" i="1"/>
  <c r="BL286" i="1"/>
  <c r="BL442" i="1"/>
  <c r="BL28" i="1"/>
  <c r="BL487" i="1"/>
  <c r="BL171" i="1"/>
  <c r="BL209" i="1"/>
  <c r="BL247" i="1"/>
  <c r="BL109" i="1"/>
  <c r="BL287" i="1"/>
  <c r="BL55" i="1"/>
  <c r="BL328" i="1"/>
  <c r="BL255" i="1"/>
  <c r="BL120" i="1"/>
  <c r="BL51" i="1"/>
  <c r="BL430" i="1"/>
  <c r="BL217" i="1"/>
  <c r="BL215" i="1"/>
  <c r="BL472" i="1"/>
  <c r="BL376" i="1"/>
  <c r="BL236" i="1"/>
  <c r="BL178" i="1"/>
  <c r="BL373" i="1"/>
  <c r="BL403" i="1"/>
  <c r="BL33" i="1"/>
  <c r="BL238" i="1"/>
  <c r="BL331" i="1"/>
  <c r="BL58" i="1"/>
  <c r="BL436" i="1"/>
  <c r="BL63" i="1"/>
  <c r="BL492" i="1"/>
  <c r="BL173" i="1"/>
  <c r="BL367" i="1"/>
  <c r="BL243" i="1"/>
  <c r="BL210" i="1"/>
  <c r="BL135" i="1"/>
  <c r="BL327" i="1"/>
  <c r="BL227" i="1"/>
  <c r="BL310" i="1"/>
  <c r="BL319" i="1"/>
  <c r="BL151" i="1"/>
  <c r="BL137" i="1"/>
  <c r="BL164" i="1"/>
  <c r="BL470" i="1"/>
  <c r="BL280" i="1"/>
  <c r="BL66" i="1"/>
  <c r="BL239" i="1"/>
  <c r="BL404" i="1"/>
  <c r="BL474" i="1"/>
  <c r="BL317" i="1"/>
  <c r="BL13" i="1"/>
  <c r="BL346" i="1"/>
  <c r="BL72" i="1"/>
  <c r="BL289" i="1"/>
  <c r="BL80" i="1"/>
  <c r="BL454" i="1"/>
  <c r="BL161" i="1"/>
  <c r="BL216" i="1"/>
  <c r="BL318" i="1"/>
  <c r="BL368" i="1"/>
  <c r="BL353" i="1"/>
  <c r="BL36" i="1"/>
  <c r="BL450" i="1"/>
  <c r="BL96" i="1"/>
  <c r="BL23" i="1"/>
  <c r="BL491" i="1"/>
  <c r="BL67" i="1"/>
  <c r="BL104" i="1"/>
  <c r="BL69" i="1"/>
  <c r="BL68" i="1"/>
  <c r="BL44" i="1"/>
  <c r="BL214" i="1"/>
  <c r="BL204" i="1"/>
  <c r="BL307" i="1"/>
  <c r="BL48" i="1"/>
  <c r="BL35" i="1"/>
  <c r="BL345" i="1"/>
  <c r="BL284" i="1"/>
  <c r="BL152" i="1"/>
  <c r="BL73" i="1"/>
  <c r="BL304" i="1"/>
  <c r="BL302" i="1"/>
  <c r="BL391" i="1"/>
  <c r="BL237" i="1"/>
  <c r="BL398" i="1"/>
  <c r="BL27" i="1"/>
  <c r="BL444" i="1"/>
  <c r="BL172" i="1"/>
  <c r="BL7" i="1"/>
  <c r="BL433" i="1"/>
  <c r="BL340" i="1"/>
  <c r="BL131" i="1"/>
  <c r="BL311" i="1"/>
  <c r="BL70" i="1"/>
  <c r="BL439" i="1"/>
  <c r="BL17" i="1"/>
  <c r="BL75" i="1"/>
  <c r="BL341" i="1"/>
  <c r="BL25" i="1"/>
  <c r="BL107" i="1"/>
  <c r="BL428" i="1"/>
  <c r="BL475" i="1"/>
  <c r="BL92" i="1"/>
  <c r="BL415" i="1"/>
  <c r="BL271" i="1"/>
  <c r="BL476" i="1"/>
  <c r="BL480" i="1"/>
  <c r="BL429" i="1"/>
  <c r="BL395" i="1"/>
  <c r="BL200" i="1"/>
  <c r="BL362" i="1"/>
  <c r="BL378" i="1"/>
  <c r="BL77" i="1"/>
  <c r="BL128" i="1"/>
  <c r="BL26" i="1"/>
  <c r="BL409" i="1"/>
  <c r="BL356" i="1"/>
  <c r="BL408" i="1"/>
  <c r="BL19" i="1"/>
  <c r="BL332" i="1"/>
  <c r="BL213" i="1"/>
  <c r="BL417" i="1"/>
  <c r="BL381" i="1"/>
  <c r="BL141" i="1"/>
  <c r="BL451" i="1"/>
  <c r="BL122" i="1"/>
  <c r="BL211" i="1"/>
  <c r="BL134" i="1"/>
  <c r="BL275" i="1"/>
  <c r="BL277" i="1"/>
  <c r="BL176" i="1"/>
  <c r="BL352" i="1"/>
  <c r="BL56" i="1"/>
  <c r="BL138" i="1"/>
  <c r="BK425" i="1"/>
  <c r="BK479" i="1"/>
  <c r="BK143" i="1"/>
  <c r="BA143" i="1" s="1"/>
  <c r="BK113" i="1"/>
  <c r="BK322" i="1"/>
  <c r="BK219" i="1"/>
  <c r="BA219" i="1" s="1"/>
  <c r="BK490" i="1"/>
  <c r="BK465" i="1"/>
  <c r="BK269" i="1"/>
  <c r="BK167" i="1"/>
  <c r="BK29" i="1"/>
  <c r="BK274" i="1"/>
  <c r="BK437" i="1"/>
  <c r="BA437" i="1" s="1"/>
  <c r="BK54" i="1"/>
  <c r="BK337" i="1"/>
  <c r="BK40" i="1"/>
  <c r="BK42" i="1"/>
  <c r="BK93" i="1"/>
  <c r="BA93" i="1" s="1"/>
  <c r="BK413" i="1"/>
  <c r="BA413" i="1" s="1"/>
  <c r="BK81" i="1"/>
  <c r="BA81" i="1" s="1"/>
  <c r="BK264" i="1"/>
  <c r="BK245" i="1"/>
  <c r="BA245" i="1" s="1"/>
  <c r="BK49" i="1"/>
  <c r="BK354" i="1"/>
  <c r="BK99" i="1"/>
  <c r="BK222" i="1"/>
  <c r="BK469" i="1"/>
  <c r="BK424" i="1"/>
  <c r="BK267" i="1"/>
  <c r="BK324" i="1"/>
  <c r="BK468" i="1"/>
  <c r="BK339" i="1"/>
  <c r="BA339" i="1" s="1"/>
  <c r="BK281" i="1"/>
  <c r="BK293" i="1"/>
  <c r="BK349" i="1"/>
  <c r="BK121" i="1"/>
  <c r="BK156" i="1"/>
  <c r="BK60" i="1"/>
  <c r="BK105" i="1"/>
  <c r="BK53" i="1"/>
  <c r="BK103" i="1"/>
  <c r="BK31" i="1"/>
  <c r="BK193" i="1"/>
  <c r="BK127" i="1"/>
  <c r="BK89" i="1"/>
  <c r="BK471" i="1"/>
  <c r="BK412" i="1"/>
  <c r="BK388" i="1"/>
  <c r="BK39" i="1"/>
  <c r="BK392" i="1"/>
  <c r="BK185" i="1"/>
  <c r="BK308" i="1"/>
  <c r="BK174" i="1"/>
  <c r="BK184" i="1"/>
  <c r="BK283" i="1"/>
  <c r="BK460" i="1"/>
  <c r="BK365" i="1"/>
  <c r="BK371" i="1"/>
  <c r="BK34" i="1"/>
  <c r="BK396" i="1"/>
  <c r="BK251" i="1"/>
  <c r="BK186" i="1"/>
  <c r="BK486" i="1"/>
  <c r="BK162" i="1"/>
  <c r="BK325" i="1"/>
  <c r="BK372" i="1"/>
  <c r="BK473" i="1"/>
  <c r="BK291" i="1"/>
  <c r="BK370" i="1"/>
  <c r="BK484" i="1"/>
  <c r="BK452" i="1"/>
  <c r="BK91" i="1"/>
  <c r="BK225" i="1"/>
  <c r="BK448" i="1"/>
  <c r="BK229" i="1"/>
  <c r="BK208" i="1"/>
  <c r="BK402" i="1"/>
  <c r="BK446" i="1"/>
  <c r="BK246" i="1"/>
  <c r="BK261" i="1"/>
  <c r="BK303" i="1"/>
  <c r="BK400" i="1"/>
  <c r="BK305" i="1"/>
  <c r="BK435" i="1"/>
  <c r="BK87" i="1"/>
  <c r="BK3" i="1"/>
  <c r="BK149" i="1"/>
  <c r="BK306" i="1"/>
  <c r="BK360" i="1"/>
  <c r="BK203" i="1"/>
  <c r="BK198" i="1"/>
  <c r="BK357" i="1"/>
  <c r="BK146" i="1"/>
  <c r="BK97" i="1"/>
  <c r="BK434" i="1"/>
  <c r="BK24" i="1"/>
  <c r="BK270" i="1"/>
  <c r="BK253" i="1"/>
  <c r="BK421" i="1"/>
  <c r="BK300" i="1"/>
  <c r="BK4" i="1"/>
  <c r="BK273" i="1"/>
  <c r="BK432" i="1"/>
  <c r="BK298" i="1"/>
  <c r="BK231" i="1"/>
  <c r="BK351" i="1"/>
  <c r="BK455" i="1"/>
  <c r="BK477" i="1"/>
  <c r="BK290" i="1"/>
  <c r="BK422" i="1"/>
  <c r="BK116" i="1"/>
  <c r="BK79" i="1"/>
  <c r="BK179" i="1"/>
  <c r="BK355" i="1"/>
  <c r="BK192" i="1"/>
  <c r="BK165" i="1"/>
  <c r="BK359" i="1"/>
  <c r="BK333" i="1"/>
  <c r="BK59" i="1"/>
  <c r="BK459" i="1"/>
  <c r="BK453" i="1"/>
  <c r="BK110" i="1"/>
  <c r="BK463" i="1"/>
  <c r="BK14" i="1"/>
  <c r="BK334" i="1"/>
  <c r="BK15" i="1"/>
  <c r="BK266" i="1"/>
  <c r="BK299" i="1"/>
  <c r="BK119" i="1"/>
  <c r="BK228" i="1"/>
  <c r="BK190" i="1"/>
  <c r="BK150" i="1"/>
  <c r="BK338" i="1"/>
  <c r="BK183" i="1"/>
  <c r="BK202" i="1"/>
  <c r="BK375" i="1"/>
  <c r="BK258" i="1"/>
  <c r="BK148" i="1"/>
  <c r="BK71" i="1"/>
  <c r="BK441" i="1"/>
  <c r="BK467" i="1"/>
  <c r="BK399" i="1"/>
  <c r="BK405" i="1"/>
  <c r="BK57" i="1"/>
  <c r="BK101" i="1"/>
  <c r="BK144" i="1"/>
  <c r="BK234" i="1"/>
  <c r="BK350" i="1"/>
  <c r="BK158" i="1"/>
  <c r="BK168" i="1"/>
  <c r="BK212" i="1"/>
  <c r="BK170" i="1"/>
  <c r="BK384" i="1"/>
  <c r="BK326" i="1"/>
  <c r="BK361" i="1"/>
  <c r="BK260" i="1"/>
  <c r="BK423" i="1"/>
  <c r="BK9" i="1"/>
  <c r="BK130" i="1"/>
  <c r="BK194" i="1"/>
  <c r="BK112" i="1"/>
  <c r="BK90" i="1"/>
  <c r="BK181" i="1"/>
  <c r="BK366" i="1"/>
  <c r="BK118" i="1"/>
  <c r="BK201" i="1"/>
  <c r="BK483" i="1"/>
  <c r="BK12" i="1"/>
  <c r="BK407" i="1"/>
  <c r="BK419" i="1"/>
  <c r="BK78" i="1"/>
  <c r="BK188" i="1"/>
  <c r="BK457" i="1"/>
  <c r="BK235" i="1"/>
  <c r="BK30" i="1"/>
  <c r="BK294" i="1"/>
  <c r="BK272" i="1"/>
  <c r="BK394" i="1"/>
  <c r="BK197" i="1"/>
  <c r="BK114" i="1"/>
  <c r="BK481" i="1"/>
  <c r="BK377" i="1"/>
  <c r="BK21" i="1"/>
  <c r="BK406" i="1"/>
  <c r="BK389" i="1"/>
  <c r="BK232" i="1"/>
  <c r="BK160" i="1"/>
  <c r="BK315" i="1"/>
  <c r="BK140" i="1"/>
  <c r="BK285" i="1"/>
  <c r="BK154" i="1"/>
  <c r="BK83" i="1"/>
  <c r="BK139" i="1"/>
  <c r="BK364" i="1"/>
  <c r="BK383" i="1"/>
  <c r="BK20" i="1"/>
  <c r="BK249" i="1"/>
  <c r="BK182" i="1"/>
  <c r="BK386" i="1"/>
  <c r="BK180" i="1"/>
  <c r="BK123" i="1"/>
  <c r="BK288" i="1"/>
  <c r="BK268" i="1"/>
  <c r="BK166" i="1"/>
  <c r="BK411" i="1"/>
  <c r="BK482" i="1"/>
  <c r="BK330" i="1"/>
  <c r="BK461" i="1"/>
  <c r="BK321" i="1"/>
  <c r="BK323" i="1"/>
  <c r="BK489" i="1"/>
  <c r="BK117" i="1"/>
  <c r="BK493" i="1"/>
  <c r="BK418" i="1"/>
  <c r="BK155" i="1"/>
  <c r="BK111" i="1"/>
  <c r="BK207" i="1"/>
  <c r="BK177" i="1"/>
  <c r="BK47" i="1"/>
  <c r="BK296" i="1"/>
  <c r="BK456" i="1"/>
  <c r="BK466" i="1"/>
  <c r="BK224" i="1"/>
  <c r="BK61" i="1"/>
  <c r="BK115" i="1"/>
  <c r="BK32" i="1"/>
  <c r="BK252" i="1"/>
  <c r="BK84" i="1"/>
  <c r="BK199" i="1"/>
  <c r="BK2" i="1"/>
  <c r="BK189" i="1"/>
  <c r="BK191" i="1"/>
  <c r="BK382" i="1"/>
  <c r="BK22" i="1"/>
  <c r="BK309" i="1"/>
  <c r="BK142" i="1"/>
  <c r="BK205" i="1"/>
  <c r="BK440" i="1"/>
  <c r="BK385" i="1"/>
  <c r="BK427" i="1"/>
  <c r="BK449" i="1"/>
  <c r="BK488" i="1"/>
  <c r="BK458" i="1"/>
  <c r="BK195" i="1"/>
  <c r="BK45" i="1"/>
  <c r="BK256" i="1"/>
  <c r="BK374" i="1"/>
  <c r="BK85" i="1"/>
  <c r="BK348" i="1"/>
  <c r="BK416" i="1"/>
  <c r="BK126" i="1"/>
  <c r="BK410" i="1"/>
  <c r="BK320" i="1"/>
  <c r="BK175" i="1"/>
  <c r="BK46" i="1"/>
  <c r="BK265" i="1"/>
  <c r="BK230" i="1"/>
  <c r="BK250" i="1"/>
  <c r="BK221" i="1"/>
  <c r="BK169" i="1"/>
  <c r="BK16" i="1"/>
  <c r="BK241" i="1"/>
  <c r="BK11" i="1"/>
  <c r="BK50" i="1"/>
  <c r="BK74" i="1"/>
  <c r="BK218" i="1"/>
  <c r="BK380" i="1"/>
  <c r="BK136" i="1"/>
  <c r="BK88" i="1"/>
  <c r="BK37" i="1"/>
  <c r="BK95" i="1"/>
  <c r="BK254" i="1"/>
  <c r="BK102" i="1"/>
  <c r="BK65" i="1"/>
  <c r="BK387" i="1"/>
  <c r="BK226" i="1"/>
  <c r="BK145" i="1"/>
  <c r="BK295" i="1"/>
  <c r="BK98" i="1"/>
  <c r="BK52" i="1"/>
  <c r="BK379" i="1"/>
  <c r="BK342" i="1"/>
  <c r="BK153" i="1"/>
  <c r="BK124" i="1"/>
  <c r="BK393" i="1"/>
  <c r="BK347" i="1"/>
  <c r="BK401" i="1"/>
  <c r="BK329" i="1"/>
  <c r="BK100" i="1"/>
  <c r="BK464" i="1"/>
  <c r="BK462" i="1"/>
  <c r="BK108" i="1"/>
  <c r="BK5" i="1"/>
  <c r="BK76" i="1"/>
  <c r="BK314" i="1"/>
  <c r="BK262" i="1"/>
  <c r="BK369" i="1"/>
  <c r="BK445" i="1"/>
  <c r="BK43" i="1"/>
  <c r="BK312" i="1"/>
  <c r="BK242" i="1"/>
  <c r="BK259" i="1"/>
  <c r="BK278" i="1"/>
  <c r="BK363" i="1"/>
  <c r="BK62" i="1"/>
  <c r="BK438" i="1"/>
  <c r="BK233" i="1"/>
  <c r="BK133" i="1"/>
  <c r="BK159" i="1"/>
  <c r="BK313" i="1"/>
  <c r="BK248" i="1"/>
  <c r="BK485" i="1"/>
  <c r="BK64" i="1"/>
  <c r="BK343" i="1"/>
  <c r="BK157" i="1"/>
  <c r="BK132" i="1"/>
  <c r="BK447" i="1"/>
  <c r="BK163" i="1"/>
  <c r="BK292" i="1"/>
  <c r="BK18" i="1"/>
  <c r="BK420" i="1"/>
  <c r="BK297" i="1"/>
  <c r="BK426" i="1"/>
  <c r="BK390" i="1"/>
  <c r="BK244" i="1"/>
  <c r="BK443" i="1"/>
  <c r="BK335" i="1"/>
  <c r="BK6" i="1"/>
  <c r="BK397" i="1"/>
  <c r="BK106" i="1"/>
  <c r="BK414" i="1"/>
  <c r="BK358" i="1"/>
  <c r="BK223" i="1"/>
  <c r="BK276" i="1"/>
  <c r="BK220" i="1"/>
  <c r="BK41" i="1"/>
  <c r="BK282" i="1"/>
  <c r="BK187" i="1"/>
  <c r="BK129" i="1"/>
  <c r="BK301" i="1"/>
  <c r="BK147" i="1"/>
  <c r="BK431" i="1"/>
  <c r="BK257" i="1"/>
  <c r="BK263" i="1"/>
  <c r="BK8" i="1"/>
  <c r="BK94" i="1"/>
  <c r="BK206" i="1"/>
  <c r="BK240" i="1"/>
  <c r="BK316" i="1"/>
  <c r="BK38" i="1"/>
  <c r="BK279" i="1"/>
  <c r="BK478" i="1"/>
  <c r="BK86" i="1"/>
  <c r="BK344" i="1"/>
  <c r="BK82" i="1"/>
  <c r="BK196" i="1"/>
  <c r="BK10" i="1"/>
  <c r="BK336" i="1"/>
  <c r="BK125" i="1"/>
  <c r="BK286" i="1"/>
  <c r="BK442" i="1"/>
  <c r="BK28" i="1"/>
  <c r="BK487" i="1"/>
  <c r="BK171" i="1"/>
  <c r="BK209" i="1"/>
  <c r="BK247" i="1"/>
  <c r="BK109" i="1"/>
  <c r="BK287" i="1"/>
  <c r="BK55" i="1"/>
  <c r="BK328" i="1"/>
  <c r="BK255" i="1"/>
  <c r="BK120" i="1"/>
  <c r="BK51" i="1"/>
  <c r="BK430" i="1"/>
  <c r="BK217" i="1"/>
  <c r="BK215" i="1"/>
  <c r="BK472" i="1"/>
  <c r="BK376" i="1"/>
  <c r="BK236" i="1"/>
  <c r="BK178" i="1"/>
  <c r="BK373" i="1"/>
  <c r="BK403" i="1"/>
  <c r="BK33" i="1"/>
  <c r="BK238" i="1"/>
  <c r="BK331" i="1"/>
  <c r="BK58" i="1"/>
  <c r="BK436" i="1"/>
  <c r="BK63" i="1"/>
  <c r="BK492" i="1"/>
  <c r="BK173" i="1"/>
  <c r="BK367" i="1"/>
  <c r="BK243" i="1"/>
  <c r="BK210" i="1"/>
  <c r="BK135" i="1"/>
  <c r="BK327" i="1"/>
  <c r="BK227" i="1"/>
  <c r="BK310" i="1"/>
  <c r="BK319" i="1"/>
  <c r="BK151" i="1"/>
  <c r="BK137" i="1"/>
  <c r="BK164" i="1"/>
  <c r="BK470" i="1"/>
  <c r="BK280" i="1"/>
  <c r="BK66" i="1"/>
  <c r="BK239" i="1"/>
  <c r="BK404" i="1"/>
  <c r="BK474" i="1"/>
  <c r="BK317" i="1"/>
  <c r="BK13" i="1"/>
  <c r="BK346" i="1"/>
  <c r="BK72" i="1"/>
  <c r="BK289" i="1"/>
  <c r="BK80" i="1"/>
  <c r="BK454" i="1"/>
  <c r="BK161" i="1"/>
  <c r="BK216" i="1"/>
  <c r="BK318" i="1"/>
  <c r="BK368" i="1"/>
  <c r="BK353" i="1"/>
  <c r="BK36" i="1"/>
  <c r="BK450" i="1"/>
  <c r="BK96" i="1"/>
  <c r="BK23" i="1"/>
  <c r="BK491" i="1"/>
  <c r="BK67" i="1"/>
  <c r="BK104" i="1"/>
  <c r="BK69" i="1"/>
  <c r="BK68" i="1"/>
  <c r="BK44" i="1"/>
  <c r="BK214" i="1"/>
  <c r="BK204" i="1"/>
  <c r="BK307" i="1"/>
  <c r="BK48" i="1"/>
  <c r="BK35" i="1"/>
  <c r="BK345" i="1"/>
  <c r="BK284" i="1"/>
  <c r="BK152" i="1"/>
  <c r="BK73" i="1"/>
  <c r="BK304" i="1"/>
  <c r="BK302" i="1"/>
  <c r="BK391" i="1"/>
  <c r="BK237" i="1"/>
  <c r="BK398" i="1"/>
  <c r="BK27" i="1"/>
  <c r="BK444" i="1"/>
  <c r="BK172" i="1"/>
  <c r="BK7" i="1"/>
  <c r="BK433" i="1"/>
  <c r="BK340" i="1"/>
  <c r="BK131" i="1"/>
  <c r="BK311" i="1"/>
  <c r="BK70" i="1"/>
  <c r="BK439" i="1"/>
  <c r="BK17" i="1"/>
  <c r="BK75" i="1"/>
  <c r="BK341" i="1"/>
  <c r="BK25" i="1"/>
  <c r="BK107" i="1"/>
  <c r="BK428" i="1"/>
  <c r="BK475" i="1"/>
  <c r="BK92" i="1"/>
  <c r="BK415" i="1"/>
  <c r="BK271" i="1"/>
  <c r="BK476" i="1"/>
  <c r="BK480" i="1"/>
  <c r="BK429" i="1"/>
  <c r="BK395" i="1"/>
  <c r="BK200" i="1"/>
  <c r="BK362" i="1"/>
  <c r="BK378" i="1"/>
  <c r="BK77" i="1"/>
  <c r="BK128" i="1"/>
  <c r="BK26" i="1"/>
  <c r="BK409" i="1"/>
  <c r="BK356" i="1"/>
  <c r="BK408" i="1"/>
  <c r="BK19" i="1"/>
  <c r="BK332" i="1"/>
  <c r="BK213" i="1"/>
  <c r="BK417" i="1"/>
  <c r="BK381" i="1"/>
  <c r="BK141" i="1"/>
  <c r="BK451" i="1"/>
  <c r="BK122" i="1"/>
  <c r="BK211" i="1"/>
  <c r="BK134" i="1"/>
  <c r="BK275" i="1"/>
  <c r="BK277" i="1"/>
  <c r="BK176" i="1"/>
  <c r="BK352" i="1"/>
  <c r="BK56" i="1"/>
  <c r="BK138" i="1"/>
  <c r="BJ425" i="1"/>
  <c r="BJ479" i="1"/>
  <c r="BJ143" i="1"/>
  <c r="BJ113" i="1"/>
  <c r="BJ322" i="1"/>
  <c r="BJ219" i="1"/>
  <c r="BJ490" i="1"/>
  <c r="BJ465" i="1"/>
  <c r="BJ269" i="1"/>
  <c r="BJ167" i="1"/>
  <c r="BJ29" i="1"/>
  <c r="BJ274" i="1"/>
  <c r="BJ437" i="1"/>
  <c r="BJ54" i="1"/>
  <c r="BJ337" i="1"/>
  <c r="BJ40" i="1"/>
  <c r="BJ42" i="1"/>
  <c r="BJ93" i="1"/>
  <c r="BJ413" i="1"/>
  <c r="BJ81" i="1"/>
  <c r="BJ264" i="1"/>
  <c r="BJ245" i="1"/>
  <c r="BJ49" i="1"/>
  <c r="BJ354" i="1"/>
  <c r="BJ99" i="1"/>
  <c r="BJ222" i="1"/>
  <c r="BJ469" i="1"/>
  <c r="BJ424" i="1"/>
  <c r="BJ267" i="1"/>
  <c r="BJ324" i="1"/>
  <c r="BJ468" i="1"/>
  <c r="BJ339" i="1"/>
  <c r="BJ281" i="1"/>
  <c r="BJ293" i="1"/>
  <c r="BJ349" i="1"/>
  <c r="BJ121" i="1"/>
  <c r="BJ156" i="1"/>
  <c r="BJ60" i="1"/>
  <c r="BJ105" i="1"/>
  <c r="BJ53" i="1"/>
  <c r="BJ103" i="1"/>
  <c r="BJ31" i="1"/>
  <c r="BJ193" i="1"/>
  <c r="BJ127" i="1"/>
  <c r="BJ89" i="1"/>
  <c r="BJ471" i="1"/>
  <c r="BJ412" i="1"/>
  <c r="BJ388" i="1"/>
  <c r="BJ39" i="1"/>
  <c r="BJ392" i="1"/>
  <c r="BJ185" i="1"/>
  <c r="BJ308" i="1"/>
  <c r="BJ174" i="1"/>
  <c r="BJ184" i="1"/>
  <c r="BJ283" i="1"/>
  <c r="BJ460" i="1"/>
  <c r="BJ365" i="1"/>
  <c r="BJ371" i="1"/>
  <c r="BJ34" i="1"/>
  <c r="BJ396" i="1"/>
  <c r="BJ251" i="1"/>
  <c r="BJ186" i="1"/>
  <c r="BJ486" i="1"/>
  <c r="BJ162" i="1"/>
  <c r="BJ325" i="1"/>
  <c r="BJ372" i="1"/>
  <c r="BJ473" i="1"/>
  <c r="BJ291" i="1"/>
  <c r="BJ370" i="1"/>
  <c r="BJ484" i="1"/>
  <c r="BJ452" i="1"/>
  <c r="BJ91" i="1"/>
  <c r="BJ225" i="1"/>
  <c r="BJ448" i="1"/>
  <c r="BJ229" i="1"/>
  <c r="BJ208" i="1"/>
  <c r="BJ402" i="1"/>
  <c r="BJ446" i="1"/>
  <c r="BJ246" i="1"/>
  <c r="BJ261" i="1"/>
  <c r="BJ303" i="1"/>
  <c r="BJ400" i="1"/>
  <c r="BJ305" i="1"/>
  <c r="BJ435" i="1"/>
  <c r="BJ87" i="1"/>
  <c r="BJ3" i="1"/>
  <c r="BJ149" i="1"/>
  <c r="BJ306" i="1"/>
  <c r="BJ360" i="1"/>
  <c r="BJ203" i="1"/>
  <c r="BJ198" i="1"/>
  <c r="BJ357" i="1"/>
  <c r="BJ146" i="1"/>
  <c r="BJ97" i="1"/>
  <c r="BJ434" i="1"/>
  <c r="BJ24" i="1"/>
  <c r="BJ270" i="1"/>
  <c r="BJ253" i="1"/>
  <c r="BJ421" i="1"/>
  <c r="BJ300" i="1"/>
  <c r="BJ4" i="1"/>
  <c r="BJ273" i="1"/>
  <c r="BJ432" i="1"/>
  <c r="BJ298" i="1"/>
  <c r="BJ231" i="1"/>
  <c r="BJ351" i="1"/>
  <c r="BJ455" i="1"/>
  <c r="BJ477" i="1"/>
  <c r="BJ290" i="1"/>
  <c r="BJ422" i="1"/>
  <c r="BJ116" i="1"/>
  <c r="BJ79" i="1"/>
  <c r="BJ179" i="1"/>
  <c r="BJ355" i="1"/>
  <c r="BJ192" i="1"/>
  <c r="BJ165" i="1"/>
  <c r="BJ359" i="1"/>
  <c r="BJ333" i="1"/>
  <c r="BJ59" i="1"/>
  <c r="BJ459" i="1"/>
  <c r="BJ453" i="1"/>
  <c r="BJ110" i="1"/>
  <c r="BJ463" i="1"/>
  <c r="BJ14" i="1"/>
  <c r="BJ334" i="1"/>
  <c r="BJ15" i="1"/>
  <c r="BJ266" i="1"/>
  <c r="BJ299" i="1"/>
  <c r="BJ119" i="1"/>
  <c r="BJ228" i="1"/>
  <c r="BJ190" i="1"/>
  <c r="BJ150" i="1"/>
  <c r="BJ338" i="1"/>
  <c r="BJ183" i="1"/>
  <c r="BJ202" i="1"/>
  <c r="BJ375" i="1"/>
  <c r="BJ258" i="1"/>
  <c r="BJ148" i="1"/>
  <c r="BJ71" i="1"/>
  <c r="BJ441" i="1"/>
  <c r="BJ467" i="1"/>
  <c r="BJ399" i="1"/>
  <c r="BJ405" i="1"/>
  <c r="BJ57" i="1"/>
  <c r="BJ101" i="1"/>
  <c r="BJ144" i="1"/>
  <c r="BJ234" i="1"/>
  <c r="BJ350" i="1"/>
  <c r="BJ158" i="1"/>
  <c r="BJ168" i="1"/>
  <c r="BJ212" i="1"/>
  <c r="BJ170" i="1"/>
  <c r="BJ384" i="1"/>
  <c r="BJ326" i="1"/>
  <c r="BJ361" i="1"/>
  <c r="BJ260" i="1"/>
  <c r="BJ423" i="1"/>
  <c r="BJ9" i="1"/>
  <c r="BJ130" i="1"/>
  <c r="BJ194" i="1"/>
  <c r="BJ112" i="1"/>
  <c r="BJ90" i="1"/>
  <c r="BJ181" i="1"/>
  <c r="BJ366" i="1"/>
  <c r="BJ118" i="1"/>
  <c r="BJ201" i="1"/>
  <c r="BJ483" i="1"/>
  <c r="BJ12" i="1"/>
  <c r="BJ407" i="1"/>
  <c r="BJ419" i="1"/>
  <c r="BJ78" i="1"/>
  <c r="BJ188" i="1"/>
  <c r="BJ457" i="1"/>
  <c r="BJ235" i="1"/>
  <c r="BJ30" i="1"/>
  <c r="BJ294" i="1"/>
  <c r="BJ272" i="1"/>
  <c r="BJ394" i="1"/>
  <c r="BJ197" i="1"/>
  <c r="BJ114" i="1"/>
  <c r="BJ481" i="1"/>
  <c r="BJ377" i="1"/>
  <c r="BJ21" i="1"/>
  <c r="BJ406" i="1"/>
  <c r="BJ389" i="1"/>
  <c r="BJ232" i="1"/>
  <c r="BJ160" i="1"/>
  <c r="BJ315" i="1"/>
  <c r="BJ140" i="1"/>
  <c r="BJ285" i="1"/>
  <c r="BJ154" i="1"/>
  <c r="BJ83" i="1"/>
  <c r="BJ139" i="1"/>
  <c r="BJ364" i="1"/>
  <c r="BJ383" i="1"/>
  <c r="BJ20" i="1"/>
  <c r="BJ249" i="1"/>
  <c r="BJ182" i="1"/>
  <c r="BJ386" i="1"/>
  <c r="BJ180" i="1"/>
  <c r="BJ123" i="1"/>
  <c r="BJ288" i="1"/>
  <c r="BJ268" i="1"/>
  <c r="BJ166" i="1"/>
  <c r="BJ411" i="1"/>
  <c r="BJ482" i="1"/>
  <c r="BJ330" i="1"/>
  <c r="BJ461" i="1"/>
  <c r="BJ321" i="1"/>
  <c r="BJ323" i="1"/>
  <c r="BJ489" i="1"/>
  <c r="BJ117" i="1"/>
  <c r="BJ493" i="1"/>
  <c r="BJ418" i="1"/>
  <c r="BJ155" i="1"/>
  <c r="BJ111" i="1"/>
  <c r="BJ207" i="1"/>
  <c r="BJ177" i="1"/>
  <c r="BJ47" i="1"/>
  <c r="BJ296" i="1"/>
  <c r="BJ456" i="1"/>
  <c r="BJ466" i="1"/>
  <c r="BJ224" i="1"/>
  <c r="BJ61" i="1"/>
  <c r="BJ115" i="1"/>
  <c r="BJ32" i="1"/>
  <c r="BJ252" i="1"/>
  <c r="BJ84" i="1"/>
  <c r="BJ199" i="1"/>
  <c r="BJ2" i="1"/>
  <c r="BJ189" i="1"/>
  <c r="BJ191" i="1"/>
  <c r="BJ382" i="1"/>
  <c r="BJ22" i="1"/>
  <c r="BJ309" i="1"/>
  <c r="BJ142" i="1"/>
  <c r="BJ205" i="1"/>
  <c r="BJ440" i="1"/>
  <c r="BJ385" i="1"/>
  <c r="BJ427" i="1"/>
  <c r="BJ449" i="1"/>
  <c r="BJ488" i="1"/>
  <c r="BJ458" i="1"/>
  <c r="BJ195" i="1"/>
  <c r="BJ45" i="1"/>
  <c r="BJ256" i="1"/>
  <c r="BJ374" i="1"/>
  <c r="BJ85" i="1"/>
  <c r="BJ348" i="1"/>
  <c r="BJ416" i="1"/>
  <c r="BJ126" i="1"/>
  <c r="BJ410" i="1"/>
  <c r="BJ320" i="1"/>
  <c r="BJ175" i="1"/>
  <c r="BJ46" i="1"/>
  <c r="BJ265" i="1"/>
  <c r="BJ230" i="1"/>
  <c r="BJ250" i="1"/>
  <c r="BJ221" i="1"/>
  <c r="BJ169" i="1"/>
  <c r="BJ16" i="1"/>
  <c r="BJ241" i="1"/>
  <c r="BJ11" i="1"/>
  <c r="BJ50" i="1"/>
  <c r="BJ74" i="1"/>
  <c r="BJ218" i="1"/>
  <c r="BJ380" i="1"/>
  <c r="BJ136" i="1"/>
  <c r="BJ88" i="1"/>
  <c r="BJ37" i="1"/>
  <c r="BJ95" i="1"/>
  <c r="BJ254" i="1"/>
  <c r="BJ102" i="1"/>
  <c r="BJ65" i="1"/>
  <c r="BJ387" i="1"/>
  <c r="BJ226" i="1"/>
  <c r="BJ145" i="1"/>
  <c r="BJ295" i="1"/>
  <c r="BJ98" i="1"/>
  <c r="BJ52" i="1"/>
  <c r="BJ379" i="1"/>
  <c r="BJ342" i="1"/>
  <c r="BJ153" i="1"/>
  <c r="BJ124" i="1"/>
  <c r="BJ393" i="1"/>
  <c r="BJ347" i="1"/>
  <c r="BJ401" i="1"/>
  <c r="BJ329" i="1"/>
  <c r="BJ100" i="1"/>
  <c r="BJ464" i="1"/>
  <c r="BJ462" i="1"/>
  <c r="BJ108" i="1"/>
  <c r="BJ5" i="1"/>
  <c r="BJ76" i="1"/>
  <c r="BJ314" i="1"/>
  <c r="BJ262" i="1"/>
  <c r="BJ369" i="1"/>
  <c r="BJ445" i="1"/>
  <c r="BJ43" i="1"/>
  <c r="BJ312" i="1"/>
  <c r="BJ242" i="1"/>
  <c r="BJ259" i="1"/>
  <c r="BJ278" i="1"/>
  <c r="BJ363" i="1"/>
  <c r="BJ62" i="1"/>
  <c r="BJ438" i="1"/>
  <c r="BJ233" i="1"/>
  <c r="BJ133" i="1"/>
  <c r="BJ159" i="1"/>
  <c r="BJ313" i="1"/>
  <c r="BJ248" i="1"/>
  <c r="BJ485" i="1"/>
  <c r="BJ64" i="1"/>
  <c r="BJ343" i="1"/>
  <c r="BJ157" i="1"/>
  <c r="BJ132" i="1"/>
  <c r="BJ447" i="1"/>
  <c r="BJ163" i="1"/>
  <c r="BJ292" i="1"/>
  <c r="BJ18" i="1"/>
  <c r="BJ420" i="1"/>
  <c r="BJ297" i="1"/>
  <c r="BJ426" i="1"/>
  <c r="BJ390" i="1"/>
  <c r="BJ244" i="1"/>
  <c r="BJ443" i="1"/>
  <c r="BJ335" i="1"/>
  <c r="BJ6" i="1"/>
  <c r="BJ397" i="1"/>
  <c r="BJ106" i="1"/>
  <c r="BJ414" i="1"/>
  <c r="BJ358" i="1"/>
  <c r="BJ223" i="1"/>
  <c r="BJ276" i="1"/>
  <c r="BJ220" i="1"/>
  <c r="BJ41" i="1"/>
  <c r="BJ282" i="1"/>
  <c r="BJ187" i="1"/>
  <c r="BJ129" i="1"/>
  <c r="BJ301" i="1"/>
  <c r="BJ147" i="1"/>
  <c r="BJ431" i="1"/>
  <c r="BJ257" i="1"/>
  <c r="BJ263" i="1"/>
  <c r="BJ8" i="1"/>
  <c r="BJ94" i="1"/>
  <c r="BJ206" i="1"/>
  <c r="BJ240" i="1"/>
  <c r="BJ316" i="1"/>
  <c r="BJ38" i="1"/>
  <c r="BJ279" i="1"/>
  <c r="BJ478" i="1"/>
  <c r="BJ86" i="1"/>
  <c r="BJ344" i="1"/>
  <c r="BJ82" i="1"/>
  <c r="BJ196" i="1"/>
  <c r="BJ10" i="1"/>
  <c r="BJ336" i="1"/>
  <c r="BJ125" i="1"/>
  <c r="BJ286" i="1"/>
  <c r="BJ442" i="1"/>
  <c r="BJ28" i="1"/>
  <c r="BJ487" i="1"/>
  <c r="BJ171" i="1"/>
  <c r="BJ209" i="1"/>
  <c r="BJ247" i="1"/>
  <c r="BJ109" i="1"/>
  <c r="BJ287" i="1"/>
  <c r="BJ55" i="1"/>
  <c r="BJ328" i="1"/>
  <c r="BJ255" i="1"/>
  <c r="BJ120" i="1"/>
  <c r="BJ51" i="1"/>
  <c r="BJ430" i="1"/>
  <c r="BJ217" i="1"/>
  <c r="BJ215" i="1"/>
  <c r="BJ472" i="1"/>
  <c r="BJ376" i="1"/>
  <c r="BJ236" i="1"/>
  <c r="BJ178" i="1"/>
  <c r="BJ373" i="1"/>
  <c r="BJ403" i="1"/>
  <c r="BJ33" i="1"/>
  <c r="BJ238" i="1"/>
  <c r="BJ331" i="1"/>
  <c r="BJ58" i="1"/>
  <c r="BJ436" i="1"/>
  <c r="BJ63" i="1"/>
  <c r="BJ492" i="1"/>
  <c r="BJ173" i="1"/>
  <c r="BJ367" i="1"/>
  <c r="BJ243" i="1"/>
  <c r="BJ210" i="1"/>
  <c r="BJ135" i="1"/>
  <c r="BJ327" i="1"/>
  <c r="BJ227" i="1"/>
  <c r="BJ310" i="1"/>
  <c r="BJ319" i="1"/>
  <c r="BJ151" i="1"/>
  <c r="BJ137" i="1"/>
  <c r="BJ164" i="1"/>
  <c r="BJ470" i="1"/>
  <c r="BJ280" i="1"/>
  <c r="BJ66" i="1"/>
  <c r="BJ239" i="1"/>
  <c r="BJ404" i="1"/>
  <c r="BJ474" i="1"/>
  <c r="BJ317" i="1"/>
  <c r="BJ13" i="1"/>
  <c r="BJ346" i="1"/>
  <c r="BJ72" i="1"/>
  <c r="BJ289" i="1"/>
  <c r="BJ80" i="1"/>
  <c r="BJ454" i="1"/>
  <c r="BJ161" i="1"/>
  <c r="BJ216" i="1"/>
  <c r="BJ318" i="1"/>
  <c r="BJ368" i="1"/>
  <c r="BJ353" i="1"/>
  <c r="BJ36" i="1"/>
  <c r="BJ450" i="1"/>
  <c r="BJ96" i="1"/>
  <c r="BJ23" i="1"/>
  <c r="BJ491" i="1"/>
  <c r="BJ67" i="1"/>
  <c r="BJ104" i="1"/>
  <c r="BJ69" i="1"/>
  <c r="BJ68" i="1"/>
  <c r="BJ44" i="1"/>
  <c r="BJ214" i="1"/>
  <c r="BJ204" i="1"/>
  <c r="BJ307" i="1"/>
  <c r="BJ48" i="1"/>
  <c r="BJ35" i="1"/>
  <c r="BJ345" i="1"/>
  <c r="BJ284" i="1"/>
  <c r="BJ152" i="1"/>
  <c r="BJ73" i="1"/>
  <c r="BJ304" i="1"/>
  <c r="BJ302" i="1"/>
  <c r="BJ391" i="1"/>
  <c r="BJ237" i="1"/>
  <c r="BJ398" i="1"/>
  <c r="BJ27" i="1"/>
  <c r="BJ444" i="1"/>
  <c r="BJ172" i="1"/>
  <c r="BJ7" i="1"/>
  <c r="BJ433" i="1"/>
  <c r="BJ340" i="1"/>
  <c r="BJ131" i="1"/>
  <c r="BJ311" i="1"/>
  <c r="BJ70" i="1"/>
  <c r="BJ439" i="1"/>
  <c r="BJ17" i="1"/>
  <c r="BJ75" i="1"/>
  <c r="BJ341" i="1"/>
  <c r="BJ25" i="1"/>
  <c r="BJ107" i="1"/>
  <c r="BJ428" i="1"/>
  <c r="BJ475" i="1"/>
  <c r="BJ92" i="1"/>
  <c r="BJ415" i="1"/>
  <c r="BJ271" i="1"/>
  <c r="BJ476" i="1"/>
  <c r="BJ480" i="1"/>
  <c r="BJ429" i="1"/>
  <c r="BJ395" i="1"/>
  <c r="BJ200" i="1"/>
  <c r="BJ362" i="1"/>
  <c r="BJ378" i="1"/>
  <c r="BJ77" i="1"/>
  <c r="BJ128" i="1"/>
  <c r="BJ26" i="1"/>
  <c r="BJ409" i="1"/>
  <c r="BJ356" i="1"/>
  <c r="BJ408" i="1"/>
  <c r="BJ19" i="1"/>
  <c r="BJ332" i="1"/>
  <c r="BJ213" i="1"/>
  <c r="BJ417" i="1"/>
  <c r="BJ381" i="1"/>
  <c r="BJ141" i="1"/>
  <c r="BJ451" i="1"/>
  <c r="BJ122" i="1"/>
  <c r="BJ211" i="1"/>
  <c r="BJ134" i="1"/>
  <c r="BJ275" i="1"/>
  <c r="BJ277" i="1"/>
  <c r="BJ176" i="1"/>
  <c r="BJ352" i="1"/>
  <c r="BJ56" i="1"/>
  <c r="BJ138" i="1"/>
  <c r="BI425" i="1"/>
  <c r="BI479" i="1"/>
  <c r="BI143" i="1"/>
  <c r="BI113" i="1"/>
  <c r="BI322" i="1"/>
  <c r="BI219" i="1"/>
  <c r="BI490" i="1"/>
  <c r="BI465" i="1"/>
  <c r="BI269" i="1"/>
  <c r="BI167" i="1"/>
  <c r="BI29" i="1"/>
  <c r="BI274" i="1"/>
  <c r="BI437" i="1"/>
  <c r="BI54" i="1"/>
  <c r="BI337" i="1"/>
  <c r="BI40" i="1"/>
  <c r="BI42" i="1"/>
  <c r="BI93" i="1"/>
  <c r="BI413" i="1"/>
  <c r="BI81" i="1"/>
  <c r="BI264" i="1"/>
  <c r="BI245" i="1"/>
  <c r="BI49" i="1"/>
  <c r="BI354" i="1"/>
  <c r="BI99" i="1"/>
  <c r="BI222" i="1"/>
  <c r="BI469" i="1"/>
  <c r="BI424" i="1"/>
  <c r="BI267" i="1"/>
  <c r="BI324" i="1"/>
  <c r="BI468" i="1"/>
  <c r="BI339" i="1"/>
  <c r="BI281" i="1"/>
  <c r="BI293" i="1"/>
  <c r="BI349" i="1"/>
  <c r="BI121" i="1"/>
  <c r="BI156" i="1"/>
  <c r="BI60" i="1"/>
  <c r="BI105" i="1"/>
  <c r="BI53" i="1"/>
  <c r="BI103" i="1"/>
  <c r="BI31" i="1"/>
  <c r="BI193" i="1"/>
  <c r="BI127" i="1"/>
  <c r="BI89" i="1"/>
  <c r="BI471" i="1"/>
  <c r="BI412" i="1"/>
  <c r="BI388" i="1"/>
  <c r="BI39" i="1"/>
  <c r="BI392" i="1"/>
  <c r="BI185" i="1"/>
  <c r="BI308" i="1"/>
  <c r="BI174" i="1"/>
  <c r="BI184" i="1"/>
  <c r="BI283" i="1"/>
  <c r="BI460" i="1"/>
  <c r="BI365" i="1"/>
  <c r="BI371" i="1"/>
  <c r="BI34" i="1"/>
  <c r="BI396" i="1"/>
  <c r="BI251" i="1"/>
  <c r="BI186" i="1"/>
  <c r="BI486" i="1"/>
  <c r="BI162" i="1"/>
  <c r="BI325" i="1"/>
  <c r="BI372" i="1"/>
  <c r="BI473" i="1"/>
  <c r="BI291" i="1"/>
  <c r="BI370" i="1"/>
  <c r="BI484" i="1"/>
  <c r="BI452" i="1"/>
  <c r="BI91" i="1"/>
  <c r="BI225" i="1"/>
  <c r="BI448" i="1"/>
  <c r="BI229" i="1"/>
  <c r="BI208" i="1"/>
  <c r="BI402" i="1"/>
  <c r="BI446" i="1"/>
  <c r="BI246" i="1"/>
  <c r="BI261" i="1"/>
  <c r="BI303" i="1"/>
  <c r="BI400" i="1"/>
  <c r="BI305" i="1"/>
  <c r="BI435" i="1"/>
  <c r="BI87" i="1"/>
  <c r="BI3" i="1"/>
  <c r="BI149" i="1"/>
  <c r="BI306" i="1"/>
  <c r="BI360" i="1"/>
  <c r="BI203" i="1"/>
  <c r="BI198" i="1"/>
  <c r="BI357" i="1"/>
  <c r="BI146" i="1"/>
  <c r="BI97" i="1"/>
  <c r="BI434" i="1"/>
  <c r="BI24" i="1"/>
  <c r="BI270" i="1"/>
  <c r="BI253" i="1"/>
  <c r="BI421" i="1"/>
  <c r="BI300" i="1"/>
  <c r="BI4" i="1"/>
  <c r="BI273" i="1"/>
  <c r="BI432" i="1"/>
  <c r="BI298" i="1"/>
  <c r="BI231" i="1"/>
  <c r="BI351" i="1"/>
  <c r="BI455" i="1"/>
  <c r="BI477" i="1"/>
  <c r="BI290" i="1"/>
  <c r="BI422" i="1"/>
  <c r="BI116" i="1"/>
  <c r="BI79" i="1"/>
  <c r="BI179" i="1"/>
  <c r="BI355" i="1"/>
  <c r="BI192" i="1"/>
  <c r="BI165" i="1"/>
  <c r="BI359" i="1"/>
  <c r="BI333" i="1"/>
  <c r="BI59" i="1"/>
  <c r="BI459" i="1"/>
  <c r="BI453" i="1"/>
  <c r="BI110" i="1"/>
  <c r="BI463" i="1"/>
  <c r="BI14" i="1"/>
  <c r="BI334" i="1"/>
  <c r="BI15" i="1"/>
  <c r="BI266" i="1"/>
  <c r="BI299" i="1"/>
  <c r="BI119" i="1"/>
  <c r="BI228" i="1"/>
  <c r="BI190" i="1"/>
  <c r="BI150" i="1"/>
  <c r="BI338" i="1"/>
  <c r="BI183" i="1"/>
  <c r="BI202" i="1"/>
  <c r="BI375" i="1"/>
  <c r="BI258" i="1"/>
  <c r="BI148" i="1"/>
  <c r="BI71" i="1"/>
  <c r="BI441" i="1"/>
  <c r="BI467" i="1"/>
  <c r="BI399" i="1"/>
  <c r="BI405" i="1"/>
  <c r="BI57" i="1"/>
  <c r="BI101" i="1"/>
  <c r="BI144" i="1"/>
  <c r="BI234" i="1"/>
  <c r="BI350" i="1"/>
  <c r="BI158" i="1"/>
  <c r="BI168" i="1"/>
  <c r="BI212" i="1"/>
  <c r="BI170" i="1"/>
  <c r="BI384" i="1"/>
  <c r="BI326" i="1"/>
  <c r="BI361" i="1"/>
  <c r="BI260" i="1"/>
  <c r="BI423" i="1"/>
  <c r="BI9" i="1"/>
  <c r="BI130" i="1"/>
  <c r="BI194" i="1"/>
  <c r="BI112" i="1"/>
  <c r="BI90" i="1"/>
  <c r="BI181" i="1"/>
  <c r="BI366" i="1"/>
  <c r="BI118" i="1"/>
  <c r="BI201" i="1"/>
  <c r="BI483" i="1"/>
  <c r="BI12" i="1"/>
  <c r="BI407" i="1"/>
  <c r="BI419" i="1"/>
  <c r="BI78" i="1"/>
  <c r="BI188" i="1"/>
  <c r="BI457" i="1"/>
  <c r="AY457" i="1" s="1"/>
  <c r="BI235" i="1"/>
  <c r="BI30" i="1"/>
  <c r="BI294" i="1"/>
  <c r="BI272" i="1"/>
  <c r="BI394" i="1"/>
  <c r="BI197" i="1"/>
  <c r="BI114" i="1"/>
  <c r="BI481" i="1"/>
  <c r="BI377" i="1"/>
  <c r="BI21" i="1"/>
  <c r="BI406" i="1"/>
  <c r="BI389" i="1"/>
  <c r="BI232" i="1"/>
  <c r="BI160" i="1"/>
  <c r="BI315" i="1"/>
  <c r="BI140" i="1"/>
  <c r="BI285" i="1"/>
  <c r="BI154" i="1"/>
  <c r="BI83" i="1"/>
  <c r="BI139" i="1"/>
  <c r="BI364" i="1"/>
  <c r="BI383" i="1"/>
  <c r="BI20" i="1"/>
  <c r="BI249" i="1"/>
  <c r="BI182" i="1"/>
  <c r="BI386" i="1"/>
  <c r="BI180" i="1"/>
  <c r="BI123" i="1"/>
  <c r="BI288" i="1"/>
  <c r="BI268" i="1"/>
  <c r="BI166" i="1"/>
  <c r="BI411" i="1"/>
  <c r="BI482" i="1"/>
  <c r="BI330" i="1"/>
  <c r="BI461" i="1"/>
  <c r="BI321" i="1"/>
  <c r="BI323" i="1"/>
  <c r="BI489" i="1"/>
  <c r="BI117" i="1"/>
  <c r="BI493" i="1"/>
  <c r="BI418" i="1"/>
  <c r="BI155" i="1"/>
  <c r="BI111" i="1"/>
  <c r="BI207" i="1"/>
  <c r="BI177" i="1"/>
  <c r="BI47" i="1"/>
  <c r="BI296" i="1"/>
  <c r="BI456" i="1"/>
  <c r="BI466" i="1"/>
  <c r="BI224" i="1"/>
  <c r="BI61" i="1"/>
  <c r="BI115" i="1"/>
  <c r="BI32" i="1"/>
  <c r="BI252" i="1"/>
  <c r="BI84" i="1"/>
  <c r="BI199" i="1"/>
  <c r="BI2" i="1"/>
  <c r="BI189" i="1"/>
  <c r="BI191" i="1"/>
  <c r="BI382" i="1"/>
  <c r="BI22" i="1"/>
  <c r="BI309" i="1"/>
  <c r="BI142" i="1"/>
  <c r="BI205" i="1"/>
  <c r="BI440" i="1"/>
  <c r="BI385" i="1"/>
  <c r="BI427" i="1"/>
  <c r="BI449" i="1"/>
  <c r="BI488" i="1"/>
  <c r="BI458" i="1"/>
  <c r="BI195" i="1"/>
  <c r="BI45" i="1"/>
  <c r="BI256" i="1"/>
  <c r="BI374" i="1"/>
  <c r="BI85" i="1"/>
  <c r="BI348" i="1"/>
  <c r="BI416" i="1"/>
  <c r="BI126" i="1"/>
  <c r="BI410" i="1"/>
  <c r="BI320" i="1"/>
  <c r="BI175" i="1"/>
  <c r="BI46" i="1"/>
  <c r="BI265" i="1"/>
  <c r="BI230" i="1"/>
  <c r="BI250" i="1"/>
  <c r="BI221" i="1"/>
  <c r="BI169" i="1"/>
  <c r="BI16" i="1"/>
  <c r="BI241" i="1"/>
  <c r="BI11" i="1"/>
  <c r="BI50" i="1"/>
  <c r="BI74" i="1"/>
  <c r="BI218" i="1"/>
  <c r="BI380" i="1"/>
  <c r="BI136" i="1"/>
  <c r="BI88" i="1"/>
  <c r="BI37" i="1"/>
  <c r="BI95" i="1"/>
  <c r="BI254" i="1"/>
  <c r="BI102" i="1"/>
  <c r="BI65" i="1"/>
  <c r="BI387" i="1"/>
  <c r="BI226" i="1"/>
  <c r="BI145" i="1"/>
  <c r="BI295" i="1"/>
  <c r="BI98" i="1"/>
  <c r="BI52" i="1"/>
  <c r="BI379" i="1"/>
  <c r="BI342" i="1"/>
  <c r="BI153" i="1"/>
  <c r="BI124" i="1"/>
  <c r="BI393" i="1"/>
  <c r="BI347" i="1"/>
  <c r="BI401" i="1"/>
  <c r="BI329" i="1"/>
  <c r="BI100" i="1"/>
  <c r="BI464" i="1"/>
  <c r="BI462" i="1"/>
  <c r="BI108" i="1"/>
  <c r="BI5" i="1"/>
  <c r="BI76" i="1"/>
  <c r="BI314" i="1"/>
  <c r="BI262" i="1"/>
  <c r="BI369" i="1"/>
  <c r="BI445" i="1"/>
  <c r="BI43" i="1"/>
  <c r="BI312" i="1"/>
  <c r="BI242" i="1"/>
  <c r="BI259" i="1"/>
  <c r="BI278" i="1"/>
  <c r="BI363" i="1"/>
  <c r="BI62" i="1"/>
  <c r="BI438" i="1"/>
  <c r="BI233" i="1"/>
  <c r="BI133" i="1"/>
  <c r="BI159" i="1"/>
  <c r="BI313" i="1"/>
  <c r="BI248" i="1"/>
  <c r="BI485" i="1"/>
  <c r="BI64" i="1"/>
  <c r="BI343" i="1"/>
  <c r="BI157" i="1"/>
  <c r="BI132" i="1"/>
  <c r="BI447" i="1"/>
  <c r="BI163" i="1"/>
  <c r="BI292" i="1"/>
  <c r="BI18" i="1"/>
  <c r="BI420" i="1"/>
  <c r="BI297" i="1"/>
  <c r="BI426" i="1"/>
  <c r="BI390" i="1"/>
  <c r="BI244" i="1"/>
  <c r="BI443" i="1"/>
  <c r="BI335" i="1"/>
  <c r="BI6" i="1"/>
  <c r="BI397" i="1"/>
  <c r="BI106" i="1"/>
  <c r="BI414" i="1"/>
  <c r="BI358" i="1"/>
  <c r="BI223" i="1"/>
  <c r="BI276" i="1"/>
  <c r="BI220" i="1"/>
  <c r="BI41" i="1"/>
  <c r="BI282" i="1"/>
  <c r="BI187" i="1"/>
  <c r="BI129" i="1"/>
  <c r="BI301" i="1"/>
  <c r="BI147" i="1"/>
  <c r="BI431" i="1"/>
  <c r="BI257" i="1"/>
  <c r="BI263" i="1"/>
  <c r="BI8" i="1"/>
  <c r="BI94" i="1"/>
  <c r="BI206" i="1"/>
  <c r="BI240" i="1"/>
  <c r="BI316" i="1"/>
  <c r="BI38" i="1"/>
  <c r="BI279" i="1"/>
  <c r="BI478" i="1"/>
  <c r="BI86" i="1"/>
  <c r="BI344" i="1"/>
  <c r="BI82" i="1"/>
  <c r="BI196" i="1"/>
  <c r="BI10" i="1"/>
  <c r="BI336" i="1"/>
  <c r="BI125" i="1"/>
  <c r="BI286" i="1"/>
  <c r="BI442" i="1"/>
  <c r="BI28" i="1"/>
  <c r="BI487" i="1"/>
  <c r="BI171" i="1"/>
  <c r="BI209" i="1"/>
  <c r="BI247" i="1"/>
  <c r="BI109" i="1"/>
  <c r="BI287" i="1"/>
  <c r="BI55" i="1"/>
  <c r="BI328" i="1"/>
  <c r="BI255" i="1"/>
  <c r="BI120" i="1"/>
  <c r="BI51" i="1"/>
  <c r="BI430" i="1"/>
  <c r="BI217" i="1"/>
  <c r="BI215" i="1"/>
  <c r="BI472" i="1"/>
  <c r="BI376" i="1"/>
  <c r="BI236" i="1"/>
  <c r="BI178" i="1"/>
  <c r="BI373" i="1"/>
  <c r="BI403" i="1"/>
  <c r="BI33" i="1"/>
  <c r="BI238" i="1"/>
  <c r="BI331" i="1"/>
  <c r="BI58" i="1"/>
  <c r="BI436" i="1"/>
  <c r="BI63" i="1"/>
  <c r="BI492" i="1"/>
  <c r="BI173" i="1"/>
  <c r="BI367" i="1"/>
  <c r="BI243" i="1"/>
  <c r="BI210" i="1"/>
  <c r="BI135" i="1"/>
  <c r="BI327" i="1"/>
  <c r="BI227" i="1"/>
  <c r="BI310" i="1"/>
  <c r="BI319" i="1"/>
  <c r="BI151" i="1"/>
  <c r="BI137" i="1"/>
  <c r="BI164" i="1"/>
  <c r="BI470" i="1"/>
  <c r="BI280" i="1"/>
  <c r="BI66" i="1"/>
  <c r="BI239" i="1"/>
  <c r="BI404" i="1"/>
  <c r="BI474" i="1"/>
  <c r="BI317" i="1"/>
  <c r="BI13" i="1"/>
  <c r="BI346" i="1"/>
  <c r="BI72" i="1"/>
  <c r="BI289" i="1"/>
  <c r="BI80" i="1"/>
  <c r="BI454" i="1"/>
  <c r="BI161" i="1"/>
  <c r="BI216" i="1"/>
  <c r="BI318" i="1"/>
  <c r="BI368" i="1"/>
  <c r="BI353" i="1"/>
  <c r="BI36" i="1"/>
  <c r="BI450" i="1"/>
  <c r="BI96" i="1"/>
  <c r="BI23" i="1"/>
  <c r="BI491" i="1"/>
  <c r="BI67" i="1"/>
  <c r="BI104" i="1"/>
  <c r="BI69" i="1"/>
  <c r="BI68" i="1"/>
  <c r="BI44" i="1"/>
  <c r="BI214" i="1"/>
  <c r="BI204" i="1"/>
  <c r="BI307" i="1"/>
  <c r="BI48" i="1"/>
  <c r="BI35" i="1"/>
  <c r="BI345" i="1"/>
  <c r="BI284" i="1"/>
  <c r="BI152" i="1"/>
  <c r="BI73" i="1"/>
  <c r="BI304" i="1"/>
  <c r="BI302" i="1"/>
  <c r="BI391" i="1"/>
  <c r="BI237" i="1"/>
  <c r="BI398" i="1"/>
  <c r="BI27" i="1"/>
  <c r="BI444" i="1"/>
  <c r="BI172" i="1"/>
  <c r="BI7" i="1"/>
  <c r="BI433" i="1"/>
  <c r="BI340" i="1"/>
  <c r="BI131" i="1"/>
  <c r="BI311" i="1"/>
  <c r="BI70" i="1"/>
  <c r="BI439" i="1"/>
  <c r="BI17" i="1"/>
  <c r="BI75" i="1"/>
  <c r="BI341" i="1"/>
  <c r="BI25" i="1"/>
  <c r="BI107" i="1"/>
  <c r="BI428" i="1"/>
  <c r="BI475" i="1"/>
  <c r="BI92" i="1"/>
  <c r="BI415" i="1"/>
  <c r="BI271" i="1"/>
  <c r="BI476" i="1"/>
  <c r="BI480" i="1"/>
  <c r="BI429" i="1"/>
  <c r="BI395" i="1"/>
  <c r="BI200" i="1"/>
  <c r="BI362" i="1"/>
  <c r="BI378" i="1"/>
  <c r="BI77" i="1"/>
  <c r="BI128" i="1"/>
  <c r="BI26" i="1"/>
  <c r="BI409" i="1"/>
  <c r="BI356" i="1"/>
  <c r="BI408" i="1"/>
  <c r="BI19" i="1"/>
  <c r="BI332" i="1"/>
  <c r="BI213" i="1"/>
  <c r="BI417" i="1"/>
  <c r="BI381" i="1"/>
  <c r="BI141" i="1"/>
  <c r="BI451" i="1"/>
  <c r="BI122" i="1"/>
  <c r="BI211" i="1"/>
  <c r="BI134" i="1"/>
  <c r="BI275" i="1"/>
  <c r="BI277" i="1"/>
  <c r="BI176" i="1"/>
  <c r="BI352" i="1"/>
  <c r="BI56" i="1"/>
  <c r="BI138" i="1"/>
  <c r="BH56" i="1"/>
  <c r="BG56" i="1"/>
  <c r="BF56" i="1"/>
  <c r="BE56" i="1"/>
  <c r="BD56" i="1"/>
  <c r="BC56" i="1"/>
  <c r="BH352" i="1"/>
  <c r="BG352" i="1"/>
  <c r="BF352" i="1"/>
  <c r="BE352" i="1"/>
  <c r="BD352" i="1"/>
  <c r="BC352" i="1"/>
  <c r="BH176" i="1"/>
  <c r="BG176" i="1"/>
  <c r="BF176" i="1"/>
  <c r="BE176" i="1"/>
  <c r="BD176" i="1"/>
  <c r="BC176" i="1"/>
  <c r="BH277" i="1"/>
  <c r="BG277" i="1"/>
  <c r="BF277" i="1"/>
  <c r="BE277" i="1"/>
  <c r="BD277" i="1"/>
  <c r="BC277" i="1"/>
  <c r="BH275" i="1"/>
  <c r="BG275" i="1"/>
  <c r="BF275" i="1"/>
  <c r="BE275" i="1"/>
  <c r="BD275" i="1"/>
  <c r="BC275" i="1"/>
  <c r="BH134" i="1"/>
  <c r="BG134" i="1"/>
  <c r="BF134" i="1"/>
  <c r="BE134" i="1"/>
  <c r="BD134" i="1"/>
  <c r="BC134" i="1"/>
  <c r="BH211" i="1"/>
  <c r="BG211" i="1"/>
  <c r="BF211" i="1"/>
  <c r="BE211" i="1"/>
  <c r="BD211" i="1"/>
  <c r="BC211" i="1"/>
  <c r="BH122" i="1"/>
  <c r="BG122" i="1"/>
  <c r="BF122" i="1"/>
  <c r="BE122" i="1"/>
  <c r="BD122" i="1"/>
  <c r="BC122" i="1"/>
  <c r="BH451" i="1"/>
  <c r="BG451" i="1"/>
  <c r="BF451" i="1"/>
  <c r="BE451" i="1"/>
  <c r="BD451" i="1"/>
  <c r="BC451" i="1"/>
  <c r="BH141" i="1"/>
  <c r="BG141" i="1"/>
  <c r="BF141" i="1"/>
  <c r="BE141" i="1"/>
  <c r="BD141" i="1"/>
  <c r="BC141" i="1"/>
  <c r="BH381" i="1"/>
  <c r="BG381" i="1"/>
  <c r="BF381" i="1"/>
  <c r="BE381" i="1"/>
  <c r="BD381" i="1"/>
  <c r="BC381" i="1"/>
  <c r="BH417" i="1"/>
  <c r="BG417" i="1"/>
  <c r="BF417" i="1"/>
  <c r="BE417" i="1"/>
  <c r="BD417" i="1"/>
  <c r="BC417" i="1"/>
  <c r="BH213" i="1"/>
  <c r="BG213" i="1"/>
  <c r="BF213" i="1"/>
  <c r="BE213" i="1"/>
  <c r="BD213" i="1"/>
  <c r="BC213" i="1"/>
  <c r="BH332" i="1"/>
  <c r="BG332" i="1"/>
  <c r="BF332" i="1"/>
  <c r="BE332" i="1"/>
  <c r="BD332" i="1"/>
  <c r="BC332" i="1"/>
  <c r="BH19" i="1"/>
  <c r="BG19" i="1"/>
  <c r="BF19" i="1"/>
  <c r="BE19" i="1"/>
  <c r="BD19" i="1"/>
  <c r="BC19" i="1"/>
  <c r="BH408" i="1"/>
  <c r="BG408" i="1"/>
  <c r="BF408" i="1"/>
  <c r="BE408" i="1"/>
  <c r="BD408" i="1"/>
  <c r="BC408" i="1"/>
  <c r="BH356" i="1"/>
  <c r="BG356" i="1"/>
  <c r="BF356" i="1"/>
  <c r="BE356" i="1"/>
  <c r="BD356" i="1"/>
  <c r="BC356" i="1"/>
  <c r="BH409" i="1"/>
  <c r="BG409" i="1"/>
  <c r="BF409" i="1"/>
  <c r="BE409" i="1"/>
  <c r="BD409" i="1"/>
  <c r="BC409" i="1"/>
  <c r="BH26" i="1"/>
  <c r="BG26" i="1"/>
  <c r="BF26" i="1"/>
  <c r="BE26" i="1"/>
  <c r="BD26" i="1"/>
  <c r="BC26" i="1"/>
  <c r="BH128" i="1"/>
  <c r="BG128" i="1"/>
  <c r="BF128" i="1"/>
  <c r="BE128" i="1"/>
  <c r="BD128" i="1"/>
  <c r="BC128" i="1"/>
  <c r="BH77" i="1"/>
  <c r="BG77" i="1"/>
  <c r="BF77" i="1"/>
  <c r="BE77" i="1"/>
  <c r="BD77" i="1"/>
  <c r="BC77" i="1"/>
  <c r="BH378" i="1"/>
  <c r="BG378" i="1"/>
  <c r="BF378" i="1"/>
  <c r="BE378" i="1"/>
  <c r="BD378" i="1"/>
  <c r="BC378" i="1"/>
  <c r="BH362" i="1"/>
  <c r="BG362" i="1"/>
  <c r="BF362" i="1"/>
  <c r="BE362" i="1"/>
  <c r="BD362" i="1"/>
  <c r="BC362" i="1"/>
  <c r="BH200" i="1"/>
  <c r="BG200" i="1"/>
  <c r="BF200" i="1"/>
  <c r="BE200" i="1"/>
  <c r="BD200" i="1"/>
  <c r="BC200" i="1"/>
  <c r="BH395" i="1"/>
  <c r="BG395" i="1"/>
  <c r="BF395" i="1"/>
  <c r="BE395" i="1"/>
  <c r="BD395" i="1"/>
  <c r="BC395" i="1"/>
  <c r="BH429" i="1"/>
  <c r="BG429" i="1"/>
  <c r="BF429" i="1"/>
  <c r="BE429" i="1"/>
  <c r="BD429" i="1"/>
  <c r="BC429" i="1"/>
  <c r="BH480" i="1"/>
  <c r="BG480" i="1"/>
  <c r="BF480" i="1"/>
  <c r="BE480" i="1"/>
  <c r="BD480" i="1"/>
  <c r="BC480" i="1"/>
  <c r="BH476" i="1"/>
  <c r="BG476" i="1"/>
  <c r="BF476" i="1"/>
  <c r="BE476" i="1"/>
  <c r="BD476" i="1"/>
  <c r="BC476" i="1"/>
  <c r="BH271" i="1"/>
  <c r="BG271" i="1"/>
  <c r="BF271" i="1"/>
  <c r="BE271" i="1"/>
  <c r="BD271" i="1"/>
  <c r="BC271" i="1"/>
  <c r="BH415" i="1"/>
  <c r="BG415" i="1"/>
  <c r="BF415" i="1"/>
  <c r="BE415" i="1"/>
  <c r="BD415" i="1"/>
  <c r="BC415" i="1"/>
  <c r="BH92" i="1"/>
  <c r="BG92" i="1"/>
  <c r="BF92" i="1"/>
  <c r="BE92" i="1"/>
  <c r="BD92" i="1"/>
  <c r="BC92" i="1"/>
  <c r="BH475" i="1"/>
  <c r="BG475" i="1"/>
  <c r="BF475" i="1"/>
  <c r="BE475" i="1"/>
  <c r="BD475" i="1"/>
  <c r="BC475" i="1"/>
  <c r="BH428" i="1"/>
  <c r="BG428" i="1"/>
  <c r="BF428" i="1"/>
  <c r="BE428" i="1"/>
  <c r="BD428" i="1"/>
  <c r="BC428" i="1"/>
  <c r="BH107" i="1"/>
  <c r="BG107" i="1"/>
  <c r="BF107" i="1"/>
  <c r="BE107" i="1"/>
  <c r="BD107" i="1"/>
  <c r="BC107" i="1"/>
  <c r="BH25" i="1"/>
  <c r="BG25" i="1"/>
  <c r="BF25" i="1"/>
  <c r="BE25" i="1"/>
  <c r="BD25" i="1"/>
  <c r="BC25" i="1"/>
  <c r="BH341" i="1"/>
  <c r="BG341" i="1"/>
  <c r="BF341" i="1"/>
  <c r="BE341" i="1"/>
  <c r="BD341" i="1"/>
  <c r="BC341" i="1"/>
  <c r="BH75" i="1"/>
  <c r="BG75" i="1"/>
  <c r="BF75" i="1"/>
  <c r="BE75" i="1"/>
  <c r="BD75" i="1"/>
  <c r="BC75" i="1"/>
  <c r="BH17" i="1"/>
  <c r="BG17" i="1"/>
  <c r="BF17" i="1"/>
  <c r="BE17" i="1"/>
  <c r="BD17" i="1"/>
  <c r="BC17" i="1"/>
  <c r="BH439" i="1"/>
  <c r="BG439" i="1"/>
  <c r="BF439" i="1"/>
  <c r="BE439" i="1"/>
  <c r="BD439" i="1"/>
  <c r="BC439" i="1"/>
  <c r="BH70" i="1"/>
  <c r="BG70" i="1"/>
  <c r="BF70" i="1"/>
  <c r="BE70" i="1"/>
  <c r="BD70" i="1"/>
  <c r="BC70" i="1"/>
  <c r="BH311" i="1"/>
  <c r="BG311" i="1"/>
  <c r="BF311" i="1"/>
  <c r="BE311" i="1"/>
  <c r="BD311" i="1"/>
  <c r="BC311" i="1"/>
  <c r="BH131" i="1"/>
  <c r="BG131" i="1"/>
  <c r="BF131" i="1"/>
  <c r="BE131" i="1"/>
  <c r="BD131" i="1"/>
  <c r="BC131" i="1"/>
  <c r="BH340" i="1"/>
  <c r="BG340" i="1"/>
  <c r="BF340" i="1"/>
  <c r="BE340" i="1"/>
  <c r="BD340" i="1"/>
  <c r="BC340" i="1"/>
  <c r="BH433" i="1"/>
  <c r="BE433" i="1"/>
  <c r="BC433" i="1"/>
  <c r="BH7" i="1"/>
  <c r="BG7" i="1"/>
  <c r="BF7" i="1"/>
  <c r="BE7" i="1"/>
  <c r="BD7" i="1"/>
  <c r="BC7" i="1"/>
  <c r="BH172" i="1"/>
  <c r="BG172" i="1"/>
  <c r="BF172" i="1"/>
  <c r="BE172" i="1"/>
  <c r="BD172" i="1"/>
  <c r="BC172" i="1"/>
  <c r="BH444" i="1"/>
  <c r="BG444" i="1"/>
  <c r="BF444" i="1"/>
  <c r="BE444" i="1"/>
  <c r="BD444" i="1"/>
  <c r="BC444" i="1"/>
  <c r="BH27" i="1"/>
  <c r="BG27" i="1"/>
  <c r="BF27" i="1"/>
  <c r="BE27" i="1"/>
  <c r="BD27" i="1"/>
  <c r="BC27" i="1"/>
  <c r="BH398" i="1"/>
  <c r="BG398" i="1"/>
  <c r="BF398" i="1"/>
  <c r="BE398" i="1"/>
  <c r="BD398" i="1"/>
  <c r="BC398" i="1"/>
  <c r="BH237" i="1"/>
  <c r="BG237" i="1"/>
  <c r="BF237" i="1"/>
  <c r="BE237" i="1"/>
  <c r="BD237" i="1"/>
  <c r="BC237" i="1"/>
  <c r="BH391" i="1"/>
  <c r="BG391" i="1"/>
  <c r="BF391" i="1"/>
  <c r="BE391" i="1"/>
  <c r="BD391" i="1"/>
  <c r="BC391" i="1"/>
  <c r="BH302" i="1"/>
  <c r="BG302" i="1"/>
  <c r="BF302" i="1"/>
  <c r="BE302" i="1"/>
  <c r="BD302" i="1"/>
  <c r="BC302" i="1"/>
  <c r="BH304" i="1"/>
  <c r="BG304" i="1"/>
  <c r="BF304" i="1"/>
  <c r="BE304" i="1"/>
  <c r="BD304" i="1"/>
  <c r="BC304" i="1"/>
  <c r="BH73" i="1"/>
  <c r="BG73" i="1"/>
  <c r="BF73" i="1"/>
  <c r="BE73" i="1"/>
  <c r="BD73" i="1"/>
  <c r="BC73" i="1"/>
  <c r="BH152" i="1"/>
  <c r="BG152" i="1"/>
  <c r="BF152" i="1"/>
  <c r="BE152" i="1"/>
  <c r="BD152" i="1"/>
  <c r="BC152" i="1"/>
  <c r="BH284" i="1"/>
  <c r="BG284" i="1"/>
  <c r="BF284" i="1"/>
  <c r="BE284" i="1"/>
  <c r="BD284" i="1"/>
  <c r="BC284" i="1"/>
  <c r="BH345" i="1"/>
  <c r="BG345" i="1"/>
  <c r="BF345" i="1"/>
  <c r="BE345" i="1"/>
  <c r="BD345" i="1"/>
  <c r="BC345" i="1"/>
  <c r="BH35" i="1"/>
  <c r="BG35" i="1"/>
  <c r="BF35" i="1"/>
  <c r="BE35" i="1"/>
  <c r="BD35" i="1"/>
  <c r="BC35" i="1"/>
  <c r="BH48" i="1"/>
  <c r="BG48" i="1"/>
  <c r="BF48" i="1"/>
  <c r="BE48" i="1"/>
  <c r="BD48" i="1"/>
  <c r="BC48" i="1"/>
  <c r="BH307" i="1"/>
  <c r="BG307" i="1"/>
  <c r="BF307" i="1"/>
  <c r="BE307" i="1"/>
  <c r="BD307" i="1"/>
  <c r="BC307" i="1"/>
  <c r="BH204" i="1"/>
  <c r="BG204" i="1"/>
  <c r="BF204" i="1"/>
  <c r="BE204" i="1"/>
  <c r="BD204" i="1"/>
  <c r="BC204" i="1"/>
  <c r="BH214" i="1"/>
  <c r="BG214" i="1"/>
  <c r="BF214" i="1"/>
  <c r="BE214" i="1"/>
  <c r="BD214" i="1"/>
  <c r="BC214" i="1"/>
  <c r="BH44" i="1"/>
  <c r="BG44" i="1"/>
  <c r="BF44" i="1"/>
  <c r="BE44" i="1"/>
  <c r="BD44" i="1"/>
  <c r="BC44" i="1"/>
  <c r="BH68" i="1"/>
  <c r="BG68" i="1"/>
  <c r="BF68" i="1"/>
  <c r="BE68" i="1"/>
  <c r="BD68" i="1"/>
  <c r="BC68" i="1"/>
  <c r="BH69" i="1"/>
  <c r="BG69" i="1"/>
  <c r="BF69" i="1"/>
  <c r="BE69" i="1"/>
  <c r="BD69" i="1"/>
  <c r="BC69" i="1"/>
  <c r="BH104" i="1"/>
  <c r="BG104" i="1"/>
  <c r="BF104" i="1"/>
  <c r="BE104" i="1"/>
  <c r="BD104" i="1"/>
  <c r="BC104" i="1"/>
  <c r="BH67" i="1"/>
  <c r="BG67" i="1"/>
  <c r="BF67" i="1"/>
  <c r="BE67" i="1"/>
  <c r="BD67" i="1"/>
  <c r="BC67" i="1"/>
  <c r="BH491" i="1"/>
  <c r="BG491" i="1"/>
  <c r="BF491" i="1"/>
  <c r="BE491" i="1"/>
  <c r="BD491" i="1"/>
  <c r="BC491" i="1"/>
  <c r="BH23" i="1"/>
  <c r="BG23" i="1"/>
  <c r="BF23" i="1"/>
  <c r="BE23" i="1"/>
  <c r="BD23" i="1"/>
  <c r="BC23" i="1"/>
  <c r="BH96" i="1"/>
  <c r="BG96" i="1"/>
  <c r="BF96" i="1"/>
  <c r="BE96" i="1"/>
  <c r="BD96" i="1"/>
  <c r="BC96" i="1"/>
  <c r="BH450" i="1"/>
  <c r="BG450" i="1"/>
  <c r="BF450" i="1"/>
  <c r="BE450" i="1"/>
  <c r="BD450" i="1"/>
  <c r="BC450" i="1"/>
  <c r="BH36" i="1"/>
  <c r="BG36" i="1"/>
  <c r="BF36" i="1"/>
  <c r="BE36" i="1"/>
  <c r="BD36" i="1"/>
  <c r="BC36" i="1"/>
  <c r="BH353" i="1"/>
  <c r="BG353" i="1"/>
  <c r="BF353" i="1"/>
  <c r="BE353" i="1"/>
  <c r="BD353" i="1"/>
  <c r="BC353" i="1"/>
  <c r="BH368" i="1"/>
  <c r="BG368" i="1"/>
  <c r="BF368" i="1"/>
  <c r="BE368" i="1"/>
  <c r="BD368" i="1"/>
  <c r="BC368" i="1"/>
  <c r="BH318" i="1"/>
  <c r="BG318" i="1"/>
  <c r="BF318" i="1"/>
  <c r="BE318" i="1"/>
  <c r="BD318" i="1"/>
  <c r="BC318" i="1"/>
  <c r="BH216" i="1"/>
  <c r="BG216" i="1"/>
  <c r="BF216" i="1"/>
  <c r="BE216" i="1"/>
  <c r="BD216" i="1"/>
  <c r="BC216" i="1"/>
  <c r="BH161" i="1"/>
  <c r="BG161" i="1"/>
  <c r="BF161" i="1"/>
  <c r="BE161" i="1"/>
  <c r="BD161" i="1"/>
  <c r="BC161" i="1"/>
  <c r="BH454" i="1"/>
  <c r="BG454" i="1"/>
  <c r="BF454" i="1"/>
  <c r="BE454" i="1"/>
  <c r="BD454" i="1"/>
  <c r="BC454" i="1"/>
  <c r="BH80" i="1"/>
  <c r="BG80" i="1"/>
  <c r="BF80" i="1"/>
  <c r="BE80" i="1"/>
  <c r="BD80" i="1"/>
  <c r="BC80" i="1"/>
  <c r="BH289" i="1"/>
  <c r="BG289" i="1"/>
  <c r="BF289" i="1"/>
  <c r="BE289" i="1"/>
  <c r="BD289" i="1"/>
  <c r="BC289" i="1"/>
  <c r="BH72" i="1"/>
  <c r="BG72" i="1"/>
  <c r="BF72" i="1"/>
  <c r="BE72" i="1"/>
  <c r="BD72" i="1"/>
  <c r="BC72" i="1"/>
  <c r="BH346" i="1"/>
  <c r="BG346" i="1"/>
  <c r="BF346" i="1"/>
  <c r="BE346" i="1"/>
  <c r="BD346" i="1"/>
  <c r="BC346" i="1"/>
  <c r="BH13" i="1"/>
  <c r="BG13" i="1"/>
  <c r="BF13" i="1"/>
  <c r="BE13" i="1"/>
  <c r="BD13" i="1"/>
  <c r="BC13" i="1"/>
  <c r="BH317" i="1"/>
  <c r="BG317" i="1"/>
  <c r="BF317" i="1"/>
  <c r="BE317" i="1"/>
  <c r="BD317" i="1"/>
  <c r="BC317" i="1"/>
  <c r="BH474" i="1"/>
  <c r="BG474" i="1"/>
  <c r="BF474" i="1"/>
  <c r="BE474" i="1"/>
  <c r="BD474" i="1"/>
  <c r="BC474" i="1"/>
  <c r="BH404" i="1"/>
  <c r="BG404" i="1"/>
  <c r="BF404" i="1"/>
  <c r="BE404" i="1"/>
  <c r="BD404" i="1"/>
  <c r="BC404" i="1"/>
  <c r="BH239" i="1"/>
  <c r="BG239" i="1"/>
  <c r="BF239" i="1"/>
  <c r="BE239" i="1"/>
  <c r="BD239" i="1"/>
  <c r="BC239" i="1"/>
  <c r="BH66" i="1"/>
  <c r="BG66" i="1"/>
  <c r="BF66" i="1"/>
  <c r="BE66" i="1"/>
  <c r="BD66" i="1"/>
  <c r="BC66" i="1"/>
  <c r="BH280" i="1"/>
  <c r="BG280" i="1"/>
  <c r="BF280" i="1"/>
  <c r="BE280" i="1"/>
  <c r="BD280" i="1"/>
  <c r="BC280" i="1"/>
  <c r="BH470" i="1"/>
  <c r="BG470" i="1"/>
  <c r="BF470" i="1"/>
  <c r="BE470" i="1"/>
  <c r="BD470" i="1"/>
  <c r="BC470" i="1"/>
  <c r="BH164" i="1"/>
  <c r="BG164" i="1"/>
  <c r="BF164" i="1"/>
  <c r="BE164" i="1"/>
  <c r="BD164" i="1"/>
  <c r="BC164" i="1"/>
  <c r="BH137" i="1"/>
  <c r="BG137" i="1"/>
  <c r="BF137" i="1"/>
  <c r="BE137" i="1"/>
  <c r="BD137" i="1"/>
  <c r="BC137" i="1"/>
  <c r="BH151" i="1"/>
  <c r="BG151" i="1"/>
  <c r="BF151" i="1"/>
  <c r="BE151" i="1"/>
  <c r="BD151" i="1"/>
  <c r="BC151" i="1"/>
  <c r="BH319" i="1"/>
  <c r="BG319" i="1"/>
  <c r="BF319" i="1"/>
  <c r="BE319" i="1"/>
  <c r="BD319" i="1"/>
  <c r="BC319" i="1"/>
  <c r="BH310" i="1"/>
  <c r="BG310" i="1"/>
  <c r="BF310" i="1"/>
  <c r="BE310" i="1"/>
  <c r="BD310" i="1"/>
  <c r="BC310" i="1"/>
  <c r="BH227" i="1"/>
  <c r="BG227" i="1"/>
  <c r="BF227" i="1"/>
  <c r="BE227" i="1"/>
  <c r="BD227" i="1"/>
  <c r="BC227" i="1"/>
  <c r="BH327" i="1"/>
  <c r="BG327" i="1"/>
  <c r="BF327" i="1"/>
  <c r="BE327" i="1"/>
  <c r="BD327" i="1"/>
  <c r="BC327" i="1"/>
  <c r="BH135" i="1"/>
  <c r="BG135" i="1"/>
  <c r="BF135" i="1"/>
  <c r="BE135" i="1"/>
  <c r="BD135" i="1"/>
  <c r="BC135" i="1"/>
  <c r="BH210" i="1"/>
  <c r="BG210" i="1"/>
  <c r="BF210" i="1"/>
  <c r="BE210" i="1"/>
  <c r="BD210" i="1"/>
  <c r="BC210" i="1"/>
  <c r="BH243" i="1"/>
  <c r="BG243" i="1"/>
  <c r="BF243" i="1"/>
  <c r="BE243" i="1"/>
  <c r="BD243" i="1"/>
  <c r="BC243" i="1"/>
  <c r="BH367" i="1"/>
  <c r="BG367" i="1"/>
  <c r="BF367" i="1"/>
  <c r="BE367" i="1"/>
  <c r="BD367" i="1"/>
  <c r="BC367" i="1"/>
  <c r="BH173" i="1"/>
  <c r="BG173" i="1"/>
  <c r="BF173" i="1"/>
  <c r="BE173" i="1"/>
  <c r="BD173" i="1"/>
  <c r="BC173" i="1"/>
  <c r="BH492" i="1"/>
  <c r="BG492" i="1"/>
  <c r="BF492" i="1"/>
  <c r="BE492" i="1"/>
  <c r="BD492" i="1"/>
  <c r="BC492" i="1"/>
  <c r="BH63" i="1"/>
  <c r="BG63" i="1"/>
  <c r="BF63" i="1"/>
  <c r="BE63" i="1"/>
  <c r="BD63" i="1"/>
  <c r="BC63" i="1"/>
  <c r="BH436" i="1"/>
  <c r="BG436" i="1"/>
  <c r="BF436" i="1"/>
  <c r="BE436" i="1"/>
  <c r="BD436" i="1"/>
  <c r="BC436" i="1"/>
  <c r="BH58" i="1"/>
  <c r="BG58" i="1"/>
  <c r="BF58" i="1"/>
  <c r="BE58" i="1"/>
  <c r="BD58" i="1"/>
  <c r="BC58" i="1"/>
  <c r="BH331" i="1"/>
  <c r="BG331" i="1"/>
  <c r="BF331" i="1"/>
  <c r="BE331" i="1"/>
  <c r="BD331" i="1"/>
  <c r="BC331" i="1"/>
  <c r="BH238" i="1"/>
  <c r="BG238" i="1"/>
  <c r="BF238" i="1"/>
  <c r="BE238" i="1"/>
  <c r="BD238" i="1"/>
  <c r="BC238" i="1"/>
  <c r="BH33" i="1"/>
  <c r="BG33" i="1"/>
  <c r="BF33" i="1"/>
  <c r="BE33" i="1"/>
  <c r="BD33" i="1"/>
  <c r="BC33" i="1"/>
  <c r="BH403" i="1"/>
  <c r="BG403" i="1"/>
  <c r="BF403" i="1"/>
  <c r="BE403" i="1"/>
  <c r="BD403" i="1"/>
  <c r="BC403" i="1"/>
  <c r="BH373" i="1"/>
  <c r="BG373" i="1"/>
  <c r="BF373" i="1"/>
  <c r="BE373" i="1"/>
  <c r="BD373" i="1"/>
  <c r="BC373" i="1"/>
  <c r="BH178" i="1"/>
  <c r="BG178" i="1"/>
  <c r="BF178" i="1"/>
  <c r="BE178" i="1"/>
  <c r="BD178" i="1"/>
  <c r="BC178" i="1"/>
  <c r="BH236" i="1"/>
  <c r="BG236" i="1"/>
  <c r="BF236" i="1"/>
  <c r="BE236" i="1"/>
  <c r="BD236" i="1"/>
  <c r="BC236" i="1"/>
  <c r="BH376" i="1"/>
  <c r="BG376" i="1"/>
  <c r="BF376" i="1"/>
  <c r="BE376" i="1"/>
  <c r="BD376" i="1"/>
  <c r="BC376" i="1"/>
  <c r="BH472" i="1"/>
  <c r="BG472" i="1"/>
  <c r="BF472" i="1"/>
  <c r="BE472" i="1"/>
  <c r="BD472" i="1"/>
  <c r="BC472" i="1"/>
  <c r="BH215" i="1"/>
  <c r="BG215" i="1"/>
  <c r="BF215" i="1"/>
  <c r="BE215" i="1"/>
  <c r="BD215" i="1"/>
  <c r="BC215" i="1"/>
  <c r="BH217" i="1"/>
  <c r="BG217" i="1"/>
  <c r="BF217" i="1"/>
  <c r="BE217" i="1"/>
  <c r="BD217" i="1"/>
  <c r="BC217" i="1"/>
  <c r="BH430" i="1"/>
  <c r="BG430" i="1"/>
  <c r="BF430" i="1"/>
  <c r="BE430" i="1"/>
  <c r="BD430" i="1"/>
  <c r="BC430" i="1"/>
  <c r="BH51" i="1"/>
  <c r="BG51" i="1"/>
  <c r="BF51" i="1"/>
  <c r="BE51" i="1"/>
  <c r="BD51" i="1"/>
  <c r="BC51" i="1"/>
  <c r="BH120" i="1"/>
  <c r="BG120" i="1"/>
  <c r="BF120" i="1"/>
  <c r="BE120" i="1"/>
  <c r="BD120" i="1"/>
  <c r="BC120" i="1"/>
  <c r="BH255" i="1"/>
  <c r="BG255" i="1"/>
  <c r="BF255" i="1"/>
  <c r="BE255" i="1"/>
  <c r="BD255" i="1"/>
  <c r="BC255" i="1"/>
  <c r="BH328" i="1"/>
  <c r="BG328" i="1"/>
  <c r="BF328" i="1"/>
  <c r="BE328" i="1"/>
  <c r="BD328" i="1"/>
  <c r="BC328" i="1"/>
  <c r="BH55" i="1"/>
  <c r="BG55" i="1"/>
  <c r="BF55" i="1"/>
  <c r="BE55" i="1"/>
  <c r="BD55" i="1"/>
  <c r="BC55" i="1"/>
  <c r="BH287" i="1"/>
  <c r="BG287" i="1"/>
  <c r="BF287" i="1"/>
  <c r="BE287" i="1"/>
  <c r="BD287" i="1"/>
  <c r="BC287" i="1"/>
  <c r="BH109" i="1"/>
  <c r="BG109" i="1"/>
  <c r="BF109" i="1"/>
  <c r="BE109" i="1"/>
  <c r="BD109" i="1"/>
  <c r="BC109" i="1"/>
  <c r="BH247" i="1"/>
  <c r="BG247" i="1"/>
  <c r="BF247" i="1"/>
  <c r="BE247" i="1"/>
  <c r="BD247" i="1"/>
  <c r="BC247" i="1"/>
  <c r="BH209" i="1"/>
  <c r="BG209" i="1"/>
  <c r="BF209" i="1"/>
  <c r="BE209" i="1"/>
  <c r="BD209" i="1"/>
  <c r="BC209" i="1"/>
  <c r="BH171" i="1"/>
  <c r="BG171" i="1"/>
  <c r="BF171" i="1"/>
  <c r="BE171" i="1"/>
  <c r="BD171" i="1"/>
  <c r="BC171" i="1"/>
  <c r="BH487" i="1"/>
  <c r="BG487" i="1"/>
  <c r="BF487" i="1"/>
  <c r="BE487" i="1"/>
  <c r="BD487" i="1"/>
  <c r="BC487" i="1"/>
  <c r="BH28" i="1"/>
  <c r="BG28" i="1"/>
  <c r="BF28" i="1"/>
  <c r="BE28" i="1"/>
  <c r="BD28" i="1"/>
  <c r="BC28" i="1"/>
  <c r="BH442" i="1"/>
  <c r="BG442" i="1"/>
  <c r="BF442" i="1"/>
  <c r="BE442" i="1"/>
  <c r="BD442" i="1"/>
  <c r="BC442" i="1"/>
  <c r="BH286" i="1"/>
  <c r="BG286" i="1"/>
  <c r="BF286" i="1"/>
  <c r="BE286" i="1"/>
  <c r="BD286" i="1"/>
  <c r="BC286" i="1"/>
  <c r="BH125" i="1"/>
  <c r="BG125" i="1"/>
  <c r="BF125" i="1"/>
  <c r="BE125" i="1"/>
  <c r="BD125" i="1"/>
  <c r="BC125" i="1"/>
  <c r="BH336" i="1"/>
  <c r="BG336" i="1"/>
  <c r="BF336" i="1"/>
  <c r="BE336" i="1"/>
  <c r="BD336" i="1"/>
  <c r="BC336" i="1"/>
  <c r="BH10" i="1"/>
  <c r="BG10" i="1"/>
  <c r="BF10" i="1"/>
  <c r="BE10" i="1"/>
  <c r="BD10" i="1"/>
  <c r="BC10" i="1"/>
  <c r="BH196" i="1"/>
  <c r="BG196" i="1"/>
  <c r="BF196" i="1"/>
  <c r="BE196" i="1"/>
  <c r="BD196" i="1"/>
  <c r="BC196" i="1"/>
  <c r="BH82" i="1"/>
  <c r="BG82" i="1"/>
  <c r="BF82" i="1"/>
  <c r="BE82" i="1"/>
  <c r="BD82" i="1"/>
  <c r="BC82" i="1"/>
  <c r="BH344" i="1"/>
  <c r="BG344" i="1"/>
  <c r="BF344" i="1"/>
  <c r="BE344" i="1"/>
  <c r="BD344" i="1"/>
  <c r="BC344" i="1"/>
  <c r="BH86" i="1"/>
  <c r="BG86" i="1"/>
  <c r="BF86" i="1"/>
  <c r="BE86" i="1"/>
  <c r="BD86" i="1"/>
  <c r="BC86" i="1"/>
  <c r="BH478" i="1"/>
  <c r="BG478" i="1"/>
  <c r="BF478" i="1"/>
  <c r="BE478" i="1"/>
  <c r="BD478" i="1"/>
  <c r="BC478" i="1"/>
  <c r="BH279" i="1"/>
  <c r="BG279" i="1"/>
  <c r="BF279" i="1"/>
  <c r="BE279" i="1"/>
  <c r="BD279" i="1"/>
  <c r="BC279" i="1"/>
  <c r="BH38" i="1"/>
  <c r="BG38" i="1"/>
  <c r="BF38" i="1"/>
  <c r="BE38" i="1"/>
  <c r="BD38" i="1"/>
  <c r="BC38" i="1"/>
  <c r="BH316" i="1"/>
  <c r="BG316" i="1"/>
  <c r="BF316" i="1"/>
  <c r="BE316" i="1"/>
  <c r="BD316" i="1"/>
  <c r="BC316" i="1"/>
  <c r="BH240" i="1"/>
  <c r="BG240" i="1"/>
  <c r="BF240" i="1"/>
  <c r="BE240" i="1"/>
  <c r="BD240" i="1"/>
  <c r="BC240" i="1"/>
  <c r="BH206" i="1"/>
  <c r="BG206" i="1"/>
  <c r="BF206" i="1"/>
  <c r="BE206" i="1"/>
  <c r="BD206" i="1"/>
  <c r="BC206" i="1"/>
  <c r="BH94" i="1"/>
  <c r="BG94" i="1"/>
  <c r="BF94" i="1"/>
  <c r="BE94" i="1"/>
  <c r="BD94" i="1"/>
  <c r="BC94" i="1"/>
  <c r="BH8" i="1"/>
  <c r="BG8" i="1"/>
  <c r="BF8" i="1"/>
  <c r="BE8" i="1"/>
  <c r="BD8" i="1"/>
  <c r="BC8" i="1"/>
  <c r="BH263" i="1"/>
  <c r="BG263" i="1"/>
  <c r="BF263" i="1"/>
  <c r="BE263" i="1"/>
  <c r="BD263" i="1"/>
  <c r="BC263" i="1"/>
  <c r="BH257" i="1"/>
  <c r="BG257" i="1"/>
  <c r="BF257" i="1"/>
  <c r="BE257" i="1"/>
  <c r="BD257" i="1"/>
  <c r="BC257" i="1"/>
  <c r="BH431" i="1"/>
  <c r="BG431" i="1"/>
  <c r="BF431" i="1"/>
  <c r="BE431" i="1"/>
  <c r="BD431" i="1"/>
  <c r="BC431" i="1"/>
  <c r="BH147" i="1"/>
  <c r="BG147" i="1"/>
  <c r="BF147" i="1"/>
  <c r="BE147" i="1"/>
  <c r="BD147" i="1"/>
  <c r="BC147" i="1"/>
  <c r="BH301" i="1"/>
  <c r="BG301" i="1"/>
  <c r="BF301" i="1"/>
  <c r="BE301" i="1"/>
  <c r="BD301" i="1"/>
  <c r="BC301" i="1"/>
  <c r="BH129" i="1"/>
  <c r="BG129" i="1"/>
  <c r="BF129" i="1"/>
  <c r="BE129" i="1"/>
  <c r="BD129" i="1"/>
  <c r="BC129" i="1"/>
  <c r="BH187" i="1"/>
  <c r="BG187" i="1"/>
  <c r="BF187" i="1"/>
  <c r="BE187" i="1"/>
  <c r="BD187" i="1"/>
  <c r="BC187" i="1"/>
  <c r="BH282" i="1"/>
  <c r="BG282" i="1"/>
  <c r="BF282" i="1"/>
  <c r="BE282" i="1"/>
  <c r="BD282" i="1"/>
  <c r="BC282" i="1"/>
  <c r="BH41" i="1"/>
  <c r="BG41" i="1"/>
  <c r="BF41" i="1"/>
  <c r="BE41" i="1"/>
  <c r="BD41" i="1"/>
  <c r="BC41" i="1"/>
  <c r="BH220" i="1"/>
  <c r="BG220" i="1"/>
  <c r="BF220" i="1"/>
  <c r="BE220" i="1"/>
  <c r="BD220" i="1"/>
  <c r="BC220" i="1"/>
  <c r="BH276" i="1"/>
  <c r="BG276" i="1"/>
  <c r="BF276" i="1"/>
  <c r="BE276" i="1"/>
  <c r="BD276" i="1"/>
  <c r="BC276" i="1"/>
  <c r="BH223" i="1"/>
  <c r="BG223" i="1"/>
  <c r="BF223" i="1"/>
  <c r="BE223" i="1"/>
  <c r="BD223" i="1"/>
  <c r="BC223" i="1"/>
  <c r="BH358" i="1"/>
  <c r="BG358" i="1"/>
  <c r="BF358" i="1"/>
  <c r="BE358" i="1"/>
  <c r="BD358" i="1"/>
  <c r="BC358" i="1"/>
  <c r="BH414" i="1"/>
  <c r="BG414" i="1"/>
  <c r="BF414" i="1"/>
  <c r="BE414" i="1"/>
  <c r="BD414" i="1"/>
  <c r="BC414" i="1"/>
  <c r="BH106" i="1"/>
  <c r="BG106" i="1"/>
  <c r="BF106" i="1"/>
  <c r="BE106" i="1"/>
  <c r="BD106" i="1"/>
  <c r="BC106" i="1"/>
  <c r="BH397" i="1"/>
  <c r="BG397" i="1"/>
  <c r="BF397" i="1"/>
  <c r="BE397" i="1"/>
  <c r="BD397" i="1"/>
  <c r="BC397" i="1"/>
  <c r="BH6" i="1"/>
  <c r="BG6" i="1"/>
  <c r="BF6" i="1"/>
  <c r="BE6" i="1"/>
  <c r="BD6" i="1"/>
  <c r="BC6" i="1"/>
  <c r="BH335" i="1"/>
  <c r="BG335" i="1"/>
  <c r="BF335" i="1"/>
  <c r="BE335" i="1"/>
  <c r="BD335" i="1"/>
  <c r="BC335" i="1"/>
  <c r="BH443" i="1"/>
  <c r="BG443" i="1"/>
  <c r="BF443" i="1"/>
  <c r="BE443" i="1"/>
  <c r="BD443" i="1"/>
  <c r="BC443" i="1"/>
  <c r="BH244" i="1"/>
  <c r="BG244" i="1"/>
  <c r="BF244" i="1"/>
  <c r="BE244" i="1"/>
  <c r="BD244" i="1"/>
  <c r="BC244" i="1"/>
  <c r="BH390" i="1"/>
  <c r="BG390" i="1"/>
  <c r="BF390" i="1"/>
  <c r="BE390" i="1"/>
  <c r="BD390" i="1"/>
  <c r="BC390" i="1"/>
  <c r="BH426" i="1"/>
  <c r="BG426" i="1"/>
  <c r="BF426" i="1"/>
  <c r="BE426" i="1"/>
  <c r="BD426" i="1"/>
  <c r="BC426" i="1"/>
  <c r="BH297" i="1"/>
  <c r="BG297" i="1"/>
  <c r="BF297" i="1"/>
  <c r="BE297" i="1"/>
  <c r="BD297" i="1"/>
  <c r="BC297" i="1"/>
  <c r="BH420" i="1"/>
  <c r="BG420" i="1"/>
  <c r="BF420" i="1"/>
  <c r="BE420" i="1"/>
  <c r="BD420" i="1"/>
  <c r="BC420" i="1"/>
  <c r="BH18" i="1"/>
  <c r="BG18" i="1"/>
  <c r="BF18" i="1"/>
  <c r="BE18" i="1"/>
  <c r="BD18" i="1"/>
  <c r="BC18" i="1"/>
  <c r="BH292" i="1"/>
  <c r="BG292" i="1"/>
  <c r="BF292" i="1"/>
  <c r="BE292" i="1"/>
  <c r="BD292" i="1"/>
  <c r="BC292" i="1"/>
  <c r="BH163" i="1"/>
  <c r="BG163" i="1"/>
  <c r="BF163" i="1"/>
  <c r="BE163" i="1"/>
  <c r="BD163" i="1"/>
  <c r="BC163" i="1"/>
  <c r="BH447" i="1"/>
  <c r="BG447" i="1"/>
  <c r="BF447" i="1"/>
  <c r="BE447" i="1"/>
  <c r="BD447" i="1"/>
  <c r="BC447" i="1"/>
  <c r="BH132" i="1"/>
  <c r="BG132" i="1"/>
  <c r="BF132" i="1"/>
  <c r="BE132" i="1"/>
  <c r="BD132" i="1"/>
  <c r="BC132" i="1"/>
  <c r="BH157" i="1"/>
  <c r="BG157" i="1"/>
  <c r="BF157" i="1"/>
  <c r="BE157" i="1"/>
  <c r="BD157" i="1"/>
  <c r="BC157" i="1"/>
  <c r="BH343" i="1"/>
  <c r="BG343" i="1"/>
  <c r="BF343" i="1"/>
  <c r="BE343" i="1"/>
  <c r="BD343" i="1"/>
  <c r="BC343" i="1"/>
  <c r="BH64" i="1"/>
  <c r="BG64" i="1"/>
  <c r="BF64" i="1"/>
  <c r="BE64" i="1"/>
  <c r="BD64" i="1"/>
  <c r="BC64" i="1"/>
  <c r="BH485" i="1"/>
  <c r="BG485" i="1"/>
  <c r="BF485" i="1"/>
  <c r="BE485" i="1"/>
  <c r="BD485" i="1"/>
  <c r="BC485" i="1"/>
  <c r="BH248" i="1"/>
  <c r="BG248" i="1"/>
  <c r="BF248" i="1"/>
  <c r="BE248" i="1"/>
  <c r="BD248" i="1"/>
  <c r="BC248" i="1"/>
  <c r="BH313" i="1"/>
  <c r="BG313" i="1"/>
  <c r="BF313" i="1"/>
  <c r="BE313" i="1"/>
  <c r="BD313" i="1"/>
  <c r="BC313" i="1"/>
  <c r="BH159" i="1"/>
  <c r="BG159" i="1"/>
  <c r="BF159" i="1"/>
  <c r="BE159" i="1"/>
  <c r="BD159" i="1"/>
  <c r="BC159" i="1"/>
  <c r="BH133" i="1"/>
  <c r="BG133" i="1"/>
  <c r="BF133" i="1"/>
  <c r="BE133" i="1"/>
  <c r="BD133" i="1"/>
  <c r="BC133" i="1"/>
  <c r="BH233" i="1"/>
  <c r="BG233" i="1"/>
  <c r="BF233" i="1"/>
  <c r="BE233" i="1"/>
  <c r="BD233" i="1"/>
  <c r="BC233" i="1"/>
  <c r="BH438" i="1"/>
  <c r="BG438" i="1"/>
  <c r="BF438" i="1"/>
  <c r="BE438" i="1"/>
  <c r="BD438" i="1"/>
  <c r="BC438" i="1"/>
  <c r="BH62" i="1"/>
  <c r="BG62" i="1"/>
  <c r="BF62" i="1"/>
  <c r="BE62" i="1"/>
  <c r="BD62" i="1"/>
  <c r="BC62" i="1"/>
  <c r="BH363" i="1"/>
  <c r="BG363" i="1"/>
  <c r="BF363" i="1"/>
  <c r="BE363" i="1"/>
  <c r="BD363" i="1"/>
  <c r="BC363" i="1"/>
  <c r="BH278" i="1"/>
  <c r="BG278" i="1"/>
  <c r="BF278" i="1"/>
  <c r="BE278" i="1"/>
  <c r="BD278" i="1"/>
  <c r="BC278" i="1"/>
  <c r="BH259" i="1"/>
  <c r="BG259" i="1"/>
  <c r="BF259" i="1"/>
  <c r="BE259" i="1"/>
  <c r="BD259" i="1"/>
  <c r="BC259" i="1"/>
  <c r="BH242" i="1"/>
  <c r="BG242" i="1"/>
  <c r="BF242" i="1"/>
  <c r="BE242" i="1"/>
  <c r="BD242" i="1"/>
  <c r="BC242" i="1"/>
  <c r="BH312" i="1"/>
  <c r="BG312" i="1"/>
  <c r="BF312" i="1"/>
  <c r="BE312" i="1"/>
  <c r="BD312" i="1"/>
  <c r="BC312" i="1"/>
  <c r="BH43" i="1"/>
  <c r="BG43" i="1"/>
  <c r="BF43" i="1"/>
  <c r="BE43" i="1"/>
  <c r="BD43" i="1"/>
  <c r="BC43" i="1"/>
  <c r="BH445" i="1"/>
  <c r="BG445" i="1"/>
  <c r="BF445" i="1"/>
  <c r="BE445" i="1"/>
  <c r="BD445" i="1"/>
  <c r="BC445" i="1"/>
  <c r="BH369" i="1"/>
  <c r="BG369" i="1"/>
  <c r="BF369" i="1"/>
  <c r="BE369" i="1"/>
  <c r="BD369" i="1"/>
  <c r="BC369" i="1"/>
  <c r="BH262" i="1"/>
  <c r="BG262" i="1"/>
  <c r="BF262" i="1"/>
  <c r="BE262" i="1"/>
  <c r="BD262" i="1"/>
  <c r="BC262" i="1"/>
  <c r="BH314" i="1"/>
  <c r="BG314" i="1"/>
  <c r="BF314" i="1"/>
  <c r="BE314" i="1"/>
  <c r="BD314" i="1"/>
  <c r="BC314" i="1"/>
  <c r="BH76" i="1"/>
  <c r="BG76" i="1"/>
  <c r="BF76" i="1"/>
  <c r="BE76" i="1"/>
  <c r="BD76" i="1"/>
  <c r="BC76" i="1"/>
  <c r="BH5" i="1"/>
  <c r="BG5" i="1"/>
  <c r="BF5" i="1"/>
  <c r="BE5" i="1"/>
  <c r="BD5" i="1"/>
  <c r="BC5" i="1"/>
  <c r="BH108" i="1"/>
  <c r="BG108" i="1"/>
  <c r="BF108" i="1"/>
  <c r="BE108" i="1"/>
  <c r="BD108" i="1"/>
  <c r="BC108" i="1"/>
  <c r="BH462" i="1"/>
  <c r="BG462" i="1"/>
  <c r="BF462" i="1"/>
  <c r="BE462" i="1"/>
  <c r="BD462" i="1"/>
  <c r="BC462" i="1"/>
  <c r="BH464" i="1"/>
  <c r="BG464" i="1"/>
  <c r="BF464" i="1"/>
  <c r="BE464" i="1"/>
  <c r="BD464" i="1"/>
  <c r="BC464" i="1"/>
  <c r="BH100" i="1"/>
  <c r="BG100" i="1"/>
  <c r="BF100" i="1"/>
  <c r="BE100" i="1"/>
  <c r="BD100" i="1"/>
  <c r="BC100" i="1"/>
  <c r="BH329" i="1"/>
  <c r="BG329" i="1"/>
  <c r="BF329" i="1"/>
  <c r="BE329" i="1"/>
  <c r="BD329" i="1"/>
  <c r="BC329" i="1"/>
  <c r="BH401" i="1"/>
  <c r="BG401" i="1"/>
  <c r="BF401" i="1"/>
  <c r="BE401" i="1"/>
  <c r="BD401" i="1"/>
  <c r="BC401" i="1"/>
  <c r="BH347" i="1"/>
  <c r="BG347" i="1"/>
  <c r="BF347" i="1"/>
  <c r="BE347" i="1"/>
  <c r="BD347" i="1"/>
  <c r="BC347" i="1"/>
  <c r="BH393" i="1"/>
  <c r="BG393" i="1"/>
  <c r="BF393" i="1"/>
  <c r="BE393" i="1"/>
  <c r="BD393" i="1"/>
  <c r="BC393" i="1"/>
  <c r="BH124" i="1"/>
  <c r="BG124" i="1"/>
  <c r="BF124" i="1"/>
  <c r="BE124" i="1"/>
  <c r="BD124" i="1"/>
  <c r="BC124" i="1"/>
  <c r="BH153" i="1"/>
  <c r="BG153" i="1"/>
  <c r="BF153" i="1"/>
  <c r="BE153" i="1"/>
  <c r="BD153" i="1"/>
  <c r="BC153" i="1"/>
  <c r="BH342" i="1"/>
  <c r="BG342" i="1"/>
  <c r="BF342" i="1"/>
  <c r="BE342" i="1"/>
  <c r="BD342" i="1"/>
  <c r="BC342" i="1"/>
  <c r="BH379" i="1"/>
  <c r="BG379" i="1"/>
  <c r="BF379" i="1"/>
  <c r="BE379" i="1"/>
  <c r="BD379" i="1"/>
  <c r="BC379" i="1"/>
  <c r="BH52" i="1"/>
  <c r="BG52" i="1"/>
  <c r="BF52" i="1"/>
  <c r="BE52" i="1"/>
  <c r="BD52" i="1"/>
  <c r="BC52" i="1"/>
  <c r="BH98" i="1"/>
  <c r="BG98" i="1"/>
  <c r="BF98" i="1"/>
  <c r="BE98" i="1"/>
  <c r="BD98" i="1"/>
  <c r="BC98" i="1"/>
  <c r="BH295" i="1"/>
  <c r="BG295" i="1"/>
  <c r="BF295" i="1"/>
  <c r="BE295" i="1"/>
  <c r="BD295" i="1"/>
  <c r="BC295" i="1"/>
  <c r="BH145" i="1"/>
  <c r="BG145" i="1"/>
  <c r="BF145" i="1"/>
  <c r="BE145" i="1"/>
  <c r="BD145" i="1"/>
  <c r="BC145" i="1"/>
  <c r="BH226" i="1"/>
  <c r="BG226" i="1"/>
  <c r="BF226" i="1"/>
  <c r="BE226" i="1"/>
  <c r="BD226" i="1"/>
  <c r="BC226" i="1"/>
  <c r="BH387" i="1"/>
  <c r="BG387" i="1"/>
  <c r="BF387" i="1"/>
  <c r="BE387" i="1"/>
  <c r="BD387" i="1"/>
  <c r="BC387" i="1"/>
  <c r="BH65" i="1"/>
  <c r="BG65" i="1"/>
  <c r="BF65" i="1"/>
  <c r="BE65" i="1"/>
  <c r="BD65" i="1"/>
  <c r="BC65" i="1"/>
  <c r="BH102" i="1"/>
  <c r="BG102" i="1"/>
  <c r="BF102" i="1"/>
  <c r="BE102" i="1"/>
  <c r="BD102" i="1"/>
  <c r="BC102" i="1"/>
  <c r="BH254" i="1"/>
  <c r="BG254" i="1"/>
  <c r="BF254" i="1"/>
  <c r="BE254" i="1"/>
  <c r="BD254" i="1"/>
  <c r="BC254" i="1"/>
  <c r="BH95" i="1"/>
  <c r="BG95" i="1"/>
  <c r="BF95" i="1"/>
  <c r="BE95" i="1"/>
  <c r="BD95" i="1"/>
  <c r="BC95" i="1"/>
  <c r="BH37" i="1"/>
  <c r="BG37" i="1"/>
  <c r="BF37" i="1"/>
  <c r="BE37" i="1"/>
  <c r="BD37" i="1"/>
  <c r="BC37" i="1"/>
  <c r="BH88" i="1"/>
  <c r="BG88" i="1"/>
  <c r="BF88" i="1"/>
  <c r="BE88" i="1"/>
  <c r="BD88" i="1"/>
  <c r="BC88" i="1"/>
  <c r="BH136" i="1"/>
  <c r="BG136" i="1"/>
  <c r="BF136" i="1"/>
  <c r="BE136" i="1"/>
  <c r="BD136" i="1"/>
  <c r="BC136" i="1"/>
  <c r="BH380" i="1"/>
  <c r="BG380" i="1"/>
  <c r="BF380" i="1"/>
  <c r="BE380" i="1"/>
  <c r="BD380" i="1"/>
  <c r="BC380" i="1"/>
  <c r="BH218" i="1"/>
  <c r="BG218" i="1"/>
  <c r="BF218" i="1"/>
  <c r="BE218" i="1"/>
  <c r="BD218" i="1"/>
  <c r="BC218" i="1"/>
  <c r="BH74" i="1"/>
  <c r="BG74" i="1"/>
  <c r="BF74" i="1"/>
  <c r="BE74" i="1"/>
  <c r="BD74" i="1"/>
  <c r="BC74" i="1"/>
  <c r="BH50" i="1"/>
  <c r="BG50" i="1"/>
  <c r="BF50" i="1"/>
  <c r="BE50" i="1"/>
  <c r="BD50" i="1"/>
  <c r="BC50" i="1"/>
  <c r="BH11" i="1"/>
  <c r="BG11" i="1"/>
  <c r="BF11" i="1"/>
  <c r="BE11" i="1"/>
  <c r="BD11" i="1"/>
  <c r="BC11" i="1"/>
  <c r="BH241" i="1"/>
  <c r="BG241" i="1"/>
  <c r="BF241" i="1"/>
  <c r="BE241" i="1"/>
  <c r="BD241" i="1"/>
  <c r="BC241" i="1"/>
  <c r="BH16" i="1"/>
  <c r="BG16" i="1"/>
  <c r="BF16" i="1"/>
  <c r="BE16" i="1"/>
  <c r="BD16" i="1"/>
  <c r="BC16" i="1"/>
  <c r="BH169" i="1"/>
  <c r="BG169" i="1"/>
  <c r="BF169" i="1"/>
  <c r="BE169" i="1"/>
  <c r="BD169" i="1"/>
  <c r="BC169" i="1"/>
  <c r="BH221" i="1"/>
  <c r="BG221" i="1"/>
  <c r="BF221" i="1"/>
  <c r="BE221" i="1"/>
  <c r="BD221" i="1"/>
  <c r="BC221" i="1"/>
  <c r="BH250" i="1"/>
  <c r="BG250" i="1"/>
  <c r="BF250" i="1"/>
  <c r="BE250" i="1"/>
  <c r="BD250" i="1"/>
  <c r="BC250" i="1"/>
  <c r="BH230" i="1"/>
  <c r="BG230" i="1"/>
  <c r="BF230" i="1"/>
  <c r="BE230" i="1"/>
  <c r="BD230" i="1"/>
  <c r="BC230" i="1"/>
  <c r="BH265" i="1"/>
  <c r="BG265" i="1"/>
  <c r="BF265" i="1"/>
  <c r="BE265" i="1"/>
  <c r="BD265" i="1"/>
  <c r="BC265" i="1"/>
  <c r="BH46" i="1"/>
  <c r="BG46" i="1"/>
  <c r="BF46" i="1"/>
  <c r="BE46" i="1"/>
  <c r="BD46" i="1"/>
  <c r="BC46" i="1"/>
  <c r="BH175" i="1"/>
  <c r="BG175" i="1"/>
  <c r="BF175" i="1"/>
  <c r="BE175" i="1"/>
  <c r="BD175" i="1"/>
  <c r="BC175" i="1"/>
  <c r="BH320" i="1"/>
  <c r="BG320" i="1"/>
  <c r="BF320" i="1"/>
  <c r="BE320" i="1"/>
  <c r="BD320" i="1"/>
  <c r="BC320" i="1"/>
  <c r="BH410" i="1"/>
  <c r="BG410" i="1"/>
  <c r="BF410" i="1"/>
  <c r="BE410" i="1"/>
  <c r="BD410" i="1"/>
  <c r="BC410" i="1"/>
  <c r="BH126" i="1"/>
  <c r="BG126" i="1"/>
  <c r="BF126" i="1"/>
  <c r="BE126" i="1"/>
  <c r="BD126" i="1"/>
  <c r="BC126" i="1"/>
  <c r="BH416" i="1"/>
  <c r="BG416" i="1"/>
  <c r="BF416" i="1"/>
  <c r="BE416" i="1"/>
  <c r="BD416" i="1"/>
  <c r="BC416" i="1"/>
  <c r="BH348" i="1"/>
  <c r="BG348" i="1"/>
  <c r="BF348" i="1"/>
  <c r="BE348" i="1"/>
  <c r="BD348" i="1"/>
  <c r="BC348" i="1"/>
  <c r="BH85" i="1"/>
  <c r="BG85" i="1"/>
  <c r="BF85" i="1"/>
  <c r="BE85" i="1"/>
  <c r="BD85" i="1"/>
  <c r="BC85" i="1"/>
  <c r="BH374" i="1"/>
  <c r="BG374" i="1"/>
  <c r="BF374" i="1"/>
  <c r="BE374" i="1"/>
  <c r="BD374" i="1"/>
  <c r="BC374" i="1"/>
  <c r="BH256" i="1"/>
  <c r="BG256" i="1"/>
  <c r="BF256" i="1"/>
  <c r="BE256" i="1"/>
  <c r="BD256" i="1"/>
  <c r="BC256" i="1"/>
  <c r="BH45" i="1"/>
  <c r="BG45" i="1"/>
  <c r="BF45" i="1"/>
  <c r="BE45" i="1"/>
  <c r="BD45" i="1"/>
  <c r="BC45" i="1"/>
  <c r="BH195" i="1"/>
  <c r="BG195" i="1"/>
  <c r="BF195" i="1"/>
  <c r="BE195" i="1"/>
  <c r="BD195" i="1"/>
  <c r="BC195" i="1"/>
  <c r="BH458" i="1"/>
  <c r="BG458" i="1"/>
  <c r="BF458" i="1"/>
  <c r="BE458" i="1"/>
  <c r="BD458" i="1"/>
  <c r="BC458" i="1"/>
  <c r="BH488" i="1"/>
  <c r="BG488" i="1"/>
  <c r="BF488" i="1"/>
  <c r="BE488" i="1"/>
  <c r="BD488" i="1"/>
  <c r="BC488" i="1"/>
  <c r="BH449" i="1"/>
  <c r="BG449" i="1"/>
  <c r="BF449" i="1"/>
  <c r="BE449" i="1"/>
  <c r="BD449" i="1"/>
  <c r="BC449" i="1"/>
  <c r="BH427" i="1"/>
  <c r="BG427" i="1"/>
  <c r="BF427" i="1"/>
  <c r="BE427" i="1"/>
  <c r="BD427" i="1"/>
  <c r="BC427" i="1"/>
  <c r="BH385" i="1"/>
  <c r="BG385" i="1"/>
  <c r="BF385" i="1"/>
  <c r="BE385" i="1"/>
  <c r="BD385" i="1"/>
  <c r="BC385" i="1"/>
  <c r="BH440" i="1"/>
  <c r="BG440" i="1"/>
  <c r="BF440" i="1"/>
  <c r="BE440" i="1"/>
  <c r="BD440" i="1"/>
  <c r="BC440" i="1"/>
  <c r="BH205" i="1"/>
  <c r="BG205" i="1"/>
  <c r="BF205" i="1"/>
  <c r="BE205" i="1"/>
  <c r="BD205" i="1"/>
  <c r="BC205" i="1"/>
  <c r="BH142" i="1"/>
  <c r="BG142" i="1"/>
  <c r="BF142" i="1"/>
  <c r="BE142" i="1"/>
  <c r="BD142" i="1"/>
  <c r="BC142" i="1"/>
  <c r="BH309" i="1"/>
  <c r="BG309" i="1"/>
  <c r="BF309" i="1"/>
  <c r="BE309" i="1"/>
  <c r="BD309" i="1"/>
  <c r="BC309" i="1"/>
  <c r="BH22" i="1"/>
  <c r="BG22" i="1"/>
  <c r="BF22" i="1"/>
  <c r="BE22" i="1"/>
  <c r="BD22" i="1"/>
  <c r="BC22" i="1"/>
  <c r="BH382" i="1"/>
  <c r="BG382" i="1"/>
  <c r="BF382" i="1"/>
  <c r="BE382" i="1"/>
  <c r="BD382" i="1"/>
  <c r="BC382" i="1"/>
  <c r="BH191" i="1"/>
  <c r="BG191" i="1"/>
  <c r="BF191" i="1"/>
  <c r="BE191" i="1"/>
  <c r="BD191" i="1"/>
  <c r="BC191" i="1"/>
  <c r="BH189" i="1"/>
  <c r="BG189" i="1"/>
  <c r="BF189" i="1"/>
  <c r="BE189" i="1"/>
  <c r="BD189" i="1"/>
  <c r="BC189" i="1"/>
  <c r="BH2" i="1"/>
  <c r="BG2" i="1"/>
  <c r="BF2" i="1"/>
  <c r="BE2" i="1"/>
  <c r="BD2" i="1"/>
  <c r="BC2" i="1"/>
  <c r="BH199" i="1"/>
  <c r="BG199" i="1"/>
  <c r="BF199" i="1"/>
  <c r="BE199" i="1"/>
  <c r="BD199" i="1"/>
  <c r="BC199" i="1"/>
  <c r="BH84" i="1"/>
  <c r="BG84" i="1"/>
  <c r="BF84" i="1"/>
  <c r="BE84" i="1"/>
  <c r="BD84" i="1"/>
  <c r="BC84" i="1"/>
  <c r="BH252" i="1"/>
  <c r="BG252" i="1"/>
  <c r="BF252" i="1"/>
  <c r="BE252" i="1"/>
  <c r="BD252" i="1"/>
  <c r="BC252" i="1"/>
  <c r="BH32" i="1"/>
  <c r="BG32" i="1"/>
  <c r="BF32" i="1"/>
  <c r="BE32" i="1"/>
  <c r="BD32" i="1"/>
  <c r="BC32" i="1"/>
  <c r="BH115" i="1"/>
  <c r="BG115" i="1"/>
  <c r="BF115" i="1"/>
  <c r="BE115" i="1"/>
  <c r="BD115" i="1"/>
  <c r="BC115" i="1"/>
  <c r="BH61" i="1"/>
  <c r="BG61" i="1"/>
  <c r="BF61" i="1"/>
  <c r="BE61" i="1"/>
  <c r="BD61" i="1"/>
  <c r="BC61" i="1"/>
  <c r="BH224" i="1"/>
  <c r="BG224" i="1"/>
  <c r="BF224" i="1"/>
  <c r="BE224" i="1"/>
  <c r="BD224" i="1"/>
  <c r="BC224" i="1"/>
  <c r="BH466" i="1"/>
  <c r="BG466" i="1"/>
  <c r="BF466" i="1"/>
  <c r="BE466" i="1"/>
  <c r="BD466" i="1"/>
  <c r="BC466" i="1"/>
  <c r="BH456" i="1"/>
  <c r="BG456" i="1"/>
  <c r="BF456" i="1"/>
  <c r="BE456" i="1"/>
  <c r="BD456" i="1"/>
  <c r="BC456" i="1"/>
  <c r="BH296" i="1"/>
  <c r="BG296" i="1"/>
  <c r="BF296" i="1"/>
  <c r="BE296" i="1"/>
  <c r="BD296" i="1"/>
  <c r="BC296" i="1"/>
  <c r="BH47" i="1"/>
  <c r="BG47" i="1"/>
  <c r="BF47" i="1"/>
  <c r="BE47" i="1"/>
  <c r="BD47" i="1"/>
  <c r="BC47" i="1"/>
  <c r="BH177" i="1"/>
  <c r="BG177" i="1"/>
  <c r="BF177" i="1"/>
  <c r="BE177" i="1"/>
  <c r="BD177" i="1"/>
  <c r="BC177" i="1"/>
  <c r="BH207" i="1"/>
  <c r="BG207" i="1"/>
  <c r="BF207" i="1"/>
  <c r="BE207" i="1"/>
  <c r="BD207" i="1"/>
  <c r="BC207" i="1"/>
  <c r="BH111" i="1"/>
  <c r="BG111" i="1"/>
  <c r="BF111" i="1"/>
  <c r="BE111" i="1"/>
  <c r="BD111" i="1"/>
  <c r="BC111" i="1"/>
  <c r="BH155" i="1"/>
  <c r="BG155" i="1"/>
  <c r="BF155" i="1"/>
  <c r="BE155" i="1"/>
  <c r="BD155" i="1"/>
  <c r="BC155" i="1"/>
  <c r="BH418" i="1"/>
  <c r="BG418" i="1"/>
  <c r="BF418" i="1"/>
  <c r="BE418" i="1"/>
  <c r="BD418" i="1"/>
  <c r="BC418" i="1"/>
  <c r="BH493" i="1"/>
  <c r="BG493" i="1"/>
  <c r="BF493" i="1"/>
  <c r="BE493" i="1"/>
  <c r="BD493" i="1"/>
  <c r="BC493" i="1"/>
  <c r="BH117" i="1"/>
  <c r="BG117" i="1"/>
  <c r="BF117" i="1"/>
  <c r="BE117" i="1"/>
  <c r="BD117" i="1"/>
  <c r="BC117" i="1"/>
  <c r="BH489" i="1"/>
  <c r="BG489" i="1"/>
  <c r="BF489" i="1"/>
  <c r="BE489" i="1"/>
  <c r="BD489" i="1"/>
  <c r="BC489" i="1"/>
  <c r="BH323" i="1"/>
  <c r="BG323" i="1"/>
  <c r="BF323" i="1"/>
  <c r="BE323" i="1"/>
  <c r="BD323" i="1"/>
  <c r="BC323" i="1"/>
  <c r="BH321" i="1"/>
  <c r="BG321" i="1"/>
  <c r="BF321" i="1"/>
  <c r="BE321" i="1"/>
  <c r="BD321" i="1"/>
  <c r="BC321" i="1"/>
  <c r="BH461" i="1"/>
  <c r="BG461" i="1"/>
  <c r="BF461" i="1"/>
  <c r="BE461" i="1"/>
  <c r="BD461" i="1"/>
  <c r="BC461" i="1"/>
  <c r="BH330" i="1"/>
  <c r="BG330" i="1"/>
  <c r="BF330" i="1"/>
  <c r="BE330" i="1"/>
  <c r="BD330" i="1"/>
  <c r="BC330" i="1"/>
  <c r="BH482" i="1"/>
  <c r="BG482" i="1"/>
  <c r="BF482" i="1"/>
  <c r="BE482" i="1"/>
  <c r="BD482" i="1"/>
  <c r="BC482" i="1"/>
  <c r="BH411" i="1"/>
  <c r="BG411" i="1"/>
  <c r="BF411" i="1"/>
  <c r="BE411" i="1"/>
  <c r="BD411" i="1"/>
  <c r="BC411" i="1"/>
  <c r="BH166" i="1"/>
  <c r="BG166" i="1"/>
  <c r="BF166" i="1"/>
  <c r="BE166" i="1"/>
  <c r="BD166" i="1"/>
  <c r="BC166" i="1"/>
  <c r="BH268" i="1"/>
  <c r="BG268" i="1"/>
  <c r="BF268" i="1"/>
  <c r="BE268" i="1"/>
  <c r="BD268" i="1"/>
  <c r="BC268" i="1"/>
  <c r="BH288" i="1"/>
  <c r="BG288" i="1"/>
  <c r="BF288" i="1"/>
  <c r="BE288" i="1"/>
  <c r="BD288" i="1"/>
  <c r="BC288" i="1"/>
  <c r="BH123" i="1"/>
  <c r="BG123" i="1"/>
  <c r="BF123" i="1"/>
  <c r="BE123" i="1"/>
  <c r="BD123" i="1"/>
  <c r="BC123" i="1"/>
  <c r="BH180" i="1"/>
  <c r="BG180" i="1"/>
  <c r="BF180" i="1"/>
  <c r="BE180" i="1"/>
  <c r="BD180" i="1"/>
  <c r="BC180" i="1"/>
  <c r="BH386" i="1"/>
  <c r="BG386" i="1"/>
  <c r="BF386" i="1"/>
  <c r="BE386" i="1"/>
  <c r="BD386" i="1"/>
  <c r="BC386" i="1"/>
  <c r="BH182" i="1"/>
  <c r="BG182" i="1"/>
  <c r="BF182" i="1"/>
  <c r="BE182" i="1"/>
  <c r="BD182" i="1"/>
  <c r="BC182" i="1"/>
  <c r="BH249" i="1"/>
  <c r="BG249" i="1"/>
  <c r="BF249" i="1"/>
  <c r="BE249" i="1"/>
  <c r="BD249" i="1"/>
  <c r="BC249" i="1"/>
  <c r="BH20" i="1"/>
  <c r="BG20" i="1"/>
  <c r="BF20" i="1"/>
  <c r="BE20" i="1"/>
  <c r="BD20" i="1"/>
  <c r="BC20" i="1"/>
  <c r="BH383" i="1"/>
  <c r="BG383" i="1"/>
  <c r="BF383" i="1"/>
  <c r="BE383" i="1"/>
  <c r="BD383" i="1"/>
  <c r="BC383" i="1"/>
  <c r="BH364" i="1"/>
  <c r="BG364" i="1"/>
  <c r="BF364" i="1"/>
  <c r="BE364" i="1"/>
  <c r="BD364" i="1"/>
  <c r="BC364" i="1"/>
  <c r="BH139" i="1"/>
  <c r="BG139" i="1"/>
  <c r="BF139" i="1"/>
  <c r="BE139" i="1"/>
  <c r="BD139" i="1"/>
  <c r="BC139" i="1"/>
  <c r="BH83" i="1"/>
  <c r="BG83" i="1"/>
  <c r="BF83" i="1"/>
  <c r="BE83" i="1"/>
  <c r="BD83" i="1"/>
  <c r="BC83" i="1"/>
  <c r="BH154" i="1"/>
  <c r="BG154" i="1"/>
  <c r="BF154" i="1"/>
  <c r="BE154" i="1"/>
  <c r="BD154" i="1"/>
  <c r="BC154" i="1"/>
  <c r="BH285" i="1"/>
  <c r="BG285" i="1"/>
  <c r="BF285" i="1"/>
  <c r="BE285" i="1"/>
  <c r="BD285" i="1"/>
  <c r="BC285" i="1"/>
  <c r="BH140" i="1"/>
  <c r="BG140" i="1"/>
  <c r="BF140" i="1"/>
  <c r="BE140" i="1"/>
  <c r="BD140" i="1"/>
  <c r="BC140" i="1"/>
  <c r="BH315" i="1"/>
  <c r="BG315" i="1"/>
  <c r="BF315" i="1"/>
  <c r="BE315" i="1"/>
  <c r="BD315" i="1"/>
  <c r="BC315" i="1"/>
  <c r="BH160" i="1"/>
  <c r="BG160" i="1"/>
  <c r="BF160" i="1"/>
  <c r="BE160" i="1"/>
  <c r="BD160" i="1"/>
  <c r="BC160" i="1"/>
  <c r="BH232" i="1"/>
  <c r="BG232" i="1"/>
  <c r="BF232" i="1"/>
  <c r="BE232" i="1"/>
  <c r="BD232" i="1"/>
  <c r="BC232" i="1"/>
  <c r="BH389" i="1"/>
  <c r="BG389" i="1"/>
  <c r="BF389" i="1"/>
  <c r="BE389" i="1"/>
  <c r="BD389" i="1"/>
  <c r="BC389" i="1"/>
  <c r="BH406" i="1"/>
  <c r="BG406" i="1"/>
  <c r="BF406" i="1"/>
  <c r="BE406" i="1"/>
  <c r="BD406" i="1"/>
  <c r="BC406" i="1"/>
  <c r="BH21" i="1"/>
  <c r="BG21" i="1"/>
  <c r="BF21" i="1"/>
  <c r="BE21" i="1"/>
  <c r="BD21" i="1"/>
  <c r="BC21" i="1"/>
  <c r="BH377" i="1"/>
  <c r="BG377" i="1"/>
  <c r="BF377" i="1"/>
  <c r="BE377" i="1"/>
  <c r="BD377" i="1"/>
  <c r="BC377" i="1"/>
  <c r="BH481" i="1"/>
  <c r="BG481" i="1"/>
  <c r="BF481" i="1"/>
  <c r="BE481" i="1"/>
  <c r="BD481" i="1"/>
  <c r="BC481" i="1"/>
  <c r="BH114" i="1"/>
  <c r="BG114" i="1"/>
  <c r="BF114" i="1"/>
  <c r="BE114" i="1"/>
  <c r="BD114" i="1"/>
  <c r="BC114" i="1"/>
  <c r="BH197" i="1"/>
  <c r="BG197" i="1"/>
  <c r="BF197" i="1"/>
  <c r="BE197" i="1"/>
  <c r="BD197" i="1"/>
  <c r="BC197" i="1"/>
  <c r="BH394" i="1"/>
  <c r="BG394" i="1"/>
  <c r="BF394" i="1"/>
  <c r="BE394" i="1"/>
  <c r="BD394" i="1"/>
  <c r="BC394" i="1"/>
  <c r="BH272" i="1"/>
  <c r="BG272" i="1"/>
  <c r="BF272" i="1"/>
  <c r="BE272" i="1"/>
  <c r="BD272" i="1"/>
  <c r="BC272" i="1"/>
  <c r="BH294" i="1"/>
  <c r="BG294" i="1"/>
  <c r="BF294" i="1"/>
  <c r="BE294" i="1"/>
  <c r="BD294" i="1"/>
  <c r="BC294" i="1"/>
  <c r="BH30" i="1"/>
  <c r="BG30" i="1"/>
  <c r="BF30" i="1"/>
  <c r="BE30" i="1"/>
  <c r="BD30" i="1"/>
  <c r="BC30" i="1"/>
  <c r="BH235" i="1"/>
  <c r="BG235" i="1"/>
  <c r="BF235" i="1"/>
  <c r="BE235" i="1"/>
  <c r="BD235" i="1"/>
  <c r="BC235" i="1"/>
  <c r="BH457" i="1"/>
  <c r="BG457" i="1"/>
  <c r="BF457" i="1"/>
  <c r="BE457" i="1"/>
  <c r="BD457" i="1"/>
  <c r="BC457" i="1"/>
  <c r="BH188" i="1"/>
  <c r="BG188" i="1"/>
  <c r="BF188" i="1"/>
  <c r="BE188" i="1"/>
  <c r="BD188" i="1"/>
  <c r="BC188" i="1"/>
  <c r="BH78" i="1"/>
  <c r="BG78" i="1"/>
  <c r="BF78" i="1"/>
  <c r="BE78" i="1"/>
  <c r="BD78" i="1"/>
  <c r="BC78" i="1"/>
  <c r="BH419" i="1"/>
  <c r="BG419" i="1"/>
  <c r="BF419" i="1"/>
  <c r="BE419" i="1"/>
  <c r="BD419" i="1"/>
  <c r="BC419" i="1"/>
  <c r="BH407" i="1"/>
  <c r="BG407" i="1"/>
  <c r="BF407" i="1"/>
  <c r="BE407" i="1"/>
  <c r="BD407" i="1"/>
  <c r="BC407" i="1"/>
  <c r="BH12" i="1"/>
  <c r="BG12" i="1"/>
  <c r="BF12" i="1"/>
  <c r="BE12" i="1"/>
  <c r="BD12" i="1"/>
  <c r="BC12" i="1"/>
  <c r="BH483" i="1"/>
  <c r="BG483" i="1"/>
  <c r="BF483" i="1"/>
  <c r="BE483" i="1"/>
  <c r="BD483" i="1"/>
  <c r="BC483" i="1"/>
  <c r="BH201" i="1"/>
  <c r="BG201" i="1"/>
  <c r="BF201" i="1"/>
  <c r="BE201" i="1"/>
  <c r="BD201" i="1"/>
  <c r="BC201" i="1"/>
  <c r="BH118" i="1"/>
  <c r="BG118" i="1"/>
  <c r="BF118" i="1"/>
  <c r="BE118" i="1"/>
  <c r="BD118" i="1"/>
  <c r="BC118" i="1"/>
  <c r="BH366" i="1"/>
  <c r="BG366" i="1"/>
  <c r="BF366" i="1"/>
  <c r="BE366" i="1"/>
  <c r="BD366" i="1"/>
  <c r="BC366" i="1"/>
  <c r="BH181" i="1"/>
  <c r="BG181" i="1"/>
  <c r="BF181" i="1"/>
  <c r="BE181" i="1"/>
  <c r="BD181" i="1"/>
  <c r="BC181" i="1"/>
  <c r="BH90" i="1"/>
  <c r="BG90" i="1"/>
  <c r="BF90" i="1"/>
  <c r="BE90" i="1"/>
  <c r="BD90" i="1"/>
  <c r="BC90" i="1"/>
  <c r="BH112" i="1"/>
  <c r="BG112" i="1"/>
  <c r="BF112" i="1"/>
  <c r="BE112" i="1"/>
  <c r="BD112" i="1"/>
  <c r="BC112" i="1"/>
  <c r="BH194" i="1"/>
  <c r="BG194" i="1"/>
  <c r="BF194" i="1"/>
  <c r="BE194" i="1"/>
  <c r="BD194" i="1"/>
  <c r="BC194" i="1"/>
  <c r="BH130" i="1"/>
  <c r="BG130" i="1"/>
  <c r="BF130" i="1"/>
  <c r="BE130" i="1"/>
  <c r="BD130" i="1"/>
  <c r="BC130" i="1"/>
  <c r="BH9" i="1"/>
  <c r="BG9" i="1"/>
  <c r="BF9" i="1"/>
  <c r="BE9" i="1"/>
  <c r="BD9" i="1"/>
  <c r="BC9" i="1"/>
  <c r="BH423" i="1"/>
  <c r="BG423" i="1"/>
  <c r="BF423" i="1"/>
  <c r="BE423" i="1"/>
  <c r="BD423" i="1"/>
  <c r="BC423" i="1"/>
  <c r="BH260" i="1"/>
  <c r="BG260" i="1"/>
  <c r="BF260" i="1"/>
  <c r="BE260" i="1"/>
  <c r="BD260" i="1"/>
  <c r="BC260" i="1"/>
  <c r="BH361" i="1"/>
  <c r="BG361" i="1"/>
  <c r="BF361" i="1"/>
  <c r="BE361" i="1"/>
  <c r="BD361" i="1"/>
  <c r="BC361" i="1"/>
  <c r="BH326" i="1"/>
  <c r="BG326" i="1"/>
  <c r="BF326" i="1"/>
  <c r="BE326" i="1"/>
  <c r="BD326" i="1"/>
  <c r="BC326" i="1"/>
  <c r="BH384" i="1"/>
  <c r="BG384" i="1"/>
  <c r="BF384" i="1"/>
  <c r="BE384" i="1"/>
  <c r="BD384" i="1"/>
  <c r="BC384" i="1"/>
  <c r="BH170" i="1"/>
  <c r="BG170" i="1"/>
  <c r="BF170" i="1"/>
  <c r="BE170" i="1"/>
  <c r="BD170" i="1"/>
  <c r="BC170" i="1"/>
  <c r="BH212" i="1"/>
  <c r="BG212" i="1"/>
  <c r="BF212" i="1"/>
  <c r="BE212" i="1"/>
  <c r="BD212" i="1"/>
  <c r="BC212" i="1"/>
  <c r="BH168" i="1"/>
  <c r="BG168" i="1"/>
  <c r="BF168" i="1"/>
  <c r="BE168" i="1"/>
  <c r="BD168" i="1"/>
  <c r="BC168" i="1"/>
  <c r="BH158" i="1"/>
  <c r="BG158" i="1"/>
  <c r="BF158" i="1"/>
  <c r="BE158" i="1"/>
  <c r="BD158" i="1"/>
  <c r="BC158" i="1"/>
  <c r="BH350" i="1"/>
  <c r="BG350" i="1"/>
  <c r="BF350" i="1"/>
  <c r="BE350" i="1"/>
  <c r="BD350" i="1"/>
  <c r="BC350" i="1"/>
  <c r="BH234" i="1"/>
  <c r="BG234" i="1"/>
  <c r="BF234" i="1"/>
  <c r="BE234" i="1"/>
  <c r="BD234" i="1"/>
  <c r="BC234" i="1"/>
  <c r="BH144" i="1"/>
  <c r="BG144" i="1"/>
  <c r="BF144" i="1"/>
  <c r="BE144" i="1"/>
  <c r="BD144" i="1"/>
  <c r="BC144" i="1"/>
  <c r="BH101" i="1"/>
  <c r="BG101" i="1"/>
  <c r="BF101" i="1"/>
  <c r="BE101" i="1"/>
  <c r="BD101" i="1"/>
  <c r="BC101" i="1"/>
  <c r="BH57" i="1"/>
  <c r="BG57" i="1"/>
  <c r="BF57" i="1"/>
  <c r="BE57" i="1"/>
  <c r="BD57" i="1"/>
  <c r="BC57" i="1"/>
  <c r="BH405" i="1"/>
  <c r="BG405" i="1"/>
  <c r="BF405" i="1"/>
  <c r="BE405" i="1"/>
  <c r="BD405" i="1"/>
  <c r="BC405" i="1"/>
  <c r="BH399" i="1"/>
  <c r="BG399" i="1"/>
  <c r="BF399" i="1"/>
  <c r="BE399" i="1"/>
  <c r="BD399" i="1"/>
  <c r="BC399" i="1"/>
  <c r="BH467" i="1"/>
  <c r="BG467" i="1"/>
  <c r="BF467" i="1"/>
  <c r="BE467" i="1"/>
  <c r="BD467" i="1"/>
  <c r="BC467" i="1"/>
  <c r="BH441" i="1"/>
  <c r="BG441" i="1"/>
  <c r="BF441" i="1"/>
  <c r="BE441" i="1"/>
  <c r="BD441" i="1"/>
  <c r="BC441" i="1"/>
  <c r="BH71" i="1"/>
  <c r="BG71" i="1"/>
  <c r="BF71" i="1"/>
  <c r="BE71" i="1"/>
  <c r="BD71" i="1"/>
  <c r="BC71" i="1"/>
  <c r="BH148" i="1"/>
  <c r="BG148" i="1"/>
  <c r="BF148" i="1"/>
  <c r="BE148" i="1"/>
  <c r="BD148" i="1"/>
  <c r="BC148" i="1"/>
  <c r="BH258" i="1"/>
  <c r="BG258" i="1"/>
  <c r="BF258" i="1"/>
  <c r="BE258" i="1"/>
  <c r="BD258" i="1"/>
  <c r="BC258" i="1"/>
  <c r="BH375" i="1"/>
  <c r="BG375" i="1"/>
  <c r="BF375" i="1"/>
  <c r="BE375" i="1"/>
  <c r="BD375" i="1"/>
  <c r="BC375" i="1"/>
  <c r="BH202" i="1"/>
  <c r="BG202" i="1"/>
  <c r="BF202" i="1"/>
  <c r="BE202" i="1"/>
  <c r="BD202" i="1"/>
  <c r="BC202" i="1"/>
  <c r="BH183" i="1"/>
  <c r="BG183" i="1"/>
  <c r="BF183" i="1"/>
  <c r="BE183" i="1"/>
  <c r="BD183" i="1"/>
  <c r="BC183" i="1"/>
  <c r="BH338" i="1"/>
  <c r="BG338" i="1"/>
  <c r="BF338" i="1"/>
  <c r="BE338" i="1"/>
  <c r="BD338" i="1"/>
  <c r="BC338" i="1"/>
  <c r="BH150" i="1"/>
  <c r="BG150" i="1"/>
  <c r="BF150" i="1"/>
  <c r="BE150" i="1"/>
  <c r="BD150" i="1"/>
  <c r="BC150" i="1"/>
  <c r="BH190" i="1"/>
  <c r="BG190" i="1"/>
  <c r="BF190" i="1"/>
  <c r="BE190" i="1"/>
  <c r="BD190" i="1"/>
  <c r="BC190" i="1"/>
  <c r="BH228" i="1"/>
  <c r="BG228" i="1"/>
  <c r="BF228" i="1"/>
  <c r="BE228" i="1"/>
  <c r="BD228" i="1"/>
  <c r="BC228" i="1"/>
  <c r="BH119" i="1"/>
  <c r="BG119" i="1"/>
  <c r="BF119" i="1"/>
  <c r="BE119" i="1"/>
  <c r="BD119" i="1"/>
  <c r="BC119" i="1"/>
  <c r="BH299" i="1"/>
  <c r="BG299" i="1"/>
  <c r="BF299" i="1"/>
  <c r="BE299" i="1"/>
  <c r="BD299" i="1"/>
  <c r="BC299" i="1"/>
  <c r="BH266" i="1"/>
  <c r="BG266" i="1"/>
  <c r="BF266" i="1"/>
  <c r="BE266" i="1"/>
  <c r="BD266" i="1"/>
  <c r="BC266" i="1"/>
  <c r="BH15" i="1"/>
  <c r="BG15" i="1"/>
  <c r="BF15" i="1"/>
  <c r="BE15" i="1"/>
  <c r="BD15" i="1"/>
  <c r="BC15" i="1"/>
  <c r="BH334" i="1"/>
  <c r="BG334" i="1"/>
  <c r="BF334" i="1"/>
  <c r="BE334" i="1"/>
  <c r="BD334" i="1"/>
  <c r="BC334" i="1"/>
  <c r="BH14" i="1"/>
  <c r="BG14" i="1"/>
  <c r="BF14" i="1"/>
  <c r="BE14" i="1"/>
  <c r="BD14" i="1"/>
  <c r="BC14" i="1"/>
  <c r="BH463" i="1"/>
  <c r="BG463" i="1"/>
  <c r="BF463" i="1"/>
  <c r="BE463" i="1"/>
  <c r="BD463" i="1"/>
  <c r="BC463" i="1"/>
  <c r="BH110" i="1"/>
  <c r="BG110" i="1"/>
  <c r="BF110" i="1"/>
  <c r="BE110" i="1"/>
  <c r="BD110" i="1"/>
  <c r="BC110" i="1"/>
  <c r="BH453" i="1"/>
  <c r="BG453" i="1"/>
  <c r="BF453" i="1"/>
  <c r="BE453" i="1"/>
  <c r="BD453" i="1"/>
  <c r="BC453" i="1"/>
  <c r="BH459" i="1"/>
  <c r="BG459" i="1"/>
  <c r="BF459" i="1"/>
  <c r="BE459" i="1"/>
  <c r="BD459" i="1"/>
  <c r="BC459" i="1"/>
  <c r="BH59" i="1"/>
  <c r="BG59" i="1"/>
  <c r="BF59" i="1"/>
  <c r="BE59" i="1"/>
  <c r="BD59" i="1"/>
  <c r="BC59" i="1"/>
  <c r="BH333" i="1"/>
  <c r="BG333" i="1"/>
  <c r="BF333" i="1"/>
  <c r="BE333" i="1"/>
  <c r="BD333" i="1"/>
  <c r="BC333" i="1"/>
  <c r="BH359" i="1"/>
  <c r="BG359" i="1"/>
  <c r="BF359" i="1"/>
  <c r="BE359" i="1"/>
  <c r="BD359" i="1"/>
  <c r="BC359" i="1"/>
  <c r="BH165" i="1"/>
  <c r="BG165" i="1"/>
  <c r="BF165" i="1"/>
  <c r="BE165" i="1"/>
  <c r="BD165" i="1"/>
  <c r="BC165" i="1"/>
  <c r="BH192" i="1"/>
  <c r="BG192" i="1"/>
  <c r="BF192" i="1"/>
  <c r="BE192" i="1"/>
  <c r="BD192" i="1"/>
  <c r="BC192" i="1"/>
  <c r="BH355" i="1"/>
  <c r="BG355" i="1"/>
  <c r="BF355" i="1"/>
  <c r="BE355" i="1"/>
  <c r="BD355" i="1"/>
  <c r="BC355" i="1"/>
  <c r="BH179" i="1"/>
  <c r="BG179" i="1"/>
  <c r="BF179" i="1"/>
  <c r="BE179" i="1"/>
  <c r="BD179" i="1"/>
  <c r="BC179" i="1"/>
  <c r="BH79" i="1"/>
  <c r="BG79" i="1"/>
  <c r="BF79" i="1"/>
  <c r="BE79" i="1"/>
  <c r="BD79" i="1"/>
  <c r="BC79" i="1"/>
  <c r="BH116" i="1"/>
  <c r="BG116" i="1"/>
  <c r="BF116" i="1"/>
  <c r="BE116" i="1"/>
  <c r="BD116" i="1"/>
  <c r="BC116" i="1"/>
  <c r="BH422" i="1"/>
  <c r="BG422" i="1"/>
  <c r="BF422" i="1"/>
  <c r="BE422" i="1"/>
  <c r="BD422" i="1"/>
  <c r="BC422" i="1"/>
  <c r="BH290" i="1"/>
  <c r="BG290" i="1"/>
  <c r="BF290" i="1"/>
  <c r="BE290" i="1"/>
  <c r="BD290" i="1"/>
  <c r="BC290" i="1"/>
  <c r="BH477" i="1"/>
  <c r="BG477" i="1"/>
  <c r="BF477" i="1"/>
  <c r="BE477" i="1"/>
  <c r="BD477" i="1"/>
  <c r="BC477" i="1"/>
  <c r="BH455" i="1"/>
  <c r="BG455" i="1"/>
  <c r="BF455" i="1"/>
  <c r="BE455" i="1"/>
  <c r="BD455" i="1"/>
  <c r="BC455" i="1"/>
  <c r="BH351" i="1"/>
  <c r="BG351" i="1"/>
  <c r="BF351" i="1"/>
  <c r="BE351" i="1"/>
  <c r="BD351" i="1"/>
  <c r="BC351" i="1"/>
  <c r="BH231" i="1"/>
  <c r="BG231" i="1"/>
  <c r="BF231" i="1"/>
  <c r="BE231" i="1"/>
  <c r="BD231" i="1"/>
  <c r="BC231" i="1"/>
  <c r="BH298" i="1"/>
  <c r="BG298" i="1"/>
  <c r="BF298" i="1"/>
  <c r="BE298" i="1"/>
  <c r="BD298" i="1"/>
  <c r="BC298" i="1"/>
  <c r="BH432" i="1"/>
  <c r="BG432" i="1"/>
  <c r="BF432" i="1"/>
  <c r="BE432" i="1"/>
  <c r="BD432" i="1"/>
  <c r="BC432" i="1"/>
  <c r="BH273" i="1"/>
  <c r="BG273" i="1"/>
  <c r="BF273" i="1"/>
  <c r="BE273" i="1"/>
  <c r="BD273" i="1"/>
  <c r="BC273" i="1"/>
  <c r="BH4" i="1"/>
  <c r="BG4" i="1"/>
  <c r="BF4" i="1"/>
  <c r="BE4" i="1"/>
  <c r="BD4" i="1"/>
  <c r="BC4" i="1"/>
  <c r="BH300" i="1"/>
  <c r="BG300" i="1"/>
  <c r="BF300" i="1"/>
  <c r="BE300" i="1"/>
  <c r="BD300" i="1"/>
  <c r="BC300" i="1"/>
  <c r="BH421" i="1"/>
  <c r="BG421" i="1"/>
  <c r="BF421" i="1"/>
  <c r="BE421" i="1"/>
  <c r="BD421" i="1"/>
  <c r="BC421" i="1"/>
  <c r="BH253" i="1"/>
  <c r="BG253" i="1"/>
  <c r="BF253" i="1"/>
  <c r="BE253" i="1"/>
  <c r="BD253" i="1"/>
  <c r="BC253" i="1"/>
  <c r="BH270" i="1"/>
  <c r="BG270" i="1"/>
  <c r="BF270" i="1"/>
  <c r="BE270" i="1"/>
  <c r="BD270" i="1"/>
  <c r="BC270" i="1"/>
  <c r="BH24" i="1"/>
  <c r="BG24" i="1"/>
  <c r="BF24" i="1"/>
  <c r="BE24" i="1"/>
  <c r="BD24" i="1"/>
  <c r="BC24" i="1"/>
  <c r="BH434" i="1"/>
  <c r="BG434" i="1"/>
  <c r="BF434" i="1"/>
  <c r="BE434" i="1"/>
  <c r="BD434" i="1"/>
  <c r="BC434" i="1"/>
  <c r="BH97" i="1"/>
  <c r="BG97" i="1"/>
  <c r="BF97" i="1"/>
  <c r="BE97" i="1"/>
  <c r="BD97" i="1"/>
  <c r="BC97" i="1"/>
  <c r="BH146" i="1"/>
  <c r="BG146" i="1"/>
  <c r="BF146" i="1"/>
  <c r="BE146" i="1"/>
  <c r="BD146" i="1"/>
  <c r="BC146" i="1"/>
  <c r="BH357" i="1"/>
  <c r="BG357" i="1"/>
  <c r="BF357" i="1"/>
  <c r="BE357" i="1"/>
  <c r="BD357" i="1"/>
  <c r="BC357" i="1"/>
  <c r="BH198" i="1"/>
  <c r="BG198" i="1"/>
  <c r="BF198" i="1"/>
  <c r="BE198" i="1"/>
  <c r="BD198" i="1"/>
  <c r="BC198" i="1"/>
  <c r="BH203" i="1"/>
  <c r="BG203" i="1"/>
  <c r="BF203" i="1"/>
  <c r="BE203" i="1"/>
  <c r="BD203" i="1"/>
  <c r="BC203" i="1"/>
  <c r="BH360" i="1"/>
  <c r="BG360" i="1"/>
  <c r="BF360" i="1"/>
  <c r="BE360" i="1"/>
  <c r="BD360" i="1"/>
  <c r="BC360" i="1"/>
  <c r="BH306" i="1"/>
  <c r="BG306" i="1"/>
  <c r="BF306" i="1"/>
  <c r="BE306" i="1"/>
  <c r="BD306" i="1"/>
  <c r="BC306" i="1"/>
  <c r="BH149" i="1"/>
  <c r="BG149" i="1"/>
  <c r="BF149" i="1"/>
  <c r="BE149" i="1"/>
  <c r="BD149" i="1"/>
  <c r="BC149" i="1"/>
  <c r="BH3" i="1"/>
  <c r="BG3" i="1"/>
  <c r="BF3" i="1"/>
  <c r="BE3" i="1"/>
  <c r="BD3" i="1"/>
  <c r="BC3" i="1"/>
  <c r="BH87" i="1"/>
  <c r="BG87" i="1"/>
  <c r="BF87" i="1"/>
  <c r="BE87" i="1"/>
  <c r="BD87" i="1"/>
  <c r="BC87" i="1"/>
  <c r="BH435" i="1"/>
  <c r="BG435" i="1"/>
  <c r="BF435" i="1"/>
  <c r="BE435" i="1"/>
  <c r="BD435" i="1"/>
  <c r="BC435" i="1"/>
  <c r="BH305" i="1"/>
  <c r="BG305" i="1"/>
  <c r="BF305" i="1"/>
  <c r="BE305" i="1"/>
  <c r="BD305" i="1"/>
  <c r="BC305" i="1"/>
  <c r="BH400" i="1"/>
  <c r="BG400" i="1"/>
  <c r="BF400" i="1"/>
  <c r="BE400" i="1"/>
  <c r="BD400" i="1"/>
  <c r="BC400" i="1"/>
  <c r="BH303" i="1"/>
  <c r="BG303" i="1"/>
  <c r="BF303" i="1"/>
  <c r="BE303" i="1"/>
  <c r="BD303" i="1"/>
  <c r="BC303" i="1"/>
  <c r="BH261" i="1"/>
  <c r="BG261" i="1"/>
  <c r="BF261" i="1"/>
  <c r="BE261" i="1"/>
  <c r="BD261" i="1"/>
  <c r="BC261" i="1"/>
  <c r="BH246" i="1"/>
  <c r="BG246" i="1"/>
  <c r="BF246" i="1"/>
  <c r="BE246" i="1"/>
  <c r="BD246" i="1"/>
  <c r="BC246" i="1"/>
  <c r="BH446" i="1"/>
  <c r="BG446" i="1"/>
  <c r="BF446" i="1"/>
  <c r="BE446" i="1"/>
  <c r="BD446" i="1"/>
  <c r="BC446" i="1"/>
  <c r="BH402" i="1"/>
  <c r="BG402" i="1"/>
  <c r="BF402" i="1"/>
  <c r="BE402" i="1"/>
  <c r="BD402" i="1"/>
  <c r="BC402" i="1"/>
  <c r="BH208" i="1"/>
  <c r="BG208" i="1"/>
  <c r="BF208" i="1"/>
  <c r="BE208" i="1"/>
  <c r="BD208" i="1"/>
  <c r="BC208" i="1"/>
  <c r="BH229" i="1"/>
  <c r="BG229" i="1"/>
  <c r="BF229" i="1"/>
  <c r="BE229" i="1"/>
  <c r="BD229" i="1"/>
  <c r="BC229" i="1"/>
  <c r="BH448" i="1"/>
  <c r="BG448" i="1"/>
  <c r="BF448" i="1"/>
  <c r="BE448" i="1"/>
  <c r="BD448" i="1"/>
  <c r="BC448" i="1"/>
  <c r="BH225" i="1"/>
  <c r="BG225" i="1"/>
  <c r="BF225" i="1"/>
  <c r="BE225" i="1"/>
  <c r="BD225" i="1"/>
  <c r="BC225" i="1"/>
  <c r="BH91" i="1"/>
  <c r="BG91" i="1"/>
  <c r="BF91" i="1"/>
  <c r="BE91" i="1"/>
  <c r="BD91" i="1"/>
  <c r="BC91" i="1"/>
  <c r="BH452" i="1"/>
  <c r="BG452" i="1"/>
  <c r="BF452" i="1"/>
  <c r="BE452" i="1"/>
  <c r="BD452" i="1"/>
  <c r="BC452" i="1"/>
  <c r="BH484" i="1"/>
  <c r="BG484" i="1"/>
  <c r="BF484" i="1"/>
  <c r="BE484" i="1"/>
  <c r="BD484" i="1"/>
  <c r="BC484" i="1"/>
  <c r="BH370" i="1"/>
  <c r="BG370" i="1"/>
  <c r="BF370" i="1"/>
  <c r="BE370" i="1"/>
  <c r="BD370" i="1"/>
  <c r="BC370" i="1"/>
  <c r="BH291" i="1"/>
  <c r="BG291" i="1"/>
  <c r="BF291" i="1"/>
  <c r="BE291" i="1"/>
  <c r="BD291" i="1"/>
  <c r="BC291" i="1"/>
  <c r="BH473" i="1"/>
  <c r="BG473" i="1"/>
  <c r="BF473" i="1"/>
  <c r="BE473" i="1"/>
  <c r="BD473" i="1"/>
  <c r="BC473" i="1"/>
  <c r="BH372" i="1"/>
  <c r="BG372" i="1"/>
  <c r="BF372" i="1"/>
  <c r="BE372" i="1"/>
  <c r="BD372" i="1"/>
  <c r="BC372" i="1"/>
  <c r="BH325" i="1"/>
  <c r="BG325" i="1"/>
  <c r="BF325" i="1"/>
  <c r="BE325" i="1"/>
  <c r="BD325" i="1"/>
  <c r="BC325" i="1"/>
  <c r="BH162" i="1"/>
  <c r="BG162" i="1"/>
  <c r="BF162" i="1"/>
  <c r="BE162" i="1"/>
  <c r="BD162" i="1"/>
  <c r="BC162" i="1"/>
  <c r="BH486" i="1"/>
  <c r="BG486" i="1"/>
  <c r="BF486" i="1"/>
  <c r="BE486" i="1"/>
  <c r="BD486" i="1"/>
  <c r="BC486" i="1"/>
  <c r="BH186" i="1"/>
  <c r="BG186" i="1"/>
  <c r="BF186" i="1"/>
  <c r="BE186" i="1"/>
  <c r="BD186" i="1"/>
  <c r="BC186" i="1"/>
  <c r="BH251" i="1"/>
  <c r="BG251" i="1"/>
  <c r="BF251" i="1"/>
  <c r="BE251" i="1"/>
  <c r="BD251" i="1"/>
  <c r="BC251" i="1"/>
  <c r="BH396" i="1"/>
  <c r="BG396" i="1"/>
  <c r="BF396" i="1"/>
  <c r="BE396" i="1"/>
  <c r="BD396" i="1"/>
  <c r="BC396" i="1"/>
  <c r="BH34" i="1"/>
  <c r="BG34" i="1"/>
  <c r="BF34" i="1"/>
  <c r="BE34" i="1"/>
  <c r="BD34" i="1"/>
  <c r="BC34" i="1"/>
  <c r="BH371" i="1"/>
  <c r="BG371" i="1"/>
  <c r="BF371" i="1"/>
  <c r="BE371" i="1"/>
  <c r="BD371" i="1"/>
  <c r="BC371" i="1"/>
  <c r="BH365" i="1"/>
  <c r="BG365" i="1"/>
  <c r="BF365" i="1"/>
  <c r="BE365" i="1"/>
  <c r="BD365" i="1"/>
  <c r="BC365" i="1"/>
  <c r="BH460" i="1"/>
  <c r="BG460" i="1"/>
  <c r="BF460" i="1"/>
  <c r="BE460" i="1"/>
  <c r="BD460" i="1"/>
  <c r="BC460" i="1"/>
  <c r="BH283" i="1"/>
  <c r="BG283" i="1"/>
  <c r="BF283" i="1"/>
  <c r="BE283" i="1"/>
  <c r="BD283" i="1"/>
  <c r="BC283" i="1"/>
  <c r="BH184" i="1"/>
  <c r="BG184" i="1"/>
  <c r="BF184" i="1"/>
  <c r="BE184" i="1"/>
  <c r="BD184" i="1"/>
  <c r="BC184" i="1"/>
  <c r="BH174" i="1"/>
  <c r="BG174" i="1"/>
  <c r="BF174" i="1"/>
  <c r="BE174" i="1"/>
  <c r="BD174" i="1"/>
  <c r="BC174" i="1"/>
  <c r="BH308" i="1"/>
  <c r="BG308" i="1"/>
  <c r="BF308" i="1"/>
  <c r="BE308" i="1"/>
  <c r="BD308" i="1"/>
  <c r="BC308" i="1"/>
  <c r="BH185" i="1"/>
  <c r="BG185" i="1"/>
  <c r="BF185" i="1"/>
  <c r="BE185" i="1"/>
  <c r="BD185" i="1"/>
  <c r="BC185" i="1"/>
  <c r="BH392" i="1"/>
  <c r="BG392" i="1"/>
  <c r="BF392" i="1"/>
  <c r="BE392" i="1"/>
  <c r="BD392" i="1"/>
  <c r="BC392" i="1"/>
  <c r="BH39" i="1"/>
  <c r="BG39" i="1"/>
  <c r="BF39" i="1"/>
  <c r="BE39" i="1"/>
  <c r="BD39" i="1"/>
  <c r="BC39" i="1"/>
  <c r="BH388" i="1"/>
  <c r="BG388" i="1"/>
  <c r="BF388" i="1"/>
  <c r="BE388" i="1"/>
  <c r="BD388" i="1"/>
  <c r="BC388" i="1"/>
  <c r="BH412" i="1"/>
  <c r="BG412" i="1"/>
  <c r="BF412" i="1"/>
  <c r="BE412" i="1"/>
  <c r="BD412" i="1"/>
  <c r="BC412" i="1"/>
  <c r="BH471" i="1"/>
  <c r="BG471" i="1"/>
  <c r="BF471" i="1"/>
  <c r="BE471" i="1"/>
  <c r="BD471" i="1"/>
  <c r="BC471" i="1"/>
  <c r="BH89" i="1"/>
  <c r="BG89" i="1"/>
  <c r="BF89" i="1"/>
  <c r="BE89" i="1"/>
  <c r="BD89" i="1"/>
  <c r="BC89" i="1"/>
  <c r="BH127" i="1"/>
  <c r="BG127" i="1"/>
  <c r="BF127" i="1"/>
  <c r="BE127" i="1"/>
  <c r="BD127" i="1"/>
  <c r="BC127" i="1"/>
  <c r="BH193" i="1"/>
  <c r="BG193" i="1"/>
  <c r="BF193" i="1"/>
  <c r="BE193" i="1"/>
  <c r="BD193" i="1"/>
  <c r="BC193" i="1"/>
  <c r="BH31" i="1"/>
  <c r="BG31" i="1"/>
  <c r="BF31" i="1"/>
  <c r="BE31" i="1"/>
  <c r="BD31" i="1"/>
  <c r="BC31" i="1"/>
  <c r="BH103" i="1"/>
  <c r="BG103" i="1"/>
  <c r="BF103" i="1"/>
  <c r="BE103" i="1"/>
  <c r="BD103" i="1"/>
  <c r="BC103" i="1"/>
  <c r="BH53" i="1"/>
  <c r="BG53" i="1"/>
  <c r="BF53" i="1"/>
  <c r="BE53" i="1"/>
  <c r="BD53" i="1"/>
  <c r="BC53" i="1"/>
  <c r="BH105" i="1"/>
  <c r="BG105" i="1"/>
  <c r="BF105" i="1"/>
  <c r="BE105" i="1"/>
  <c r="BD105" i="1"/>
  <c r="BC105" i="1"/>
  <c r="BH60" i="1"/>
  <c r="BG60" i="1"/>
  <c r="BF60" i="1"/>
  <c r="BE60" i="1"/>
  <c r="BD60" i="1"/>
  <c r="BC60" i="1"/>
  <c r="BH156" i="1"/>
  <c r="BG156" i="1"/>
  <c r="BF156" i="1"/>
  <c r="BE156" i="1"/>
  <c r="BD156" i="1"/>
  <c r="BC156" i="1"/>
  <c r="BH121" i="1"/>
  <c r="BG121" i="1"/>
  <c r="BF121" i="1"/>
  <c r="BE121" i="1"/>
  <c r="BD121" i="1"/>
  <c r="BC121" i="1"/>
  <c r="BH349" i="1"/>
  <c r="BG349" i="1"/>
  <c r="BF349" i="1"/>
  <c r="BE349" i="1"/>
  <c r="BD349" i="1"/>
  <c r="BC349" i="1"/>
  <c r="BH293" i="1"/>
  <c r="BG293" i="1"/>
  <c r="BF293" i="1"/>
  <c r="BE293" i="1"/>
  <c r="BD293" i="1"/>
  <c r="BC293" i="1"/>
  <c r="BH281" i="1"/>
  <c r="BG281" i="1"/>
  <c r="BF281" i="1"/>
  <c r="BE281" i="1"/>
  <c r="BD281" i="1"/>
  <c r="BC281" i="1"/>
  <c r="BH339" i="1"/>
  <c r="BG339" i="1"/>
  <c r="BF339" i="1"/>
  <c r="BE339" i="1"/>
  <c r="BD339" i="1"/>
  <c r="BC339" i="1"/>
  <c r="BH468" i="1"/>
  <c r="BG468" i="1"/>
  <c r="BF468" i="1"/>
  <c r="BE468" i="1"/>
  <c r="BD468" i="1"/>
  <c r="BC468" i="1"/>
  <c r="BH324" i="1"/>
  <c r="BG324" i="1"/>
  <c r="BF324" i="1"/>
  <c r="BE324" i="1"/>
  <c r="BD324" i="1"/>
  <c r="BC324" i="1"/>
  <c r="BH267" i="1"/>
  <c r="BG267" i="1"/>
  <c r="BF267" i="1"/>
  <c r="BE267" i="1"/>
  <c r="BD267" i="1"/>
  <c r="BC267" i="1"/>
  <c r="BH424" i="1"/>
  <c r="BG424" i="1"/>
  <c r="BF424" i="1"/>
  <c r="BE424" i="1"/>
  <c r="BD424" i="1"/>
  <c r="BC424" i="1"/>
  <c r="BH469" i="1"/>
  <c r="BG469" i="1"/>
  <c r="BF469" i="1"/>
  <c r="BE469" i="1"/>
  <c r="BD469" i="1"/>
  <c r="BC469" i="1"/>
  <c r="BH222" i="1"/>
  <c r="BG222" i="1"/>
  <c r="BF222" i="1"/>
  <c r="BE222" i="1"/>
  <c r="BD222" i="1"/>
  <c r="BC222" i="1"/>
  <c r="BH99" i="1"/>
  <c r="BG99" i="1"/>
  <c r="BF99" i="1"/>
  <c r="BE99" i="1"/>
  <c r="BD99" i="1"/>
  <c r="BC99" i="1"/>
  <c r="BH354" i="1"/>
  <c r="BG354" i="1"/>
  <c r="BF354" i="1"/>
  <c r="BE354" i="1"/>
  <c r="BD354" i="1"/>
  <c r="BC354" i="1"/>
  <c r="BH49" i="1"/>
  <c r="BG49" i="1"/>
  <c r="BF49" i="1"/>
  <c r="BE49" i="1"/>
  <c r="BD49" i="1"/>
  <c r="BC49" i="1"/>
  <c r="BH245" i="1"/>
  <c r="BG245" i="1"/>
  <c r="BF245" i="1"/>
  <c r="BE245" i="1"/>
  <c r="BD245" i="1"/>
  <c r="BC245" i="1"/>
  <c r="BH264" i="1"/>
  <c r="BG264" i="1"/>
  <c r="BF264" i="1"/>
  <c r="BE264" i="1"/>
  <c r="BD264" i="1"/>
  <c r="BC264" i="1"/>
  <c r="BH81" i="1"/>
  <c r="BG81" i="1"/>
  <c r="BF81" i="1"/>
  <c r="BE81" i="1"/>
  <c r="BD81" i="1"/>
  <c r="BC81" i="1"/>
  <c r="BH413" i="1"/>
  <c r="BG413" i="1"/>
  <c r="BF413" i="1"/>
  <c r="BE413" i="1"/>
  <c r="BD413" i="1"/>
  <c r="BC413" i="1"/>
  <c r="BH93" i="1"/>
  <c r="BG93" i="1"/>
  <c r="BF93" i="1"/>
  <c r="BE93" i="1"/>
  <c r="BD93" i="1"/>
  <c r="BC93" i="1"/>
  <c r="BH42" i="1"/>
  <c r="BG42" i="1"/>
  <c r="BF42" i="1"/>
  <c r="BE42" i="1"/>
  <c r="BD42" i="1"/>
  <c r="BC42" i="1"/>
  <c r="BH40" i="1"/>
  <c r="BG40" i="1"/>
  <c r="BF40" i="1"/>
  <c r="BE40" i="1"/>
  <c r="BD40" i="1"/>
  <c r="BC40" i="1"/>
  <c r="BH337" i="1"/>
  <c r="BG337" i="1"/>
  <c r="BF337" i="1"/>
  <c r="BE337" i="1"/>
  <c r="BD337" i="1"/>
  <c r="BC337" i="1"/>
  <c r="BH54" i="1"/>
  <c r="BG54" i="1"/>
  <c r="BF54" i="1"/>
  <c r="BE54" i="1"/>
  <c r="BD54" i="1"/>
  <c r="BC54" i="1"/>
  <c r="BH437" i="1"/>
  <c r="BG437" i="1"/>
  <c r="BF437" i="1"/>
  <c r="BE437" i="1"/>
  <c r="BD437" i="1"/>
  <c r="BC437" i="1"/>
  <c r="BH274" i="1"/>
  <c r="BG274" i="1"/>
  <c r="BF274" i="1"/>
  <c r="BE274" i="1"/>
  <c r="BD274" i="1"/>
  <c r="BC274" i="1"/>
  <c r="BH29" i="1"/>
  <c r="BG29" i="1"/>
  <c r="BF29" i="1"/>
  <c r="BE29" i="1"/>
  <c r="BD29" i="1"/>
  <c r="BC29" i="1"/>
  <c r="BH167" i="1"/>
  <c r="BG167" i="1"/>
  <c r="BF167" i="1"/>
  <c r="BE167" i="1"/>
  <c r="BD167" i="1"/>
  <c r="BC167" i="1"/>
  <c r="BH269" i="1"/>
  <c r="BG269" i="1"/>
  <c r="BF269" i="1"/>
  <c r="BE269" i="1"/>
  <c r="BD269" i="1"/>
  <c r="BC269" i="1"/>
  <c r="BH465" i="1"/>
  <c r="BG465" i="1"/>
  <c r="BF465" i="1"/>
  <c r="BE465" i="1"/>
  <c r="BD465" i="1"/>
  <c r="BC465" i="1"/>
  <c r="BH490" i="1"/>
  <c r="BG490" i="1"/>
  <c r="BF490" i="1"/>
  <c r="BE490" i="1"/>
  <c r="BD490" i="1"/>
  <c r="BC490" i="1"/>
  <c r="BH219" i="1"/>
  <c r="BG219" i="1"/>
  <c r="BF219" i="1"/>
  <c r="BE219" i="1"/>
  <c r="BD219" i="1"/>
  <c r="BC219" i="1"/>
  <c r="BH322" i="1"/>
  <c r="BG322" i="1"/>
  <c r="BF322" i="1"/>
  <c r="BE322" i="1"/>
  <c r="BD322" i="1"/>
  <c r="BC322" i="1"/>
  <c r="BH113" i="1"/>
  <c r="BG113" i="1"/>
  <c r="BF113" i="1"/>
  <c r="BE113" i="1"/>
  <c r="BD113" i="1"/>
  <c r="BC113" i="1"/>
  <c r="BH143" i="1"/>
  <c r="BG143" i="1"/>
  <c r="BF143" i="1"/>
  <c r="BE143" i="1"/>
  <c r="BD143" i="1"/>
  <c r="BC143" i="1"/>
  <c r="BH479" i="1"/>
  <c r="BG479" i="1"/>
  <c r="BF479" i="1"/>
  <c r="BE479" i="1"/>
  <c r="BD479" i="1"/>
  <c r="BC479" i="1"/>
  <c r="BH425" i="1"/>
  <c r="BG425" i="1"/>
  <c r="BF425" i="1"/>
  <c r="BE425" i="1"/>
  <c r="BD425" i="1"/>
  <c r="BC425" i="1"/>
  <c r="BH138" i="1"/>
  <c r="BG138" i="1"/>
  <c r="BF138" i="1"/>
  <c r="BE138" i="1"/>
  <c r="BD138" i="1"/>
  <c r="BC138" i="1"/>
  <c r="AR378" i="1"/>
  <c r="BA167" i="1" l="1"/>
  <c r="BA388" i="1"/>
  <c r="BA113" i="1"/>
  <c r="BA337" i="1"/>
  <c r="BA138" i="1"/>
  <c r="BA269" i="1"/>
  <c r="BA40" i="1"/>
  <c r="BA465" i="1"/>
  <c r="BA322" i="1"/>
  <c r="BA349" i="1"/>
  <c r="BA425" i="1"/>
  <c r="BA54" i="1"/>
  <c r="BA479" i="1"/>
  <c r="BA324" i="1"/>
  <c r="AU457" i="1"/>
  <c r="BA457" i="1" s="1"/>
  <c r="BB474" i="1"/>
  <c r="BB479" i="1"/>
  <c r="BB395" i="1"/>
  <c r="BB176" i="1"/>
  <c r="BB391" i="1"/>
  <c r="BB13" i="1"/>
  <c r="BB472" i="1"/>
  <c r="BB8" i="1"/>
  <c r="BB397" i="1"/>
  <c r="BB420" i="1"/>
  <c r="BB369" i="1"/>
  <c r="BB102" i="1"/>
  <c r="BB407" i="1"/>
  <c r="BB303" i="1"/>
  <c r="BB225" i="1"/>
  <c r="BB103" i="1"/>
  <c r="BB42" i="1"/>
  <c r="BB77" i="1"/>
  <c r="BB292" i="1"/>
  <c r="BB266" i="1"/>
  <c r="BB434" i="1"/>
  <c r="BB378" i="1"/>
  <c r="BB247" i="1"/>
  <c r="BB313" i="1"/>
  <c r="BB76" i="1"/>
  <c r="BB440" i="1"/>
  <c r="BB466" i="1"/>
  <c r="BB235" i="1"/>
  <c r="BB399" i="1"/>
  <c r="BB97" i="1"/>
  <c r="BB195" i="1"/>
  <c r="BB56" i="1"/>
  <c r="BB129" i="1"/>
  <c r="BB414" i="1"/>
  <c r="BB43" i="1"/>
  <c r="BB153" i="1"/>
  <c r="BB252" i="1"/>
  <c r="BB34" i="1"/>
  <c r="BB193" i="1"/>
  <c r="BB413" i="1"/>
  <c r="BB429" i="1"/>
  <c r="BB187" i="1"/>
  <c r="BB297" i="1"/>
  <c r="BB342" i="1"/>
  <c r="BB288" i="1"/>
  <c r="BB364" i="1"/>
  <c r="BB31" i="1"/>
  <c r="BB138" i="1"/>
  <c r="BB122" i="1"/>
  <c r="BB408" i="1"/>
  <c r="BB200" i="1"/>
  <c r="BB475" i="1"/>
  <c r="BB70" i="1"/>
  <c r="BB27" i="1"/>
  <c r="BB284" i="1"/>
  <c r="BB68" i="1"/>
  <c r="BB36" i="1"/>
  <c r="BB289" i="1"/>
  <c r="BB66" i="1"/>
  <c r="BB227" i="1"/>
  <c r="BB63" i="1"/>
  <c r="BB178" i="1"/>
  <c r="BB120" i="1"/>
  <c r="BB171" i="1"/>
  <c r="BB196" i="1"/>
  <c r="BB240" i="1"/>
  <c r="BB301" i="1"/>
  <c r="BB358" i="1"/>
  <c r="BB390" i="1"/>
  <c r="BB132" i="1"/>
  <c r="BB133" i="1"/>
  <c r="BB312" i="1"/>
  <c r="BB108" i="1"/>
  <c r="BB124" i="1"/>
  <c r="BB226" i="1"/>
  <c r="BB136" i="1"/>
  <c r="BB216" i="1"/>
  <c r="BB485" i="1"/>
  <c r="BB262" i="1"/>
  <c r="BB57" i="1"/>
  <c r="BB79" i="1"/>
  <c r="BB460" i="1"/>
  <c r="BB354" i="1"/>
  <c r="BB275" i="1"/>
  <c r="BB213" i="1"/>
  <c r="BB271" i="1"/>
  <c r="BB75" i="1"/>
  <c r="BB7" i="1"/>
  <c r="BB304" i="1"/>
  <c r="BB204" i="1"/>
  <c r="BB23" i="1"/>
  <c r="BB161" i="1"/>
  <c r="BB151" i="1"/>
  <c r="BB367" i="1"/>
  <c r="BB33" i="1"/>
  <c r="BB217" i="1"/>
  <c r="BB109" i="1"/>
  <c r="BB125" i="1"/>
  <c r="BB279" i="1"/>
  <c r="BB257" i="1"/>
  <c r="BB220" i="1"/>
  <c r="BB335" i="1"/>
  <c r="BB248" i="1"/>
  <c r="BB278" i="1"/>
  <c r="BB314" i="1"/>
  <c r="BB401" i="1"/>
  <c r="BB98" i="1"/>
  <c r="BB95" i="1"/>
  <c r="BB11" i="1"/>
  <c r="BB46" i="1"/>
  <c r="BB374" i="1"/>
  <c r="BB385" i="1"/>
  <c r="BB189" i="1"/>
  <c r="BB224" i="1"/>
  <c r="BB155" i="1"/>
  <c r="BB330" i="1"/>
  <c r="BB386" i="1"/>
  <c r="BB154" i="1"/>
  <c r="BB30" i="1"/>
  <c r="BB483" i="1"/>
  <c r="BB130" i="1"/>
  <c r="BB212" i="1"/>
  <c r="BB405" i="1"/>
  <c r="BB202" i="1"/>
  <c r="BB59" i="1"/>
  <c r="BB116" i="1"/>
  <c r="BB432" i="1"/>
  <c r="BB149" i="1"/>
  <c r="BB246" i="1"/>
  <c r="BB452" i="1"/>
  <c r="BB486" i="1"/>
  <c r="BB283" i="1"/>
  <c r="BB412" i="1"/>
  <c r="BB105" i="1"/>
  <c r="BB468" i="1"/>
  <c r="BB49" i="1"/>
  <c r="BB337" i="1"/>
  <c r="BB490" i="1"/>
  <c r="BB134" i="1"/>
  <c r="BB332" i="1"/>
  <c r="BB415" i="1"/>
  <c r="BB17" i="1"/>
  <c r="BB172" i="1"/>
  <c r="BB73" i="1"/>
  <c r="BB214" i="1"/>
  <c r="BB96" i="1"/>
  <c r="BB454" i="1"/>
  <c r="BB404" i="1"/>
  <c r="BB319" i="1"/>
  <c r="BB173" i="1"/>
  <c r="BB403" i="1"/>
  <c r="BB430" i="1"/>
  <c r="BB336" i="1"/>
  <c r="BB38" i="1"/>
  <c r="BB431" i="1"/>
  <c r="BB276" i="1"/>
  <c r="BB443" i="1"/>
  <c r="BB163" i="1"/>
  <c r="BB259" i="1"/>
  <c r="BB347" i="1"/>
  <c r="BB295" i="1"/>
  <c r="BB37" i="1"/>
  <c r="BB241" i="1"/>
  <c r="BB175" i="1"/>
  <c r="BB256" i="1"/>
  <c r="BB2" i="1"/>
  <c r="BB418" i="1"/>
  <c r="BB482" i="1"/>
  <c r="BB182" i="1"/>
  <c r="BB285" i="1"/>
  <c r="BB377" i="1"/>
  <c r="BB201" i="1"/>
  <c r="BB9" i="1"/>
  <c r="BB168" i="1"/>
  <c r="BB183" i="1"/>
  <c r="BB15" i="1"/>
  <c r="BB333" i="1"/>
  <c r="BB422" i="1"/>
  <c r="BB273" i="1"/>
  <c r="BB3" i="1"/>
  <c r="BB446" i="1"/>
  <c r="BB484" i="1"/>
  <c r="BB186" i="1"/>
  <c r="BB184" i="1"/>
  <c r="BB471" i="1"/>
  <c r="BB60" i="1"/>
  <c r="BB324" i="1"/>
  <c r="BB245" i="1"/>
  <c r="BB54" i="1"/>
  <c r="BB219" i="1"/>
  <c r="BB410" i="1"/>
  <c r="BB84" i="1"/>
  <c r="BB296" i="1"/>
  <c r="BB166" i="1"/>
  <c r="BB315" i="1"/>
  <c r="BB188" i="1"/>
  <c r="BB260" i="1"/>
  <c r="BB441" i="1"/>
  <c r="BB165" i="1"/>
  <c r="BB300" i="1"/>
  <c r="BB435" i="1"/>
  <c r="BB208" i="1"/>
  <c r="BB291" i="1"/>
  <c r="BB308" i="1"/>
  <c r="BB127" i="1"/>
  <c r="BB121" i="1"/>
  <c r="BB424" i="1"/>
  <c r="BB274" i="1"/>
  <c r="BB113" i="1"/>
  <c r="BB211" i="1"/>
  <c r="BB19" i="1"/>
  <c r="BB362" i="1"/>
  <c r="BB92" i="1"/>
  <c r="BB439" i="1"/>
  <c r="BB444" i="1"/>
  <c r="BB152" i="1"/>
  <c r="BB44" i="1"/>
  <c r="BB450" i="1"/>
  <c r="BB80" i="1"/>
  <c r="BB239" i="1"/>
  <c r="BB310" i="1"/>
  <c r="BB492" i="1"/>
  <c r="BB373" i="1"/>
  <c r="BB51" i="1"/>
  <c r="BB209" i="1"/>
  <c r="BB10" i="1"/>
  <c r="BB316" i="1"/>
  <c r="BB147" i="1"/>
  <c r="BB223" i="1"/>
  <c r="BB244" i="1"/>
  <c r="BB447" i="1"/>
  <c r="BB159" i="1"/>
  <c r="BB242" i="1"/>
  <c r="BB5" i="1"/>
  <c r="BB393" i="1"/>
  <c r="BB145" i="1"/>
  <c r="BB88" i="1"/>
  <c r="BB16" i="1"/>
  <c r="BB320" i="1"/>
  <c r="BB45" i="1"/>
  <c r="BB205" i="1"/>
  <c r="BB199" i="1"/>
  <c r="BB456" i="1"/>
  <c r="BB493" i="1"/>
  <c r="BB411" i="1"/>
  <c r="BB249" i="1"/>
  <c r="BB140" i="1"/>
  <c r="BB481" i="1"/>
  <c r="BB457" i="1"/>
  <c r="BB118" i="1"/>
  <c r="BB423" i="1"/>
  <c r="BB158" i="1"/>
  <c r="BB467" i="1"/>
  <c r="BB338" i="1"/>
  <c r="BB334" i="1"/>
  <c r="BB359" i="1"/>
  <c r="BB290" i="1"/>
  <c r="BB4" i="1"/>
  <c r="BB146" i="1"/>
  <c r="BB87" i="1"/>
  <c r="BB402" i="1"/>
  <c r="BB370" i="1"/>
  <c r="BB251" i="1"/>
  <c r="BB174" i="1"/>
  <c r="BB89" i="1"/>
  <c r="BB156" i="1"/>
  <c r="BB267" i="1"/>
  <c r="BB264" i="1"/>
  <c r="BB437" i="1"/>
  <c r="BB322" i="1"/>
  <c r="BB350" i="1"/>
  <c r="BB451" i="1"/>
  <c r="BB356" i="1"/>
  <c r="BB428" i="1"/>
  <c r="BB311" i="1"/>
  <c r="BB398" i="1"/>
  <c r="BB345" i="1"/>
  <c r="BB69" i="1"/>
  <c r="BB353" i="1"/>
  <c r="BB72" i="1"/>
  <c r="BB280" i="1"/>
  <c r="BB327" i="1"/>
  <c r="BB436" i="1"/>
  <c r="BB236" i="1"/>
  <c r="BB255" i="1"/>
  <c r="BB487" i="1"/>
  <c r="BB82" i="1"/>
  <c r="BB206" i="1"/>
  <c r="BB426" i="1"/>
  <c r="BB157" i="1"/>
  <c r="BB233" i="1"/>
  <c r="BB462" i="1"/>
  <c r="BB387" i="1"/>
  <c r="BB380" i="1"/>
  <c r="BB221" i="1"/>
  <c r="BB126" i="1"/>
  <c r="BB458" i="1"/>
  <c r="BB309" i="1"/>
  <c r="BB47" i="1"/>
  <c r="BB489" i="1"/>
  <c r="BB268" i="1"/>
  <c r="BB383" i="1"/>
  <c r="BB160" i="1"/>
  <c r="BB197" i="1"/>
  <c r="BB78" i="1"/>
  <c r="BB181" i="1"/>
  <c r="BB361" i="1"/>
  <c r="BB234" i="1"/>
  <c r="BB71" i="1"/>
  <c r="BB190" i="1"/>
  <c r="BB463" i="1"/>
  <c r="BB192" i="1"/>
  <c r="BB455" i="1"/>
  <c r="BB421" i="1"/>
  <c r="BB198" i="1"/>
  <c r="BB305" i="1"/>
  <c r="BB229" i="1"/>
  <c r="BB473" i="1"/>
  <c r="BB185" i="1"/>
  <c r="BB349" i="1"/>
  <c r="BB469" i="1"/>
  <c r="BB29" i="1"/>
  <c r="BB143" i="1"/>
  <c r="BB169" i="1"/>
  <c r="BB142" i="1"/>
  <c r="BB117" i="1"/>
  <c r="BB20" i="1"/>
  <c r="BB114" i="1"/>
  <c r="BB366" i="1"/>
  <c r="BB150" i="1"/>
  <c r="BB477" i="1"/>
  <c r="BB357" i="1"/>
  <c r="BB396" i="1"/>
  <c r="BB81" i="1"/>
  <c r="BB352" i="1"/>
  <c r="BB141" i="1"/>
  <c r="BB409" i="1"/>
  <c r="BB107" i="1"/>
  <c r="BB131" i="1"/>
  <c r="BB237" i="1"/>
  <c r="BB35" i="1"/>
  <c r="BB104" i="1"/>
  <c r="BB368" i="1"/>
  <c r="BB346" i="1"/>
  <c r="BB470" i="1"/>
  <c r="BB135" i="1"/>
  <c r="BB58" i="1"/>
  <c r="BB376" i="1"/>
  <c r="BB328" i="1"/>
  <c r="BB28" i="1"/>
  <c r="BB344" i="1"/>
  <c r="BB94" i="1"/>
  <c r="BB106" i="1"/>
  <c r="BB343" i="1"/>
  <c r="BB438" i="1"/>
  <c r="BB445" i="1"/>
  <c r="BB464" i="1"/>
  <c r="BB65" i="1"/>
  <c r="BB218" i="1"/>
  <c r="BB250" i="1"/>
  <c r="BB416" i="1"/>
  <c r="BB488" i="1"/>
  <c r="BB22" i="1"/>
  <c r="BB32" i="1"/>
  <c r="BB177" i="1"/>
  <c r="BB323" i="1"/>
  <c r="BB232" i="1"/>
  <c r="BB394" i="1"/>
  <c r="BB419" i="1"/>
  <c r="BB90" i="1"/>
  <c r="BB326" i="1"/>
  <c r="BB144" i="1"/>
  <c r="BB148" i="1"/>
  <c r="BB228" i="1"/>
  <c r="BB110" i="1"/>
  <c r="BB355" i="1"/>
  <c r="BB351" i="1"/>
  <c r="BB253" i="1"/>
  <c r="BB203" i="1"/>
  <c r="BB400" i="1"/>
  <c r="BB448" i="1"/>
  <c r="BB372" i="1"/>
  <c r="BB371" i="1"/>
  <c r="BB392" i="1"/>
  <c r="BB293" i="1"/>
  <c r="BB222" i="1"/>
  <c r="BB93" i="1"/>
  <c r="BB167" i="1"/>
  <c r="BB14" i="1"/>
  <c r="BB381" i="1"/>
  <c r="BB26" i="1"/>
  <c r="BB480" i="1"/>
  <c r="BB25" i="1"/>
  <c r="BB340" i="1"/>
  <c r="BB48" i="1"/>
  <c r="BB67" i="1"/>
  <c r="BB318" i="1"/>
  <c r="BB164" i="1"/>
  <c r="BB210" i="1"/>
  <c r="BB331" i="1"/>
  <c r="BB55" i="1"/>
  <c r="BB442" i="1"/>
  <c r="BB86" i="1"/>
  <c r="BB282" i="1"/>
  <c r="BB64" i="1"/>
  <c r="BB62" i="1"/>
  <c r="BB100" i="1"/>
  <c r="BB379" i="1"/>
  <c r="BB74" i="1"/>
  <c r="BB230" i="1"/>
  <c r="BB348" i="1"/>
  <c r="BB449" i="1"/>
  <c r="BB382" i="1"/>
  <c r="BB115" i="1"/>
  <c r="BB207" i="1"/>
  <c r="BB321" i="1"/>
  <c r="BB123" i="1"/>
  <c r="BB139" i="1"/>
  <c r="BB389" i="1"/>
  <c r="BB272" i="1"/>
  <c r="BB112" i="1"/>
  <c r="BB384" i="1"/>
  <c r="BB101" i="1"/>
  <c r="BB258" i="1"/>
  <c r="BB119" i="1"/>
  <c r="BB453" i="1"/>
  <c r="BB179" i="1"/>
  <c r="BB231" i="1"/>
  <c r="BB270" i="1"/>
  <c r="BB360" i="1"/>
  <c r="BB325" i="1"/>
  <c r="BB365" i="1"/>
  <c r="BB39" i="1"/>
  <c r="BB281" i="1"/>
  <c r="BB99" i="1"/>
  <c r="BB269" i="1"/>
  <c r="BB425" i="1"/>
  <c r="BB277" i="1"/>
  <c r="BB417" i="1"/>
  <c r="BB128" i="1"/>
  <c r="BB476" i="1"/>
  <c r="BB341" i="1"/>
  <c r="BB433" i="1"/>
  <c r="BB302" i="1"/>
  <c r="BB307" i="1"/>
  <c r="BB491" i="1"/>
  <c r="BB317" i="1"/>
  <c r="BB137" i="1"/>
  <c r="BB243" i="1"/>
  <c r="BB238" i="1"/>
  <c r="BB215" i="1"/>
  <c r="BB287" i="1"/>
  <c r="BB286" i="1"/>
  <c r="BB478" i="1"/>
  <c r="BB263" i="1"/>
  <c r="BB41" i="1"/>
  <c r="BB6" i="1"/>
  <c r="BB18" i="1"/>
  <c r="BB363" i="1"/>
  <c r="BB329" i="1"/>
  <c r="BB52" i="1"/>
  <c r="BB254" i="1"/>
  <c r="BB50" i="1"/>
  <c r="BB265" i="1"/>
  <c r="BB85" i="1"/>
  <c r="BB427" i="1"/>
  <c r="BB191" i="1"/>
  <c r="BB61" i="1"/>
  <c r="BB111" i="1"/>
  <c r="BB461" i="1"/>
  <c r="BB180" i="1"/>
  <c r="BB83" i="1"/>
  <c r="BB406" i="1"/>
  <c r="BB294" i="1"/>
  <c r="BB12" i="1"/>
  <c r="BB194" i="1"/>
  <c r="BB170" i="1"/>
  <c r="BB375" i="1"/>
  <c r="BB299" i="1"/>
  <c r="BB459" i="1"/>
  <c r="BB298" i="1"/>
  <c r="BB24" i="1"/>
  <c r="BB306" i="1"/>
  <c r="BB261" i="1"/>
  <c r="BB91" i="1"/>
  <c r="BB162" i="1"/>
  <c r="BB388" i="1"/>
  <c r="BB53" i="1"/>
  <c r="BB339" i="1"/>
  <c r="BB40" i="1"/>
  <c r="BB465" i="1"/>
  <c r="BB21" i="1"/>
  <c r="AY380" i="1"/>
  <c r="AY463" i="1"/>
  <c r="AY198" i="1"/>
  <c r="BA198" i="1" s="1"/>
  <c r="AY354" i="1"/>
  <c r="AY267" i="1"/>
  <c r="AX138" i="1"/>
  <c r="AX143" i="1"/>
  <c r="AX219" i="1"/>
  <c r="AX81" i="1"/>
  <c r="AX349" i="1"/>
  <c r="AX413" i="1"/>
  <c r="AX245" i="1"/>
  <c r="AX437" i="1"/>
  <c r="AX457" i="1"/>
  <c r="AN32" i="1"/>
  <c r="AN113" i="1"/>
  <c r="AN267" i="1"/>
  <c r="AN443" i="1"/>
  <c r="AN382" i="1"/>
  <c r="AN85" i="1"/>
  <c r="AN463" i="1"/>
  <c r="AN184" i="1"/>
  <c r="AN284" i="1"/>
  <c r="AN232" i="1"/>
  <c r="AN23" i="1"/>
  <c r="AN301" i="1"/>
  <c r="AN81" i="1"/>
  <c r="AN62" i="1"/>
  <c r="AN274" i="1"/>
  <c r="AN402" i="1"/>
  <c r="AN173" i="1"/>
  <c r="AN306" i="1"/>
  <c r="AN42" i="1"/>
  <c r="AN3" i="1"/>
  <c r="AN159" i="1"/>
  <c r="AN213" i="1"/>
  <c r="AN290" i="1"/>
  <c r="AN179" i="1"/>
  <c r="AN40" i="1"/>
  <c r="AN236" i="1"/>
  <c r="AN49" i="1"/>
  <c r="AN339" i="1"/>
  <c r="AN446" i="1"/>
  <c r="AN374" i="1"/>
  <c r="AN348" i="1"/>
  <c r="AN37" i="1"/>
  <c r="AN278" i="1"/>
  <c r="AN72" i="1"/>
  <c r="AN453" i="1"/>
  <c r="AN465" i="1"/>
  <c r="AN195" i="1"/>
  <c r="AN71" i="1"/>
  <c r="AN331" i="1"/>
  <c r="AN90" i="1"/>
  <c r="AN54" i="1"/>
  <c r="AN488" i="1"/>
  <c r="AN366" i="1"/>
  <c r="AN112" i="1"/>
  <c r="AN118" i="1"/>
  <c r="AN183" i="1"/>
  <c r="AN390" i="1"/>
  <c r="AN481" i="1"/>
  <c r="AN381" i="1"/>
  <c r="AN130" i="1"/>
  <c r="AN149" i="1"/>
  <c r="AN114" i="1"/>
  <c r="AN320" i="1"/>
  <c r="AN281" i="1"/>
  <c r="AN358" i="1"/>
  <c r="AN196" i="1"/>
  <c r="AN279" i="1"/>
  <c r="AN317" i="1"/>
  <c r="AN167" i="1"/>
  <c r="AN322" i="1"/>
  <c r="AN340" i="1"/>
  <c r="AN63" i="1"/>
  <c r="AN333" i="1"/>
  <c r="AN206" i="1"/>
  <c r="AN303" i="1"/>
  <c r="AN231" i="1"/>
  <c r="AN479" i="1"/>
  <c r="AN414" i="1"/>
  <c r="AN143" i="1"/>
  <c r="AN91" i="1"/>
  <c r="AN53" i="1"/>
  <c r="AN257" i="1"/>
  <c r="AN438" i="1"/>
  <c r="AN321" i="1"/>
  <c r="AN22" i="1"/>
  <c r="AN233" i="1"/>
  <c r="AN122" i="1"/>
  <c r="AN8" i="1"/>
  <c r="AN99" i="1"/>
  <c r="AN377" i="1"/>
  <c r="AN158" i="1"/>
  <c r="AN33" i="1"/>
  <c r="AN269" i="1"/>
  <c r="AN292" i="1"/>
  <c r="AN413" i="1"/>
  <c r="AN226" i="1"/>
  <c r="AN61" i="1"/>
  <c r="AN219" i="1"/>
  <c r="AN95" i="1"/>
  <c r="AN405" i="1"/>
  <c r="AN312" i="1"/>
  <c r="AN468" i="1"/>
  <c r="AN127" i="1"/>
  <c r="AN406" i="1"/>
  <c r="AN103" i="1"/>
  <c r="AN182" i="1"/>
  <c r="AN323" i="1"/>
  <c r="AN349" i="1"/>
  <c r="AN174" i="1"/>
  <c r="AN298" i="1"/>
  <c r="AN391" i="1"/>
  <c r="AN458" i="1"/>
  <c r="AN121" i="1"/>
  <c r="AN260" i="1"/>
  <c r="AN282" i="1"/>
  <c r="AN376" i="1"/>
  <c r="AN396" i="1"/>
  <c r="AN387" i="1"/>
  <c r="AN302" i="1"/>
  <c r="AN480" i="1"/>
  <c r="AN324" i="1"/>
  <c r="AN329" i="1"/>
  <c r="AN59" i="1"/>
  <c r="AN273" i="1"/>
  <c r="AN116" i="1"/>
  <c r="AN373" i="1"/>
  <c r="AN490" i="1"/>
  <c r="AN57" i="1"/>
  <c r="AN304" i="1"/>
  <c r="AN467" i="1"/>
  <c r="AN47" i="1"/>
  <c r="AN359" i="1"/>
  <c r="AN194" i="1"/>
  <c r="AN245" i="1"/>
  <c r="AN69" i="1"/>
  <c r="AN218" i="1"/>
  <c r="AN482" i="1"/>
  <c r="AN455" i="1"/>
  <c r="AN73" i="1"/>
  <c r="AN12" i="1"/>
  <c r="AN424" i="1"/>
  <c r="AN166" i="1"/>
  <c r="AN361" i="1"/>
  <c r="AN398" i="1"/>
  <c r="AN105" i="1"/>
  <c r="AN223" i="1"/>
  <c r="AN256" i="1"/>
  <c r="AN487" i="1"/>
  <c r="AN155" i="1"/>
  <c r="AN360" i="1"/>
  <c r="AN160" i="1"/>
  <c r="AN365" i="1"/>
  <c r="AN41" i="1"/>
  <c r="AN94" i="1"/>
  <c r="AN147" i="1"/>
  <c r="AN372" i="1"/>
  <c r="AN242" i="1"/>
  <c r="AN234" i="1"/>
  <c r="AN420" i="1"/>
  <c r="AN157" i="1"/>
  <c r="AN176" i="1"/>
  <c r="AN140" i="1"/>
  <c r="AN9" i="1"/>
  <c r="AN225" i="1"/>
  <c r="AN371" i="1"/>
  <c r="AN252" i="1"/>
  <c r="AN410" i="1"/>
  <c r="AN423" i="1"/>
  <c r="AN15" i="1"/>
  <c r="AN276" i="1"/>
  <c r="AN314" i="1"/>
  <c r="AN459" i="1"/>
  <c r="AN189" i="1"/>
  <c r="AN380" i="1"/>
  <c r="AN29" i="1"/>
  <c r="AN426" i="1"/>
  <c r="AN263" i="1"/>
  <c r="AN471" i="1"/>
  <c r="AN250" i="1"/>
  <c r="AN265" i="1"/>
  <c r="AN270" i="1"/>
  <c r="AN123" i="1"/>
  <c r="AN211" i="1"/>
  <c r="AN432" i="1"/>
  <c r="AN235" i="1"/>
  <c r="AN251" i="1"/>
  <c r="AN204" i="1"/>
  <c r="AN76" i="1"/>
  <c r="AN229" i="1"/>
  <c r="AN139" i="1"/>
  <c r="AN399" i="1"/>
  <c r="AN335" i="1"/>
  <c r="AN430" i="1"/>
  <c r="AN392" i="1"/>
  <c r="AN425" i="1"/>
  <c r="AN200" i="1"/>
  <c r="AN89" i="1"/>
  <c r="AN64" i="1"/>
  <c r="AN444" i="1"/>
  <c r="AN150" i="1"/>
  <c r="AN248" i="1"/>
  <c r="AN478" i="1"/>
  <c r="AN148" i="1"/>
  <c r="AN460" i="1"/>
  <c r="AN343" i="1"/>
  <c r="AN133" i="1"/>
  <c r="AN457" i="1"/>
  <c r="AN388" i="1"/>
  <c r="AN259" i="1"/>
  <c r="AN434" i="1"/>
  <c r="AN268" i="1"/>
  <c r="AN209" i="1"/>
  <c r="AN110" i="1"/>
  <c r="AN180" i="1"/>
  <c r="AN68" i="1"/>
  <c r="AN407" i="1"/>
  <c r="AN313" i="1"/>
  <c r="AN74" i="1"/>
  <c r="AN389" i="1"/>
  <c r="AN350" i="1"/>
  <c r="AN421" i="1"/>
  <c r="AN484" i="1"/>
  <c r="AN473" i="1"/>
  <c r="AN124" i="1"/>
  <c r="AN60" i="1"/>
  <c r="AN346" i="1"/>
  <c r="AN34" i="1"/>
  <c r="AN185" i="1"/>
  <c r="AN419" i="1"/>
  <c r="AN369" i="1"/>
  <c r="AN332" i="1"/>
  <c r="AN125" i="1"/>
  <c r="AN325" i="1"/>
  <c r="AN205" i="1"/>
  <c r="AN418" i="1"/>
  <c r="AN337" i="1"/>
  <c r="AN43" i="1"/>
  <c r="AN308" i="1"/>
  <c r="AN24" i="1"/>
  <c r="AN310" i="1"/>
  <c r="AN202" i="1"/>
  <c r="AN253" i="1"/>
  <c r="AN492" i="1"/>
  <c r="AN326" i="1"/>
  <c r="AN134" i="1"/>
  <c r="AN146" i="1"/>
  <c r="AN131" i="1"/>
  <c r="AN297" i="1"/>
  <c r="AN378" i="1"/>
  <c r="AN243" i="1"/>
  <c r="AN48" i="1"/>
  <c r="AN192" i="1"/>
  <c r="AN436" i="1"/>
  <c r="AN355" i="1"/>
  <c r="AN178" i="1"/>
  <c r="AN393" i="1"/>
  <c r="AN416" i="1"/>
  <c r="AN77" i="1"/>
  <c r="AN469" i="1"/>
  <c r="AN2" i="1"/>
  <c r="AN156" i="1"/>
  <c r="AN87" i="1"/>
  <c r="AN117" i="1"/>
  <c r="AN222" i="1"/>
  <c r="AN18" i="1"/>
  <c r="AN452" i="1"/>
  <c r="AN294" i="1"/>
  <c r="AN128" i="1"/>
  <c r="AN384" i="1"/>
  <c r="AN138" i="1"/>
  <c r="AN400" i="1"/>
  <c r="AN357" i="1"/>
  <c r="AN456" i="1"/>
  <c r="AN439" i="1"/>
  <c r="AN96" i="1"/>
  <c r="AN448" i="1"/>
  <c r="AN207" i="1"/>
  <c r="AN370" i="1"/>
  <c r="AN258" i="1"/>
  <c r="AN295" i="1"/>
  <c r="AN464" i="1"/>
  <c r="AN493" i="1"/>
  <c r="AN342" i="1"/>
  <c r="AN379" i="1"/>
  <c r="AN341" i="1"/>
  <c r="AN46" i="1"/>
  <c r="AN197" i="1"/>
  <c r="AN39" i="1"/>
  <c r="AN477" i="1"/>
  <c r="AN38" i="1"/>
  <c r="AN119" i="1"/>
  <c r="AN25" i="1"/>
  <c r="AN16" i="1"/>
  <c r="AN101" i="1"/>
  <c r="AN142" i="1"/>
  <c r="AN305" i="1"/>
  <c r="AN212" i="1"/>
  <c r="AN7" i="1"/>
  <c r="AN224" i="1"/>
  <c r="AN162" i="1"/>
  <c r="AN447" i="1"/>
  <c r="AN486" i="1"/>
  <c r="AN462" i="1"/>
  <c r="AN364" i="1"/>
  <c r="AN435" i="1"/>
  <c r="AN20" i="1"/>
  <c r="AN286" i="1"/>
  <c r="AN230" i="1"/>
  <c r="AN445" i="1"/>
  <c r="AN79" i="1"/>
  <c r="AN14" i="1"/>
  <c r="AN78" i="1"/>
  <c r="AN164" i="1"/>
  <c r="AN394" i="1"/>
  <c r="AN491" i="1"/>
  <c r="AN412" i="1"/>
  <c r="AN401" i="1"/>
  <c r="AN28" i="1"/>
  <c r="AN126" i="1"/>
  <c r="AN385" i="1"/>
  <c r="AN55" i="1"/>
  <c r="AN262" i="1"/>
  <c r="AN299" i="1"/>
  <c r="AN193" i="1"/>
  <c r="AN6" i="1"/>
  <c r="AN221" i="1"/>
  <c r="AN296" i="1"/>
  <c r="AN363" i="1"/>
  <c r="AN454" i="1"/>
  <c r="AN11" i="1"/>
  <c r="AN161" i="1"/>
  <c r="AN83" i="1"/>
  <c r="AN244" i="1"/>
  <c r="AN30" i="1"/>
  <c r="AN102" i="1"/>
  <c r="AN75" i="1"/>
  <c r="AN356" i="1"/>
  <c r="AN291" i="1"/>
  <c r="AN4" i="1"/>
  <c r="AN51" i="1"/>
  <c r="AN429" i="1"/>
  <c r="AN135" i="1"/>
  <c r="AN327" i="1"/>
  <c r="AN451" i="1"/>
  <c r="AN254" i="1"/>
  <c r="AN132" i="1"/>
  <c r="AN288" i="1"/>
  <c r="AN383" i="1"/>
  <c r="AN165" i="1"/>
  <c r="AN311" i="1"/>
  <c r="AN328" i="1"/>
  <c r="AN247" i="1"/>
  <c r="AN485" i="1"/>
  <c r="AN375" i="1"/>
  <c r="AN315" i="1"/>
  <c r="AN190" i="1"/>
  <c r="AN336" i="1"/>
  <c r="AN52" i="1"/>
  <c r="AN111" i="1"/>
  <c r="AN152" i="1"/>
  <c r="AN441" i="1"/>
  <c r="AN108" i="1"/>
  <c r="AN36" i="1"/>
  <c r="AN199" i="1"/>
  <c r="AN107" i="1"/>
  <c r="AN334" i="1"/>
  <c r="AN476" i="1"/>
  <c r="AN353" i="1"/>
  <c r="AN427" i="1"/>
  <c r="AN255" i="1"/>
  <c r="AN351" i="1"/>
  <c r="AN154" i="1"/>
  <c r="AN266" i="1"/>
  <c r="AN422" i="1"/>
  <c r="AN70" i="1"/>
  <c r="AN240" i="1"/>
  <c r="AN177" i="1"/>
  <c r="AN318" i="1"/>
  <c r="AN386" i="1"/>
  <c r="AN115" i="1"/>
  <c r="AN168" i="1"/>
  <c r="AN431" i="1"/>
  <c r="AN397" i="1"/>
  <c r="AN277" i="1"/>
  <c r="AN470" i="1"/>
  <c r="AN88" i="1"/>
  <c r="AN272" i="1"/>
  <c r="AN5" i="1"/>
  <c r="AN58" i="1"/>
  <c r="AN98" i="1"/>
  <c r="AN31" i="1"/>
  <c r="AN169" i="1"/>
  <c r="AN21" i="1"/>
  <c r="AN319" i="1"/>
  <c r="AN249" i="1"/>
  <c r="AN170" i="1"/>
  <c r="AN475" i="1"/>
  <c r="AN472" i="1"/>
  <c r="AN67" i="1"/>
  <c r="AN136" i="1"/>
  <c r="AN145" i="1"/>
  <c r="AN474" i="1"/>
  <c r="AN330" i="1"/>
  <c r="AN175" i="1"/>
  <c r="AN50" i="1"/>
  <c r="AN411" i="1"/>
  <c r="AN17" i="1"/>
  <c r="AN466" i="1"/>
  <c r="AN80" i="1"/>
  <c r="AN409" i="1"/>
  <c r="AN354" i="1"/>
  <c r="AN404" i="1"/>
  <c r="AN442" i="1"/>
  <c r="AN35" i="1"/>
  <c r="AN440" i="1"/>
  <c r="AN27" i="1"/>
  <c r="AN280" i="1"/>
  <c r="AN241" i="1"/>
  <c r="AN368" i="1"/>
  <c r="AN13" i="1"/>
  <c r="AN450" i="1"/>
  <c r="AN186" i="1"/>
  <c r="AN338" i="1"/>
  <c r="AN66" i="1"/>
  <c r="AN287" i="1"/>
  <c r="AN285" i="1"/>
  <c r="AN214" i="1"/>
  <c r="AN172" i="1"/>
  <c r="AN104" i="1"/>
  <c r="AN344" i="1"/>
  <c r="AN181" i="1"/>
  <c r="AN415" i="1"/>
  <c r="AN19" i="1"/>
  <c r="AN264" i="1"/>
  <c r="AN120" i="1"/>
  <c r="AN86" i="1"/>
  <c r="AN45" i="1"/>
  <c r="AN367" i="1"/>
  <c r="AN449" i="1"/>
  <c r="AN239" i="1"/>
  <c r="AN347" i="1"/>
  <c r="AN217" i="1"/>
  <c r="AN151" i="1"/>
  <c r="AN171" i="1"/>
  <c r="AN163" i="1"/>
  <c r="AN237" i="1"/>
  <c r="AN362" i="1"/>
  <c r="AN300" i="1"/>
  <c r="AN203" i="1"/>
  <c r="AN227" i="1"/>
  <c r="AN271" i="1"/>
  <c r="AN403" i="1"/>
  <c r="AN238" i="1"/>
  <c r="AN208" i="1"/>
  <c r="AN215" i="1"/>
  <c r="AN307" i="1"/>
  <c r="AN201" i="1"/>
  <c r="AN153" i="1"/>
  <c r="AN220" i="1"/>
  <c r="AN210" i="1"/>
  <c r="AN417" i="1"/>
  <c r="AN82" i="1"/>
  <c r="AN395" i="1"/>
  <c r="AN141" i="1"/>
  <c r="AN84" i="1"/>
  <c r="AN433" i="1"/>
  <c r="AN109" i="1"/>
  <c r="AN56" i="1"/>
  <c r="AN316" i="1"/>
  <c r="AN137" i="1"/>
  <c r="AN44" i="1"/>
  <c r="AN216" i="1"/>
  <c r="AN352" i="1"/>
  <c r="AN246" i="1"/>
  <c r="AN129" i="1"/>
  <c r="AN191" i="1"/>
  <c r="AN275" i="1"/>
  <c r="AN461" i="1"/>
  <c r="AN345" i="1"/>
  <c r="AN261" i="1"/>
  <c r="AN92" i="1"/>
  <c r="AN428" i="1"/>
  <c r="AN309" i="1"/>
  <c r="AN10" i="1"/>
  <c r="AN489" i="1"/>
  <c r="AN65" i="1"/>
  <c r="AN100" i="1"/>
  <c r="AN26" i="1"/>
  <c r="AN228" i="1"/>
  <c r="AN408" i="1"/>
  <c r="AN106" i="1"/>
  <c r="AQ113" i="1"/>
  <c r="AQ281" i="1"/>
  <c r="AQ23" i="1"/>
  <c r="AQ362" i="1"/>
  <c r="AQ448" i="1"/>
  <c r="AQ127" i="1"/>
  <c r="AQ324" i="1"/>
  <c r="AQ479" i="1"/>
  <c r="AQ87" i="1"/>
  <c r="AQ231" i="1"/>
  <c r="AQ293" i="1"/>
  <c r="AQ337" i="1"/>
  <c r="AQ303" i="1"/>
  <c r="AQ290" i="1"/>
  <c r="AQ167" i="1"/>
  <c r="AQ372" i="1"/>
  <c r="AQ97" i="1"/>
  <c r="AQ326" i="1"/>
  <c r="AQ31" i="1"/>
  <c r="AQ473" i="1"/>
  <c r="AQ322" i="1"/>
  <c r="AQ402" i="1"/>
  <c r="AQ93" i="1"/>
  <c r="AQ112" i="1"/>
  <c r="AQ274" i="1"/>
  <c r="AQ425" i="1"/>
  <c r="AQ468" i="1"/>
  <c r="AQ388" i="1"/>
  <c r="AQ111" i="1"/>
  <c r="AQ54" i="1"/>
  <c r="AQ121" i="1"/>
  <c r="AQ339" i="1"/>
  <c r="AQ22" i="1"/>
  <c r="AQ269" i="1"/>
  <c r="AQ306" i="1"/>
  <c r="AQ259" i="1"/>
  <c r="AQ283" i="1"/>
  <c r="AQ29" i="1"/>
  <c r="AQ150" i="1"/>
  <c r="AQ40" i="1"/>
  <c r="AQ226" i="1"/>
  <c r="AQ188" i="1"/>
  <c r="AQ108" i="1"/>
  <c r="AQ308" i="1"/>
  <c r="AQ182" i="1"/>
  <c r="AQ492" i="1"/>
  <c r="AQ373" i="1"/>
  <c r="AQ359" i="1"/>
  <c r="AQ166" i="1"/>
  <c r="AQ118" i="1"/>
  <c r="AQ170" i="1"/>
  <c r="AQ483" i="1"/>
  <c r="AQ42" i="1"/>
  <c r="AQ49" i="1"/>
  <c r="AQ209" i="1"/>
  <c r="AQ90" i="1"/>
  <c r="AQ162" i="1"/>
  <c r="AQ110" i="1"/>
  <c r="AQ21" i="1"/>
  <c r="AQ133" i="1"/>
  <c r="AQ192" i="1"/>
  <c r="AQ206" i="1"/>
  <c r="AQ235" i="1"/>
  <c r="AQ168" i="1"/>
  <c r="AQ410" i="1"/>
  <c r="AQ14" i="1"/>
  <c r="AQ318" i="1"/>
  <c r="AQ455" i="1"/>
  <c r="AQ71" i="1"/>
  <c r="AQ491" i="1"/>
  <c r="AQ329" i="1"/>
  <c r="AQ6" i="1"/>
  <c r="AQ331" i="1"/>
  <c r="AQ103" i="1"/>
  <c r="AQ317" i="1"/>
  <c r="AQ407" i="1"/>
  <c r="AQ353" i="1"/>
  <c r="AQ434" i="1"/>
  <c r="AQ213" i="1"/>
  <c r="AQ465" i="1"/>
  <c r="AQ314" i="1"/>
  <c r="AQ330" i="1"/>
  <c r="AQ411" i="1"/>
  <c r="AQ268" i="1"/>
  <c r="AQ114" i="1"/>
  <c r="AQ355" i="1"/>
  <c r="AQ451" i="1"/>
  <c r="AQ46" i="1"/>
  <c r="AQ260" i="1"/>
  <c r="AQ321" i="1"/>
  <c r="AQ272" i="1"/>
  <c r="AQ396" i="1"/>
  <c r="AQ174" i="1"/>
  <c r="AQ115" i="1"/>
  <c r="AQ62" i="1"/>
  <c r="AQ377" i="1"/>
  <c r="AQ229" i="1"/>
  <c r="AQ374" i="1"/>
  <c r="AQ195" i="1"/>
  <c r="AQ236" i="1"/>
  <c r="AQ482" i="1"/>
  <c r="AQ233" i="1"/>
  <c r="AQ488" i="1"/>
  <c r="AQ365" i="1"/>
  <c r="AQ366" i="1"/>
  <c r="AQ184" i="1"/>
  <c r="AQ179" i="1"/>
  <c r="AQ63" i="1"/>
  <c r="AQ8" i="1"/>
  <c r="AQ139" i="1"/>
  <c r="AQ124" i="1"/>
  <c r="AQ406" i="1"/>
  <c r="AQ3" i="1"/>
  <c r="AQ199" i="1"/>
  <c r="AQ490" i="1"/>
  <c r="AQ361" i="1"/>
  <c r="AQ32" i="1"/>
  <c r="AQ363" i="1"/>
  <c r="AQ218" i="1"/>
  <c r="AQ24" i="1"/>
  <c r="AQ446" i="1"/>
  <c r="AQ447" i="1"/>
  <c r="AQ273" i="1"/>
  <c r="AQ298" i="1"/>
  <c r="AQ289" i="1"/>
  <c r="AQ264" i="1"/>
  <c r="AQ251" i="1"/>
  <c r="AQ160" i="1"/>
  <c r="AQ278" i="1"/>
  <c r="AQ144" i="1"/>
  <c r="AQ50" i="1"/>
  <c r="AQ91" i="1"/>
  <c r="AQ136" i="1"/>
  <c r="AQ319" i="1"/>
  <c r="AQ427" i="1"/>
  <c r="AQ294" i="1"/>
  <c r="AQ102" i="1"/>
  <c r="AQ484" i="1"/>
  <c r="AQ232" i="1"/>
  <c r="AQ39" i="1"/>
  <c r="AQ107" i="1"/>
  <c r="AQ460" i="1"/>
  <c r="AQ284" i="1"/>
  <c r="AQ72" i="1"/>
  <c r="AQ95" i="1"/>
  <c r="AQ7" i="1"/>
  <c r="AQ196" i="1"/>
  <c r="AQ311" i="1"/>
  <c r="AQ292" i="1"/>
  <c r="AQ98" i="1"/>
  <c r="AQ277" i="1"/>
  <c r="AQ282" i="1"/>
  <c r="AQ248" i="1"/>
  <c r="AQ89" i="1"/>
  <c r="AQ381" i="1"/>
  <c r="AQ43" i="1"/>
  <c r="AQ173" i="1"/>
  <c r="AQ348" i="1"/>
  <c r="AQ392" i="1"/>
  <c r="AQ74" i="1"/>
  <c r="AQ158" i="1"/>
  <c r="AQ53" i="1"/>
  <c r="AQ18" i="1"/>
  <c r="AQ265" i="1"/>
  <c r="AQ458" i="1"/>
  <c r="AQ370" i="1"/>
  <c r="AQ207" i="1"/>
  <c r="AQ464" i="1"/>
  <c r="AQ69" i="1"/>
  <c r="AQ480" i="1"/>
  <c r="AQ58" i="1"/>
  <c r="AQ61" i="1"/>
  <c r="AQ475" i="1"/>
  <c r="AQ159" i="1"/>
  <c r="AQ155" i="1"/>
  <c r="AQ37" i="1"/>
  <c r="AQ302" i="1"/>
  <c r="AQ51" i="1"/>
  <c r="AQ438" i="1"/>
  <c r="AQ67" i="1"/>
  <c r="AQ76" i="1"/>
  <c r="AQ163" i="1"/>
  <c r="AQ99" i="1"/>
  <c r="AQ344" i="1"/>
  <c r="AQ68" i="1"/>
  <c r="AQ239" i="1"/>
  <c r="AQ149" i="1"/>
  <c r="AQ222" i="1"/>
  <c r="AQ263" i="1"/>
  <c r="AQ424" i="1"/>
  <c r="AQ27" i="1"/>
  <c r="AQ340" i="1"/>
  <c r="AQ156" i="1"/>
  <c r="AQ122" i="1"/>
  <c r="AQ187" i="1"/>
  <c r="AQ177" i="1"/>
  <c r="AQ440" i="1"/>
  <c r="AQ400" i="1"/>
  <c r="AQ193" i="1"/>
  <c r="AQ295" i="1"/>
  <c r="AQ86" i="1"/>
  <c r="AQ296" i="1"/>
  <c r="AQ48" i="1"/>
  <c r="AQ442" i="1"/>
  <c r="AQ186" i="1"/>
  <c r="AQ147" i="1"/>
  <c r="AQ142" i="1"/>
  <c r="AQ116" i="1"/>
  <c r="AQ185" i="1"/>
  <c r="AQ356" i="1"/>
  <c r="AQ16" i="1"/>
  <c r="AQ450" i="1"/>
  <c r="AQ47" i="1"/>
  <c r="AQ390" i="1"/>
  <c r="AQ254" i="1"/>
  <c r="AQ287" i="1"/>
  <c r="AQ11" i="1"/>
  <c r="AQ466" i="1"/>
  <c r="AQ117" i="1"/>
  <c r="AQ85" i="1"/>
  <c r="AQ414" i="1"/>
  <c r="AQ256" i="1"/>
  <c r="AQ481" i="1"/>
  <c r="AQ279" i="1"/>
  <c r="AQ454" i="1"/>
  <c r="AQ57" i="1"/>
  <c r="AQ214" i="1"/>
  <c r="AQ249" i="1"/>
  <c r="AQ334" i="1"/>
  <c r="AQ398" i="1"/>
  <c r="AQ449" i="1"/>
  <c r="AQ212" i="1"/>
  <c r="AQ459" i="1"/>
  <c r="AQ320" i="1"/>
  <c r="AQ325" i="1"/>
  <c r="AQ257" i="1"/>
  <c r="AQ369" i="1"/>
  <c r="AQ104" i="1"/>
  <c r="AQ291" i="1"/>
  <c r="AQ190" i="1"/>
  <c r="AQ471" i="1"/>
  <c r="AQ470" i="1"/>
  <c r="AQ405" i="1"/>
  <c r="AQ420" i="1"/>
  <c r="AQ416" i="1"/>
  <c r="AQ338" i="1"/>
  <c r="AQ432" i="1"/>
  <c r="AQ181" i="1"/>
  <c r="AQ384" i="1"/>
  <c r="AQ12" i="1"/>
  <c r="AQ368" i="1"/>
  <c r="AQ391" i="1"/>
  <c r="AQ183" i="1"/>
  <c r="AQ285" i="1"/>
  <c r="AQ286" i="1"/>
  <c r="AQ444" i="1"/>
  <c r="AQ389" i="1"/>
  <c r="AQ17" i="1"/>
  <c r="AQ305" i="1"/>
  <c r="AQ241" i="1"/>
  <c r="AQ131" i="1"/>
  <c r="AQ376" i="1"/>
  <c r="AQ403" i="1"/>
  <c r="AQ385" i="1"/>
  <c r="AQ30" i="1"/>
  <c r="AQ262" i="1"/>
  <c r="AQ429" i="1"/>
  <c r="AQ323" i="1"/>
  <c r="AQ175" i="1"/>
  <c r="AQ75" i="1"/>
  <c r="AQ487" i="1"/>
  <c r="AQ79" i="1"/>
  <c r="AQ300" i="1"/>
  <c r="AQ197" i="1"/>
  <c r="AQ378" i="1"/>
  <c r="AQ343" i="1"/>
  <c r="AQ430" i="1"/>
  <c r="AQ333" i="1"/>
  <c r="AQ276" i="1"/>
  <c r="AQ83" i="1"/>
  <c r="AQ436" i="1"/>
  <c r="AQ33" i="1"/>
  <c r="AQ178" i="1"/>
  <c r="AQ421" i="1"/>
  <c r="AQ157" i="1"/>
  <c r="AQ123" i="1"/>
  <c r="AQ358" i="1"/>
  <c r="AQ307" i="1"/>
  <c r="AQ395" i="1"/>
  <c r="AQ13" i="1"/>
  <c r="AQ128" i="1"/>
  <c r="AQ4" i="1"/>
  <c r="AQ371" i="1"/>
  <c r="AQ476" i="1"/>
  <c r="AQ225" i="1"/>
  <c r="AQ270" i="1"/>
  <c r="AQ252" i="1"/>
  <c r="AQ453" i="1"/>
  <c r="AQ148" i="1"/>
  <c r="AQ313" i="1"/>
  <c r="AQ350" i="1"/>
  <c r="AQ327" i="1"/>
  <c r="AQ360" i="1"/>
  <c r="AQ125" i="1"/>
  <c r="AQ443" i="1"/>
  <c r="AQ15" i="1"/>
  <c r="AQ435" i="1"/>
  <c r="AQ5" i="1"/>
  <c r="AQ387" i="1"/>
  <c r="AQ176" i="1"/>
  <c r="AQ19" i="1"/>
  <c r="AQ382" i="1"/>
  <c r="AQ45" i="1"/>
  <c r="AQ52" i="1"/>
  <c r="AQ469" i="1"/>
  <c r="AQ34" i="1"/>
  <c r="AQ409" i="1"/>
  <c r="AQ445" i="1"/>
  <c r="AQ80" i="1"/>
  <c r="AQ210" i="1"/>
  <c r="AQ423" i="1"/>
  <c r="AQ441" i="1"/>
  <c r="AQ472" i="1"/>
  <c r="AQ153" i="1"/>
  <c r="AQ312" i="1"/>
  <c r="AQ141" i="1"/>
  <c r="AQ9" i="1"/>
  <c r="AQ383" i="1"/>
  <c r="AQ247" i="1"/>
  <c r="AQ250" i="1"/>
  <c r="AQ36" i="1"/>
  <c r="AQ120" i="1"/>
  <c r="AQ401" i="1"/>
  <c r="AQ404" i="1"/>
  <c r="AQ347" i="1"/>
  <c r="AQ342" i="1"/>
  <c r="AQ271" i="1"/>
  <c r="AQ94" i="1"/>
  <c r="AQ301" i="1"/>
  <c r="AQ288" i="1"/>
  <c r="AQ336" i="1"/>
  <c r="AQ230" i="1"/>
  <c r="AQ66" i="1"/>
  <c r="AQ73" i="1"/>
  <c r="AQ161" i="1"/>
  <c r="AQ462" i="1"/>
  <c r="AQ417" i="1"/>
  <c r="AQ41" i="1"/>
  <c r="AQ341" i="1"/>
  <c r="AQ346" i="1"/>
  <c r="AQ96" i="1"/>
  <c r="AQ200" i="1"/>
  <c r="AQ211" i="1"/>
  <c r="AQ237" i="1"/>
  <c r="AQ189" i="1"/>
  <c r="AQ38" i="1"/>
  <c r="AQ146" i="1"/>
  <c r="AQ258" i="1"/>
  <c r="AQ221" i="1"/>
  <c r="AQ77" i="1"/>
  <c r="AQ456" i="1"/>
  <c r="AQ224" i="1"/>
  <c r="AQ393" i="1"/>
  <c r="AQ297" i="1"/>
  <c r="AQ332" i="1"/>
  <c r="AQ394" i="1"/>
  <c r="AQ82" i="1"/>
  <c r="AQ88" i="1"/>
  <c r="AQ242" i="1"/>
  <c r="AQ335" i="1"/>
  <c r="AQ280" i="1"/>
  <c r="AQ419" i="1"/>
  <c r="AQ180" i="1"/>
  <c r="AQ238" i="1"/>
  <c r="AQ152" i="1"/>
  <c r="AQ119" i="1"/>
  <c r="AQ101" i="1"/>
  <c r="AQ132" i="1"/>
  <c r="AQ244" i="1"/>
  <c r="AQ217" i="1"/>
  <c r="AQ452" i="1"/>
  <c r="AQ227" i="1"/>
  <c r="AQ240" i="1"/>
  <c r="AQ243" i="1"/>
  <c r="AQ137" i="1"/>
  <c r="AQ351" i="1"/>
  <c r="AQ202" i="1"/>
  <c r="AQ109" i="1"/>
  <c r="AQ151" i="1"/>
  <c r="AQ234" i="1"/>
  <c r="AQ357" i="1"/>
  <c r="AQ386" i="1"/>
  <c r="AQ2" i="1"/>
  <c r="AQ171" i="1"/>
  <c r="AQ328" i="1"/>
  <c r="AQ486" i="1"/>
  <c r="AQ191" i="1"/>
  <c r="AQ467" i="1"/>
  <c r="AQ299" i="1"/>
  <c r="AQ255" i="1"/>
  <c r="AQ415" i="1"/>
  <c r="AQ304" i="1"/>
  <c r="AQ399" i="1"/>
  <c r="AQ28" i="1"/>
  <c r="AQ165" i="1"/>
  <c r="AQ379" i="1"/>
  <c r="AQ203" i="1"/>
  <c r="AQ275" i="1"/>
  <c r="AQ201" i="1"/>
  <c r="AQ246" i="1"/>
  <c r="AQ428" i="1"/>
  <c r="AQ55" i="1"/>
  <c r="AQ208" i="1"/>
  <c r="AQ431" i="1"/>
  <c r="AQ216" i="1"/>
  <c r="AQ134" i="1"/>
  <c r="AQ426" i="1"/>
  <c r="AQ60" i="1"/>
  <c r="AQ126" i="1"/>
  <c r="AQ352" i="1"/>
  <c r="AQ140" i="1"/>
  <c r="AQ220" i="1"/>
  <c r="AQ364" i="1"/>
  <c r="AQ477" i="1"/>
  <c r="AQ130" i="1"/>
  <c r="AQ135" i="1"/>
  <c r="AQ205" i="1"/>
  <c r="AQ489" i="1"/>
  <c r="AQ92" i="1"/>
  <c r="AQ418" i="1"/>
  <c r="AQ70" i="1"/>
  <c r="AQ223" i="1"/>
  <c r="AQ412" i="1"/>
  <c r="AQ316" i="1"/>
  <c r="AQ64" i="1"/>
  <c r="AQ65" i="1"/>
  <c r="AQ25" i="1"/>
  <c r="AQ310" i="1"/>
  <c r="AQ493" i="1"/>
  <c r="AQ253" i="1"/>
  <c r="AQ56" i="1"/>
  <c r="AQ44" i="1"/>
  <c r="AQ169" i="1"/>
  <c r="AQ367" i="1"/>
  <c r="AQ215" i="1"/>
  <c r="AQ154" i="1"/>
  <c r="AQ309" i="1"/>
  <c r="AQ172" i="1"/>
  <c r="AQ105" i="1"/>
  <c r="AQ485" i="1"/>
  <c r="AQ84" i="1"/>
  <c r="AQ375" i="1"/>
  <c r="AQ478" i="1"/>
  <c r="AQ78" i="1"/>
  <c r="AQ129" i="1"/>
  <c r="AQ26" i="1"/>
  <c r="AQ266" i="1"/>
  <c r="AQ100" i="1"/>
  <c r="AQ461" i="1"/>
  <c r="AQ35" i="1"/>
  <c r="AQ397" i="1"/>
  <c r="AQ345" i="1"/>
  <c r="AQ228" i="1"/>
  <c r="AQ433" i="1"/>
  <c r="AQ59" i="1"/>
  <c r="AQ422" i="1"/>
  <c r="AQ20" i="1"/>
  <c r="AQ194" i="1"/>
  <c r="AQ10" i="1"/>
  <c r="AQ315" i="1"/>
  <c r="AQ145" i="1"/>
  <c r="AQ439" i="1"/>
  <c r="AQ204" i="1"/>
  <c r="AQ261" i="1"/>
  <c r="AQ164" i="1"/>
  <c r="AQ474" i="1"/>
  <c r="AQ408" i="1"/>
  <c r="AQ106" i="1"/>
  <c r="AU380" i="1" l="1"/>
  <c r="BA380" i="1" s="1"/>
  <c r="AU463" i="1"/>
  <c r="BA463" i="1" s="1"/>
  <c r="AU267" i="1"/>
  <c r="BA267" i="1" s="1"/>
  <c r="AU354" i="1"/>
  <c r="BA354" i="1" s="1"/>
  <c r="AY474" i="1"/>
  <c r="AY55" i="1"/>
  <c r="AX55" i="1" s="1"/>
  <c r="AY120" i="1"/>
  <c r="AX120" i="1" s="1"/>
  <c r="AY85" i="1"/>
  <c r="AX85" i="1" s="1"/>
  <c r="AY407" i="1"/>
  <c r="AY408" i="1"/>
  <c r="AY10" i="1"/>
  <c r="AY397" i="1"/>
  <c r="AY478" i="1"/>
  <c r="AY215" i="1"/>
  <c r="AX215" i="1" s="1"/>
  <c r="AY25" i="1"/>
  <c r="AX25" i="1" s="1"/>
  <c r="AY92" i="1"/>
  <c r="AX92" i="1" s="1"/>
  <c r="AY140" i="1"/>
  <c r="AY208" i="1"/>
  <c r="AY165" i="1"/>
  <c r="AY191" i="1"/>
  <c r="AY151" i="1"/>
  <c r="AY452" i="1"/>
  <c r="AX452" i="1" s="1"/>
  <c r="AY180" i="1"/>
  <c r="AX180" i="1" s="1"/>
  <c r="AY332" i="1"/>
  <c r="AX332" i="1" s="1"/>
  <c r="AY146" i="1"/>
  <c r="AY341" i="1"/>
  <c r="AY336" i="1"/>
  <c r="AY401" i="1"/>
  <c r="AY312" i="1"/>
  <c r="AY409" i="1"/>
  <c r="AX409" i="1" s="1"/>
  <c r="AY387" i="1"/>
  <c r="AX387" i="1" s="1"/>
  <c r="AY350" i="1"/>
  <c r="AX350" i="1" s="1"/>
  <c r="AY371" i="1"/>
  <c r="AY157" i="1"/>
  <c r="AY430" i="1"/>
  <c r="AY175" i="1"/>
  <c r="AY131" i="1"/>
  <c r="AY183" i="1"/>
  <c r="AX183" i="1" s="1"/>
  <c r="AY416" i="1"/>
  <c r="AX416" i="1" s="1"/>
  <c r="AY369" i="1"/>
  <c r="AX369" i="1" s="1"/>
  <c r="AY334" i="1"/>
  <c r="AY414" i="1"/>
  <c r="AY47" i="1"/>
  <c r="AY186" i="1"/>
  <c r="AY440" i="1"/>
  <c r="AY263" i="1"/>
  <c r="AX263" i="1" s="1"/>
  <c r="AY76" i="1"/>
  <c r="AX76" i="1" s="1"/>
  <c r="AY475" i="1"/>
  <c r="AX475" i="1" s="1"/>
  <c r="AY458" i="1"/>
  <c r="AY173" i="1"/>
  <c r="AY292" i="1"/>
  <c r="AY107" i="1"/>
  <c r="AY136" i="1"/>
  <c r="AY289" i="1"/>
  <c r="AX289" i="1" s="1"/>
  <c r="AY32" i="1"/>
  <c r="AX32" i="1" s="1"/>
  <c r="AY8" i="1"/>
  <c r="AX8" i="1" s="1"/>
  <c r="AY482" i="1"/>
  <c r="AY174" i="1"/>
  <c r="AY114" i="1"/>
  <c r="AY353" i="1"/>
  <c r="AY71" i="1"/>
  <c r="AY192" i="1"/>
  <c r="AX192" i="1" s="1"/>
  <c r="AY42" i="1"/>
  <c r="AX42" i="1" s="1"/>
  <c r="AY182" i="1"/>
  <c r="AX182" i="1" s="1"/>
  <c r="AY283" i="1"/>
  <c r="AY111" i="1"/>
  <c r="AY303" i="1"/>
  <c r="BA303" i="1" s="1"/>
  <c r="AY448" i="1"/>
  <c r="AY367" i="1"/>
  <c r="AY297" i="1"/>
  <c r="AX297" i="1" s="1"/>
  <c r="AY4" i="1"/>
  <c r="AX4" i="1" s="1"/>
  <c r="AY257" i="1"/>
  <c r="AX257" i="1" s="1"/>
  <c r="AY67" i="1"/>
  <c r="AY91" i="1"/>
  <c r="AY268" i="1"/>
  <c r="AY308" i="1"/>
  <c r="AY362" i="1"/>
  <c r="AY164" i="1"/>
  <c r="AX164" i="1" s="1"/>
  <c r="AY20" i="1"/>
  <c r="AX20" i="1" s="1"/>
  <c r="AY461" i="1"/>
  <c r="AX461" i="1" s="1"/>
  <c r="AY84" i="1"/>
  <c r="AY169" i="1"/>
  <c r="AY64" i="1"/>
  <c r="AY205" i="1"/>
  <c r="AY126" i="1"/>
  <c r="AY428" i="1"/>
  <c r="AX428" i="1" s="1"/>
  <c r="AY399" i="1"/>
  <c r="AX399" i="1" s="1"/>
  <c r="AY328" i="1"/>
  <c r="AX328" i="1" s="1"/>
  <c r="AY202" i="1"/>
  <c r="AY244" i="1"/>
  <c r="AY280" i="1"/>
  <c r="AY393" i="1"/>
  <c r="AY189" i="1"/>
  <c r="AY417" i="1"/>
  <c r="AX417" i="1" s="1"/>
  <c r="AY301" i="1"/>
  <c r="AX301" i="1" s="1"/>
  <c r="AY36" i="1"/>
  <c r="AX36" i="1" s="1"/>
  <c r="AY472" i="1"/>
  <c r="AY469" i="1"/>
  <c r="AY435" i="1"/>
  <c r="AY148" i="1"/>
  <c r="AY128" i="1"/>
  <c r="AY178" i="1"/>
  <c r="AX178" i="1" s="1"/>
  <c r="AY378" i="1"/>
  <c r="AZ378" i="1" s="1"/>
  <c r="AS378" i="1" s="1"/>
  <c r="AW378" i="1" s="1"/>
  <c r="AY429" i="1"/>
  <c r="AX429" i="1" s="1"/>
  <c r="AY305" i="1"/>
  <c r="AY368" i="1"/>
  <c r="AY405" i="1"/>
  <c r="AY325" i="1"/>
  <c r="AY214" i="1"/>
  <c r="AY117" i="1"/>
  <c r="AX117" i="1" s="1"/>
  <c r="AY16" i="1"/>
  <c r="AX16" i="1" s="1"/>
  <c r="AY48" i="1"/>
  <c r="AX48" i="1" s="1"/>
  <c r="AY187" i="1"/>
  <c r="AY149" i="1"/>
  <c r="AY438" i="1"/>
  <c r="AY58" i="1"/>
  <c r="AY18" i="1"/>
  <c r="AY381" i="1"/>
  <c r="AX381" i="1" s="1"/>
  <c r="AY196" i="1"/>
  <c r="AX196" i="1" s="1"/>
  <c r="AY232" i="1"/>
  <c r="AX232" i="1" s="1"/>
  <c r="AY50" i="1"/>
  <c r="AY273" i="1"/>
  <c r="AY490" i="1"/>
  <c r="AY179" i="1"/>
  <c r="AY195" i="1"/>
  <c r="AY272" i="1"/>
  <c r="AX272" i="1" s="1"/>
  <c r="AY411" i="1"/>
  <c r="AX411" i="1" s="1"/>
  <c r="AY317" i="1"/>
  <c r="AX317" i="1" s="1"/>
  <c r="AY318" i="1"/>
  <c r="AY21" i="1"/>
  <c r="AY170" i="1"/>
  <c r="AY108" i="1"/>
  <c r="AY306" i="1"/>
  <c r="AY31" i="1"/>
  <c r="AX31" i="1" s="1"/>
  <c r="AY293" i="1"/>
  <c r="AX293" i="1" s="1"/>
  <c r="AY23" i="1"/>
  <c r="AX23" i="1" s="1"/>
  <c r="AY65" i="1"/>
  <c r="AY419" i="1"/>
  <c r="AY34" i="1"/>
  <c r="AY241" i="1"/>
  <c r="AY442" i="1"/>
  <c r="AY311" i="1"/>
  <c r="AX311" i="1" s="1"/>
  <c r="AY63" i="1"/>
  <c r="AX63" i="1" s="1"/>
  <c r="AY483" i="1"/>
  <c r="AX483" i="1" s="1"/>
  <c r="AY171" i="1"/>
  <c r="AY250" i="1"/>
  <c r="AY15" i="1"/>
  <c r="AY13" i="1"/>
  <c r="AY33" i="1"/>
  <c r="AY197" i="1"/>
  <c r="AX197" i="1" s="1"/>
  <c r="AY262" i="1"/>
  <c r="AX262" i="1" s="1"/>
  <c r="AY17" i="1"/>
  <c r="AX17" i="1" s="1"/>
  <c r="AY12" i="1"/>
  <c r="AY470" i="1"/>
  <c r="AY320" i="1"/>
  <c r="AY57" i="1"/>
  <c r="AY466" i="1"/>
  <c r="AY356" i="1"/>
  <c r="AX356" i="1" s="1"/>
  <c r="AY296" i="1"/>
  <c r="AX296" i="1" s="1"/>
  <c r="AY122" i="1"/>
  <c r="AX122" i="1" s="1"/>
  <c r="AY239" i="1"/>
  <c r="AY51" i="1"/>
  <c r="AY480" i="1"/>
  <c r="AY53" i="1"/>
  <c r="AY89" i="1"/>
  <c r="AY7" i="1"/>
  <c r="AX7" i="1" s="1"/>
  <c r="AY484" i="1"/>
  <c r="AX484" i="1" s="1"/>
  <c r="AY144" i="1"/>
  <c r="AX144" i="1" s="1"/>
  <c r="AY447" i="1"/>
  <c r="AY199" i="1"/>
  <c r="AY184" i="1"/>
  <c r="AY374" i="1"/>
  <c r="AY321" i="1"/>
  <c r="AY330" i="1"/>
  <c r="AX330" i="1" s="1"/>
  <c r="AY103" i="1"/>
  <c r="AX103" i="1" s="1"/>
  <c r="AY14" i="1"/>
  <c r="AX14" i="1" s="1"/>
  <c r="AY110" i="1"/>
  <c r="AY118" i="1"/>
  <c r="AY188" i="1"/>
  <c r="AY326" i="1"/>
  <c r="AY231" i="1"/>
  <c r="AY281" i="1"/>
  <c r="AX281" i="1" s="1"/>
  <c r="AY35" i="1"/>
  <c r="AX35" i="1" s="1"/>
  <c r="AY28" i="1"/>
  <c r="AX28" i="1" s="1"/>
  <c r="AY217" i="1"/>
  <c r="AY41" i="1"/>
  <c r="AY313" i="1"/>
  <c r="AY323" i="1"/>
  <c r="AY450" i="1"/>
  <c r="AY265" i="1"/>
  <c r="AX265" i="1" s="1"/>
  <c r="AY298" i="1"/>
  <c r="AX298" i="1" s="1"/>
  <c r="AY455" i="1"/>
  <c r="AX455" i="1" s="1"/>
  <c r="AY473" i="1"/>
  <c r="AY422" i="1"/>
  <c r="AY485" i="1"/>
  <c r="AY316" i="1"/>
  <c r="AY135" i="1"/>
  <c r="AY246" i="1"/>
  <c r="AX246" i="1" s="1"/>
  <c r="AY351" i="1"/>
  <c r="AX351" i="1" s="1"/>
  <c r="AY335" i="1"/>
  <c r="AX335" i="1" s="1"/>
  <c r="AY224" i="1"/>
  <c r="AY462" i="1"/>
  <c r="AY52" i="1"/>
  <c r="AY204" i="1"/>
  <c r="AY105" i="1"/>
  <c r="AY412" i="1"/>
  <c r="AX412" i="1" s="1"/>
  <c r="AY130" i="1"/>
  <c r="AX130" i="1" s="1"/>
  <c r="AY426" i="1"/>
  <c r="AX426" i="1" s="1"/>
  <c r="AY201" i="1"/>
  <c r="AX201" i="1" s="1"/>
  <c r="AY415" i="1"/>
  <c r="AY2" i="1"/>
  <c r="AY137" i="1"/>
  <c r="AY101" i="1"/>
  <c r="AY242" i="1"/>
  <c r="AX242" i="1" s="1"/>
  <c r="AY456" i="1"/>
  <c r="AX456" i="1" s="1"/>
  <c r="AY211" i="1"/>
  <c r="AX211" i="1" s="1"/>
  <c r="AY161" i="1"/>
  <c r="AY271" i="1"/>
  <c r="AY247" i="1"/>
  <c r="AY423" i="1"/>
  <c r="AY45" i="1"/>
  <c r="AY443" i="1"/>
  <c r="AX443" i="1" s="1"/>
  <c r="AY252" i="1"/>
  <c r="AX252" i="1" s="1"/>
  <c r="AY395" i="1"/>
  <c r="AX395" i="1" s="1"/>
  <c r="AY436" i="1"/>
  <c r="AY300" i="1"/>
  <c r="AY30" i="1"/>
  <c r="AY389" i="1"/>
  <c r="AY384" i="1"/>
  <c r="AY471" i="1"/>
  <c r="AX471" i="1" s="1"/>
  <c r="AY459" i="1"/>
  <c r="AX459" i="1" s="1"/>
  <c r="AY454" i="1"/>
  <c r="AX454" i="1" s="1"/>
  <c r="AY11" i="1"/>
  <c r="AX11" i="1" s="1"/>
  <c r="AY185" i="1"/>
  <c r="AY86" i="1"/>
  <c r="AY156" i="1"/>
  <c r="AY68" i="1"/>
  <c r="AY302" i="1"/>
  <c r="AX302" i="1" s="1"/>
  <c r="AY69" i="1"/>
  <c r="AX69" i="1" s="1"/>
  <c r="AY158" i="1"/>
  <c r="AX158" i="1" s="1"/>
  <c r="AY248" i="1"/>
  <c r="AX248" i="1" s="1"/>
  <c r="AY95" i="1"/>
  <c r="AY102" i="1"/>
  <c r="AY278" i="1"/>
  <c r="AY446" i="1"/>
  <c r="AY3" i="1"/>
  <c r="AX3" i="1" s="1"/>
  <c r="AY366" i="1"/>
  <c r="AX366" i="1" s="1"/>
  <c r="AY229" i="1"/>
  <c r="AX229" i="1" s="1"/>
  <c r="AY260" i="1"/>
  <c r="AY314" i="1"/>
  <c r="AY331" i="1"/>
  <c r="AY410" i="1"/>
  <c r="AY162" i="1"/>
  <c r="AY166" i="1"/>
  <c r="AX166" i="1" s="1"/>
  <c r="AY226" i="1"/>
  <c r="AX226" i="1" s="1"/>
  <c r="AY22" i="1"/>
  <c r="AX22" i="1" s="1"/>
  <c r="AY274" i="1"/>
  <c r="AX274" i="1" s="1"/>
  <c r="AY97" i="1"/>
  <c r="AY87" i="1"/>
  <c r="AY489" i="1"/>
  <c r="AY153" i="1"/>
  <c r="AY420" i="1"/>
  <c r="AX420" i="1" s="1"/>
  <c r="AY61" i="1"/>
  <c r="AX61" i="1" s="1"/>
  <c r="AY361" i="1"/>
  <c r="AX361" i="1" s="1"/>
  <c r="AY133" i="1"/>
  <c r="AY261" i="1"/>
  <c r="AY100" i="1"/>
  <c r="AY44" i="1"/>
  <c r="AY60" i="1"/>
  <c r="AY304" i="1"/>
  <c r="AX304" i="1" s="1"/>
  <c r="AY132" i="1"/>
  <c r="AX132" i="1" s="1"/>
  <c r="AY237" i="1"/>
  <c r="AX237" i="1" s="1"/>
  <c r="AY94" i="1"/>
  <c r="AY441" i="1"/>
  <c r="AY453" i="1"/>
  <c r="AY59" i="1"/>
  <c r="AY266" i="1"/>
  <c r="AY56" i="1"/>
  <c r="AX56" i="1" s="1"/>
  <c r="AY439" i="1"/>
  <c r="AX439" i="1" s="1"/>
  <c r="AY433" i="1"/>
  <c r="AX433" i="1" s="1"/>
  <c r="AY26" i="1"/>
  <c r="AY172" i="1"/>
  <c r="AY253" i="1"/>
  <c r="AY223" i="1"/>
  <c r="AY477" i="1"/>
  <c r="AY134" i="1"/>
  <c r="AX134" i="1" s="1"/>
  <c r="AY275" i="1"/>
  <c r="AX275" i="1" s="1"/>
  <c r="AY255" i="1"/>
  <c r="AX255" i="1" s="1"/>
  <c r="AY386" i="1"/>
  <c r="AX386" i="1" s="1"/>
  <c r="AY243" i="1"/>
  <c r="AY119" i="1"/>
  <c r="AY88" i="1"/>
  <c r="AY77" i="1"/>
  <c r="AY200" i="1"/>
  <c r="AX200" i="1" s="1"/>
  <c r="AY73" i="1"/>
  <c r="AX73" i="1" s="1"/>
  <c r="AY342" i="1"/>
  <c r="AX342" i="1" s="1"/>
  <c r="AY383" i="1"/>
  <c r="AX383" i="1" s="1"/>
  <c r="AY210" i="1"/>
  <c r="AY382" i="1"/>
  <c r="AY125" i="1"/>
  <c r="AY270" i="1"/>
  <c r="AY307" i="1"/>
  <c r="AX307" i="1" s="1"/>
  <c r="AY83" i="1"/>
  <c r="AX83" i="1" s="1"/>
  <c r="AY79" i="1"/>
  <c r="AX79" i="1" s="1"/>
  <c r="AY385" i="1"/>
  <c r="AY444" i="1"/>
  <c r="AY181" i="1"/>
  <c r="AY190" i="1"/>
  <c r="AY212" i="1"/>
  <c r="AY279" i="1"/>
  <c r="AX279" i="1" s="1"/>
  <c r="AY287" i="1"/>
  <c r="AX287" i="1" s="1"/>
  <c r="AY116" i="1"/>
  <c r="AX116" i="1" s="1"/>
  <c r="AY295" i="1"/>
  <c r="AY340" i="1"/>
  <c r="AY344" i="1"/>
  <c r="AY37" i="1"/>
  <c r="AY464" i="1"/>
  <c r="AY74" i="1"/>
  <c r="AX74" i="1" s="1"/>
  <c r="AY282" i="1"/>
  <c r="AX282" i="1" s="1"/>
  <c r="AY72" i="1"/>
  <c r="AX72" i="1" s="1"/>
  <c r="AY294" i="1"/>
  <c r="AY160" i="1"/>
  <c r="AY24" i="1"/>
  <c r="AY406" i="1"/>
  <c r="AY365" i="1"/>
  <c r="AY377" i="1"/>
  <c r="AX377" i="1" s="1"/>
  <c r="AY46" i="1"/>
  <c r="AX46" i="1" s="1"/>
  <c r="AY6" i="1"/>
  <c r="AX6" i="1" s="1"/>
  <c r="AY168" i="1"/>
  <c r="AX168" i="1" s="1"/>
  <c r="AY90" i="1"/>
  <c r="AY359" i="1"/>
  <c r="AY112" i="1"/>
  <c r="AY372" i="1"/>
  <c r="AY375" i="1"/>
  <c r="AX375" i="1" s="1"/>
  <c r="AY486" i="1"/>
  <c r="AX486" i="1" s="1"/>
  <c r="AY288" i="1"/>
  <c r="AX288" i="1" s="1"/>
  <c r="AY421" i="1"/>
  <c r="AX421" i="1" s="1"/>
  <c r="AY391" i="1"/>
  <c r="AY177" i="1"/>
  <c r="AY43" i="1"/>
  <c r="AY236" i="1"/>
  <c r="AY309" i="1"/>
  <c r="AX309" i="1" s="1"/>
  <c r="AY203" i="1"/>
  <c r="AX203" i="1" s="1"/>
  <c r="AY82" i="1"/>
  <c r="AX82" i="1" s="1"/>
  <c r="AY347" i="1"/>
  <c r="AY80" i="1"/>
  <c r="AY360" i="1"/>
  <c r="AY225" i="1"/>
  <c r="AX225" i="1" s="1"/>
  <c r="AY358" i="1"/>
  <c r="AY276" i="1"/>
  <c r="AX276" i="1" s="1"/>
  <c r="AY487" i="1"/>
  <c r="AX487" i="1" s="1"/>
  <c r="AY403" i="1"/>
  <c r="AX403" i="1" s="1"/>
  <c r="AY286" i="1"/>
  <c r="AX286" i="1" s="1"/>
  <c r="AY432" i="1"/>
  <c r="AY291" i="1"/>
  <c r="AY449" i="1"/>
  <c r="AX449" i="1" s="1"/>
  <c r="AY481" i="1"/>
  <c r="AY254" i="1"/>
  <c r="AX254" i="1" s="1"/>
  <c r="AY142" i="1"/>
  <c r="AX142" i="1" s="1"/>
  <c r="AY193" i="1"/>
  <c r="AX193" i="1" s="1"/>
  <c r="AY27" i="1"/>
  <c r="AX27" i="1" s="1"/>
  <c r="AY99" i="1"/>
  <c r="AY155" i="1"/>
  <c r="AY207" i="1"/>
  <c r="AX207" i="1" s="1"/>
  <c r="AY392" i="1"/>
  <c r="AY277" i="1"/>
  <c r="AX277" i="1" s="1"/>
  <c r="AY284" i="1"/>
  <c r="AX284" i="1" s="1"/>
  <c r="AY427" i="1"/>
  <c r="AX427" i="1" s="1"/>
  <c r="AY251" i="1"/>
  <c r="AX251" i="1" s="1"/>
  <c r="AY218" i="1"/>
  <c r="AY124" i="1"/>
  <c r="AY488" i="1"/>
  <c r="AX488" i="1" s="1"/>
  <c r="AY62" i="1"/>
  <c r="AY451" i="1"/>
  <c r="AX451" i="1" s="1"/>
  <c r="AY213" i="1"/>
  <c r="AX213" i="1" s="1"/>
  <c r="AY329" i="1"/>
  <c r="AX329" i="1" s="1"/>
  <c r="AY235" i="1"/>
  <c r="AY209" i="1"/>
  <c r="AY373" i="1"/>
  <c r="AY150" i="1"/>
  <c r="AY121" i="1"/>
  <c r="AY194" i="1"/>
  <c r="AX194" i="1" s="1"/>
  <c r="AY352" i="1"/>
  <c r="AX352" i="1" s="1"/>
  <c r="AY109" i="1"/>
  <c r="AX109" i="1" s="1"/>
  <c r="AY38" i="1"/>
  <c r="AX38" i="1" s="1"/>
  <c r="AY5" i="1"/>
  <c r="AY343" i="1"/>
  <c r="AY249" i="1"/>
  <c r="AY222" i="1"/>
  <c r="AY39" i="1"/>
  <c r="AX39" i="1" s="1"/>
  <c r="AY396" i="1"/>
  <c r="AX396" i="1" s="1"/>
  <c r="AY259" i="1"/>
  <c r="AX259" i="1" s="1"/>
  <c r="AY145" i="1"/>
  <c r="AX145" i="1" s="1"/>
  <c r="AY228" i="1"/>
  <c r="AY129" i="1"/>
  <c r="AY493" i="1"/>
  <c r="AX493" i="1" s="1"/>
  <c r="AY70" i="1"/>
  <c r="AY364" i="1"/>
  <c r="AY216" i="1"/>
  <c r="AX216" i="1" s="1"/>
  <c r="AY299" i="1"/>
  <c r="AX299" i="1" s="1"/>
  <c r="AY357" i="1"/>
  <c r="AY240" i="1"/>
  <c r="AY152" i="1"/>
  <c r="AY221" i="1"/>
  <c r="AX221" i="1" s="1"/>
  <c r="AY96" i="1"/>
  <c r="AY66" i="1"/>
  <c r="AX66" i="1" s="1"/>
  <c r="AY9" i="1"/>
  <c r="AX9" i="1" s="1"/>
  <c r="AY19" i="1"/>
  <c r="AX19" i="1" s="1"/>
  <c r="AY106" i="1"/>
  <c r="AX106" i="1" s="1"/>
  <c r="AY315" i="1"/>
  <c r="AY345" i="1"/>
  <c r="AY78" i="1"/>
  <c r="AX78" i="1" s="1"/>
  <c r="AY154" i="1"/>
  <c r="AY310" i="1"/>
  <c r="AY418" i="1"/>
  <c r="AX418" i="1" s="1"/>
  <c r="AY220" i="1"/>
  <c r="AX220" i="1" s="1"/>
  <c r="AY431" i="1"/>
  <c r="AY379" i="1"/>
  <c r="AY467" i="1"/>
  <c r="AY234" i="1"/>
  <c r="AX234" i="1" s="1"/>
  <c r="AY227" i="1"/>
  <c r="AY238" i="1"/>
  <c r="AX238" i="1" s="1"/>
  <c r="AY394" i="1"/>
  <c r="AX394" i="1" s="1"/>
  <c r="AY258" i="1"/>
  <c r="AX258" i="1" s="1"/>
  <c r="AY346" i="1"/>
  <c r="AX346" i="1" s="1"/>
  <c r="AY230" i="1"/>
  <c r="AY404" i="1"/>
  <c r="AY141" i="1"/>
  <c r="AX141" i="1" s="1"/>
  <c r="AY445" i="1"/>
  <c r="AY176" i="1"/>
  <c r="AX176" i="1" s="1"/>
  <c r="AY327" i="1"/>
  <c r="AX327" i="1" s="1"/>
  <c r="AY476" i="1"/>
  <c r="AX476" i="1" s="1"/>
  <c r="AY123" i="1"/>
  <c r="AX123" i="1" s="1"/>
  <c r="AY333" i="1"/>
  <c r="AY75" i="1"/>
  <c r="AY376" i="1"/>
  <c r="AX376" i="1" s="1"/>
  <c r="AY285" i="1"/>
  <c r="AY338" i="1"/>
  <c r="AY104" i="1"/>
  <c r="AX104" i="1" s="1"/>
  <c r="AY398" i="1"/>
  <c r="AX398" i="1" s="1"/>
  <c r="AY256" i="1"/>
  <c r="AX256" i="1" s="1"/>
  <c r="AY390" i="1"/>
  <c r="AY147" i="1"/>
  <c r="AY400" i="1"/>
  <c r="AX400" i="1" s="1"/>
  <c r="AY424" i="1"/>
  <c r="AY163" i="1"/>
  <c r="AX163" i="1" s="1"/>
  <c r="AY159" i="1"/>
  <c r="AX159" i="1" s="1"/>
  <c r="AY370" i="1"/>
  <c r="AX370" i="1" s="1"/>
  <c r="AY348" i="1"/>
  <c r="AX348" i="1" s="1"/>
  <c r="AY98" i="1"/>
  <c r="AY460" i="1"/>
  <c r="AY319" i="1"/>
  <c r="AX319" i="1" s="1"/>
  <c r="AY264" i="1"/>
  <c r="AY363" i="1"/>
  <c r="AX363" i="1" s="1"/>
  <c r="AY139" i="1"/>
  <c r="AX139" i="1" s="1"/>
  <c r="AY233" i="1"/>
  <c r="AX233" i="1" s="1"/>
  <c r="AY115" i="1"/>
  <c r="AX115" i="1" s="1"/>
  <c r="AY355" i="1"/>
  <c r="AY434" i="1"/>
  <c r="AY491" i="1"/>
  <c r="AX491" i="1" s="1"/>
  <c r="AY206" i="1"/>
  <c r="AY49" i="1"/>
  <c r="AX49" i="1" s="1"/>
  <c r="AY492" i="1"/>
  <c r="AX492" i="1" s="1"/>
  <c r="AY29" i="1"/>
  <c r="AX29" i="1" s="1"/>
  <c r="AY402" i="1"/>
  <c r="AY290" i="1"/>
  <c r="AY127" i="1"/>
  <c r="AZ354" i="1"/>
  <c r="AT354" i="1" s="1"/>
  <c r="AZ241" i="1"/>
  <c r="AT241" i="1" s="1"/>
  <c r="AX198" i="1"/>
  <c r="AZ411" i="1"/>
  <c r="AP411" i="1" s="1"/>
  <c r="AZ318" i="1"/>
  <c r="AS318" i="1" s="1"/>
  <c r="AW318" i="1" s="1"/>
  <c r="AZ108" i="1"/>
  <c r="AX463" i="1"/>
  <c r="AZ175" i="1"/>
  <c r="AT175" i="1" s="1"/>
  <c r="AX380" i="1"/>
  <c r="AX267" i="1"/>
  <c r="AX354" i="1"/>
  <c r="AX54" i="1"/>
  <c r="AX318" i="1"/>
  <c r="AX174" i="1"/>
  <c r="AX269" i="1"/>
  <c r="AX202" i="1"/>
  <c r="AX425" i="1"/>
  <c r="AX113" i="1"/>
  <c r="AX40" i="1"/>
  <c r="AX479" i="1"/>
  <c r="AX26" i="1"/>
  <c r="AX223" i="1"/>
  <c r="AX84" i="1"/>
  <c r="AX205" i="1"/>
  <c r="AX244" i="1"/>
  <c r="AX393" i="1"/>
  <c r="AX472" i="1"/>
  <c r="AX148" i="1"/>
  <c r="AX305" i="1"/>
  <c r="AX149" i="1"/>
  <c r="AX273" i="1"/>
  <c r="AX179" i="1"/>
  <c r="AX422" i="1"/>
  <c r="AX44" i="1"/>
  <c r="AX316" i="1"/>
  <c r="AX204" i="1"/>
  <c r="AX59" i="1"/>
  <c r="AX415" i="1"/>
  <c r="AX137" i="1"/>
  <c r="AX423" i="1"/>
  <c r="AX436" i="1"/>
  <c r="AX300" i="1"/>
  <c r="AX389" i="1"/>
  <c r="AX185" i="1"/>
  <c r="AX156" i="1"/>
  <c r="AX95" i="1"/>
  <c r="AX260" i="1"/>
  <c r="AX314" i="1"/>
  <c r="AX410" i="1"/>
  <c r="AX161" i="1"/>
  <c r="AX88" i="1"/>
  <c r="AX228" i="1"/>
  <c r="AX357" i="1"/>
  <c r="AX347" i="1"/>
  <c r="AX271" i="1"/>
  <c r="AX125" i="1"/>
  <c r="AX431" i="1"/>
  <c r="AX408" i="1"/>
  <c r="AX397" i="1"/>
  <c r="AX140" i="1"/>
  <c r="AX208" i="1"/>
  <c r="AX191" i="1"/>
  <c r="AX146" i="1"/>
  <c r="AX341" i="1"/>
  <c r="AX401" i="1"/>
  <c r="AX371" i="1"/>
  <c r="AX157" i="1"/>
  <c r="AX175" i="1"/>
  <c r="AX334" i="1"/>
  <c r="AX414" i="1"/>
  <c r="AX186" i="1"/>
  <c r="AX458" i="1"/>
  <c r="AX173" i="1"/>
  <c r="AX107" i="1"/>
  <c r="AX482" i="1"/>
  <c r="AX367" i="1"/>
  <c r="AX65" i="1"/>
  <c r="AX489" i="1"/>
  <c r="AX217" i="1"/>
  <c r="AX419" i="1"/>
  <c r="AX41" i="1"/>
  <c r="AX323" i="1"/>
  <c r="AX58" i="1"/>
  <c r="AX108" i="1"/>
  <c r="AX169" i="1"/>
  <c r="AX469" i="1"/>
  <c r="AX368" i="1"/>
  <c r="AX325" i="1"/>
  <c r="AX187" i="1"/>
  <c r="AX50" i="1"/>
  <c r="AX21" i="1"/>
  <c r="AX468" i="1"/>
  <c r="AX171" i="1"/>
  <c r="AX224" i="1"/>
  <c r="AX462" i="1"/>
  <c r="AX94" i="1"/>
  <c r="AX250" i="1"/>
  <c r="AX13" i="1"/>
  <c r="AX12" i="1"/>
  <c r="AX470" i="1"/>
  <c r="AX57" i="1"/>
  <c r="AX239" i="1"/>
  <c r="AX51" i="1"/>
  <c r="AX53" i="1"/>
  <c r="AX278" i="1"/>
  <c r="AX199" i="1"/>
  <c r="AX374" i="1"/>
  <c r="AX326" i="1"/>
  <c r="AX447" i="1"/>
  <c r="AX295" i="1"/>
  <c r="AX37" i="1"/>
  <c r="AX294" i="1"/>
  <c r="AX406" i="1"/>
  <c r="AX465" i="1"/>
  <c r="AX112" i="1"/>
  <c r="AX372" i="1"/>
  <c r="AX385" i="1"/>
  <c r="AX235" i="1"/>
  <c r="AX150" i="1"/>
  <c r="AX93" i="1"/>
  <c r="AX167" i="1"/>
  <c r="AX324" i="1"/>
  <c r="AX110" i="1"/>
  <c r="AX190" i="1"/>
  <c r="AX402" i="1"/>
  <c r="AX353" i="1"/>
  <c r="AX283" i="1"/>
  <c r="AX111" i="1"/>
  <c r="AX322" i="1"/>
  <c r="AX339" i="1"/>
  <c r="AX118" i="1"/>
  <c r="AX241" i="1"/>
  <c r="AX67" i="1"/>
  <c r="AX43" i="1"/>
  <c r="AX91" i="1"/>
  <c r="AX407" i="1"/>
  <c r="AX133" i="1"/>
  <c r="AX308" i="1"/>
  <c r="AX388" i="1"/>
  <c r="AX473" i="1"/>
  <c r="AX337" i="1"/>
  <c r="AX249" i="1"/>
  <c r="AX448" i="1"/>
  <c r="AM116" i="1"/>
  <c r="AR27" i="1"/>
  <c r="AZ27" i="1" s="1"/>
  <c r="AR319" i="1"/>
  <c r="AR11" i="1"/>
  <c r="AZ11" i="1" s="1"/>
  <c r="AR111" i="1"/>
  <c r="AZ111" i="1" s="1"/>
  <c r="AR45" i="1"/>
  <c r="AR127" i="1"/>
  <c r="AR6" i="1"/>
  <c r="AR136" i="1"/>
  <c r="AR454" i="1"/>
  <c r="AR249" i="1"/>
  <c r="AZ249" i="1" s="1"/>
  <c r="AR50" i="1"/>
  <c r="AZ50" i="1" s="1"/>
  <c r="AR475" i="1"/>
  <c r="AR97" i="1"/>
  <c r="AR440" i="1"/>
  <c r="AR162" i="1"/>
  <c r="AR404" i="1"/>
  <c r="AR7" i="1"/>
  <c r="AR442" i="1"/>
  <c r="AR232" i="1"/>
  <c r="AR265" i="1"/>
  <c r="AR199" i="1"/>
  <c r="AZ199" i="1" s="1"/>
  <c r="AR380" i="1"/>
  <c r="AZ380" i="1" s="1"/>
  <c r="AR264" i="1"/>
  <c r="AR222" i="1"/>
  <c r="AR294" i="1"/>
  <c r="AZ294" i="1" s="1"/>
  <c r="AR344" i="1"/>
  <c r="AR86" i="1"/>
  <c r="AR330" i="1"/>
  <c r="AR285" i="1"/>
  <c r="AR14" i="1"/>
  <c r="AR466" i="1"/>
  <c r="AW466" i="1" s="1"/>
  <c r="AR75" i="1"/>
  <c r="AR198" i="1"/>
  <c r="AZ198" i="1" s="1"/>
  <c r="AR283" i="1"/>
  <c r="AZ283" i="1" s="1"/>
  <c r="AR280" i="1"/>
  <c r="AR18" i="1"/>
  <c r="AZ18" i="1" s="1"/>
  <c r="AR445" i="1"/>
  <c r="AR214" i="1"/>
  <c r="AR272" i="1"/>
  <c r="AR363" i="1"/>
  <c r="AR368" i="1"/>
  <c r="AZ368" i="1" s="1"/>
  <c r="AR361" i="1"/>
  <c r="AR80" i="1"/>
  <c r="AZ80" i="1" s="1"/>
  <c r="AR436" i="1"/>
  <c r="AZ436" i="1" s="1"/>
  <c r="AR131" i="1"/>
  <c r="AR472" i="1"/>
  <c r="AZ472" i="1" s="1"/>
  <c r="AR307" i="1"/>
  <c r="AR254" i="1"/>
  <c r="AR13" i="1"/>
  <c r="AZ13" i="1" s="1"/>
  <c r="AR120" i="1"/>
  <c r="AR29" i="1"/>
  <c r="AR331" i="1"/>
  <c r="AR85" i="1"/>
  <c r="AR237" i="1"/>
  <c r="AR303" i="1"/>
  <c r="AR107" i="1"/>
  <c r="AZ107" i="1" s="1"/>
  <c r="AR267" i="1"/>
  <c r="AZ267" i="1" s="1"/>
  <c r="AR181" i="1"/>
  <c r="AR482" i="1"/>
  <c r="AZ482" i="1" s="1"/>
  <c r="AR245" i="1"/>
  <c r="AZ245" i="1" s="1"/>
  <c r="AR143" i="1"/>
  <c r="AZ143" i="1" s="1"/>
  <c r="AR377" i="1"/>
  <c r="AR210" i="1"/>
  <c r="AR212" i="1"/>
  <c r="AR403" i="1"/>
  <c r="AR151" i="1"/>
  <c r="AR301" i="1"/>
  <c r="AR271" i="1"/>
  <c r="AZ271" i="1" s="1"/>
  <c r="AR207" i="1"/>
  <c r="AZ207" i="1" s="1"/>
  <c r="AR289" i="1"/>
  <c r="AR417" i="1"/>
  <c r="AR410" i="1"/>
  <c r="AZ410" i="1" s="1"/>
  <c r="AR464" i="1"/>
  <c r="AR359" i="1"/>
  <c r="AR268" i="1"/>
  <c r="AR72" i="1"/>
  <c r="AR278" i="1"/>
  <c r="AW278" i="1" s="1"/>
  <c r="AR326" i="1"/>
  <c r="AZ326" i="1" s="1"/>
  <c r="AR300" i="1"/>
  <c r="AZ300" i="1" s="1"/>
  <c r="AR291" i="1"/>
  <c r="AR17" i="1"/>
  <c r="AR338" i="1"/>
  <c r="AR450" i="1"/>
  <c r="AR98" i="1"/>
  <c r="AR473" i="1"/>
  <c r="AZ473" i="1" s="1"/>
  <c r="AR231" i="1"/>
  <c r="AR329" i="1"/>
  <c r="AR455" i="1"/>
  <c r="AR46" i="1"/>
  <c r="AR186" i="1"/>
  <c r="AZ186" i="1" s="1"/>
  <c r="AR124" i="1"/>
  <c r="AR170" i="1"/>
  <c r="AR327" i="1"/>
  <c r="AR218" i="1"/>
  <c r="AR122" i="1"/>
  <c r="AR273" i="1"/>
  <c r="AZ273" i="1" s="1"/>
  <c r="AR226" i="1"/>
  <c r="AR51" i="1"/>
  <c r="AZ51" i="1" s="1"/>
  <c r="AR402" i="1"/>
  <c r="AZ402" i="1" s="1"/>
  <c r="AR219" i="1"/>
  <c r="AZ219" i="1" s="1"/>
  <c r="AR269" i="1"/>
  <c r="AZ269" i="1" s="1"/>
  <c r="AR177" i="1"/>
  <c r="AR262" i="1"/>
  <c r="AR370" i="1"/>
  <c r="AR337" i="1"/>
  <c r="AZ337" i="1" s="1"/>
  <c r="AR457" i="1"/>
  <c r="AZ457" i="1" s="1"/>
  <c r="AR167" i="1"/>
  <c r="AZ167" i="1" s="1"/>
  <c r="AR142" i="1"/>
  <c r="AR488" i="1"/>
  <c r="AZ488" i="1" s="1"/>
  <c r="AR24" i="1"/>
  <c r="AR25" i="1"/>
  <c r="AR429" i="1"/>
  <c r="AR62" i="1"/>
  <c r="AR102" i="1"/>
  <c r="AR104" i="1"/>
  <c r="AR179" i="1"/>
  <c r="AZ179" i="1" s="1"/>
  <c r="AR193" i="1"/>
  <c r="AR239" i="1"/>
  <c r="AZ239" i="1" s="1"/>
  <c r="AR356" i="1"/>
  <c r="AR141" i="1"/>
  <c r="AZ141" i="1" s="1"/>
  <c r="AR192" i="1"/>
  <c r="AR276" i="1"/>
  <c r="AR287" i="1"/>
  <c r="AR448" i="1"/>
  <c r="AZ448" i="1" s="1"/>
  <c r="AR446" i="1"/>
  <c r="AR22" i="1"/>
  <c r="AR76" i="1"/>
  <c r="AR349" i="1"/>
  <c r="AZ349" i="1" s="1"/>
  <c r="AR381" i="1"/>
  <c r="AR416" i="1"/>
  <c r="AR443" i="1"/>
  <c r="AR387" i="1"/>
  <c r="AR238" i="1"/>
  <c r="AR260" i="1"/>
  <c r="AZ260" i="1" s="1"/>
  <c r="AR374" i="1"/>
  <c r="AZ374" i="1" s="1"/>
  <c r="AR48" i="1"/>
  <c r="AR372" i="1"/>
  <c r="AR73" i="1"/>
  <c r="AR353" i="1"/>
  <c r="AZ353" i="1" s="1"/>
  <c r="AR36" i="1"/>
  <c r="AR4" i="1"/>
  <c r="AR314" i="1"/>
  <c r="AZ314" i="1" s="1"/>
  <c r="AR385" i="1"/>
  <c r="AZ385" i="1" s="1"/>
  <c r="AR391" i="1"/>
  <c r="AR160" i="1"/>
  <c r="AR188" i="1"/>
  <c r="AR492" i="1"/>
  <c r="AR292" i="1"/>
  <c r="AR430" i="1"/>
  <c r="AR88" i="1"/>
  <c r="AZ88" i="1" s="1"/>
  <c r="AR340" i="1"/>
  <c r="AR163" i="1"/>
  <c r="AR447" i="1"/>
  <c r="AZ447" i="1" s="1"/>
  <c r="AR121" i="1"/>
  <c r="AR133" i="1"/>
  <c r="AZ133" i="1" s="1"/>
  <c r="AR93" i="1"/>
  <c r="AZ93" i="1" s="1"/>
  <c r="AR308" i="1"/>
  <c r="AZ308" i="1" s="1"/>
  <c r="AR95" i="1"/>
  <c r="AZ95" i="1" s="1"/>
  <c r="AR414" i="1"/>
  <c r="AZ414" i="1" s="1"/>
  <c r="AR449" i="1"/>
  <c r="AZ449" i="1" s="1"/>
  <c r="AR293" i="1"/>
  <c r="AR215" i="1"/>
  <c r="AR427" i="1"/>
  <c r="AR317" i="1"/>
  <c r="AR138" i="1"/>
  <c r="AZ138" i="1" s="1"/>
  <c r="AR415" i="1"/>
  <c r="AZ415" i="1" s="1"/>
  <c r="AR213" i="1"/>
  <c r="AR342" i="1"/>
  <c r="AR147" i="1"/>
  <c r="AR87" i="1"/>
  <c r="AR71" i="1"/>
  <c r="AR150" i="1"/>
  <c r="AZ150" i="1" s="1"/>
  <c r="AR174" i="1"/>
  <c r="AZ174" i="1" s="1"/>
  <c r="AR484" i="1"/>
  <c r="AR42" i="1"/>
  <c r="AR479" i="1"/>
  <c r="AZ479" i="1" s="1"/>
  <c r="AR220" i="1"/>
  <c r="AR248" i="1"/>
  <c r="AZ248" i="1" s="1"/>
  <c r="AR311" i="1"/>
  <c r="AR434" i="1"/>
  <c r="AR49" i="1"/>
  <c r="AR274" i="1"/>
  <c r="AZ274" i="1" s="1"/>
  <c r="AR366" i="1"/>
  <c r="AR322" i="1"/>
  <c r="AZ322" i="1" s="1"/>
  <c r="AR68" i="1"/>
  <c r="AR277" i="1"/>
  <c r="AR112" i="1"/>
  <c r="AZ112" i="1" s="1"/>
  <c r="AR463" i="1"/>
  <c r="AZ463" i="1" s="1"/>
  <c r="AR66" i="1"/>
  <c r="AR360" i="1"/>
  <c r="AR197" i="1"/>
  <c r="AR89" i="1"/>
  <c r="AR114" i="1"/>
  <c r="AR19" i="1"/>
  <c r="AR182" i="1"/>
  <c r="AR153" i="1"/>
  <c r="AZ153" i="1" s="1"/>
  <c r="AR347" i="1"/>
  <c r="AZ347" i="1" s="1"/>
  <c r="AR321" i="1"/>
  <c r="AR346" i="1"/>
  <c r="AZ346" i="1" s="1"/>
  <c r="AR444" i="1"/>
  <c r="AR30" i="1"/>
  <c r="AR33" i="1"/>
  <c r="AR139" i="1"/>
  <c r="AR116" i="1"/>
  <c r="AR437" i="1"/>
  <c r="AZ437" i="1" s="1"/>
  <c r="AR44" i="1"/>
  <c r="AZ44" i="1" s="1"/>
  <c r="AR470" i="1"/>
  <c r="AZ470" i="1" s="1"/>
  <c r="AR227" i="1"/>
  <c r="AR166" i="1"/>
  <c r="AR15" i="1"/>
  <c r="AR40" i="1"/>
  <c r="AZ40" i="1" s="1"/>
  <c r="AR81" i="1"/>
  <c r="AZ81" i="1" s="1"/>
  <c r="AR365" i="1"/>
  <c r="AR465" i="1"/>
  <c r="AZ465" i="1" s="1"/>
  <c r="AR3" i="1"/>
  <c r="AR335" i="1"/>
  <c r="AR491" i="1"/>
  <c r="AZ491" i="1" s="1"/>
  <c r="AR236" i="1"/>
  <c r="AR99" i="1"/>
  <c r="AZ99" i="1" s="1"/>
  <c r="AR453" i="1"/>
  <c r="AR480" i="1"/>
  <c r="AR39" i="1"/>
  <c r="AR144" i="1"/>
  <c r="AR282" i="1"/>
  <c r="AR118" i="1"/>
  <c r="AZ118" i="1" s="1"/>
  <c r="AR158" i="1"/>
  <c r="AR413" i="1"/>
  <c r="AZ413" i="1" s="1"/>
  <c r="AR339" i="1"/>
  <c r="AZ339" i="1" s="1"/>
  <c r="AR348" i="1"/>
  <c r="AZ348" i="1" s="1"/>
  <c r="AR103" i="1"/>
  <c r="AR195" i="1"/>
  <c r="AR382" i="1"/>
  <c r="AR286" i="1"/>
  <c r="AZ286" i="1" s="1"/>
  <c r="AR336" i="1"/>
  <c r="AR476" i="1"/>
  <c r="AR209" i="1"/>
  <c r="AR290" i="1"/>
  <c r="AR371" i="1"/>
  <c r="AZ371" i="1" s="1"/>
  <c r="AR263" i="1"/>
  <c r="AR362" i="1"/>
  <c r="AR332" i="1"/>
  <c r="AR28" i="1"/>
  <c r="AR67" i="1"/>
  <c r="AZ67" i="1" s="1"/>
  <c r="AR83" i="1"/>
  <c r="AR159" i="1"/>
  <c r="AR405" i="1"/>
  <c r="AR298" i="1"/>
  <c r="AR55" i="1"/>
  <c r="AR90" i="1"/>
  <c r="AR224" i="1"/>
  <c r="AZ224" i="1" s="1"/>
  <c r="AR251" i="1"/>
  <c r="AZ251" i="1" s="1"/>
  <c r="AR325" i="1"/>
  <c r="AZ325" i="1" s="1"/>
  <c r="AR229" i="1"/>
  <c r="AR77" i="1"/>
  <c r="AR171" i="1"/>
  <c r="AZ171" i="1" s="1"/>
  <c r="AR462" i="1"/>
  <c r="AZ462" i="1" s="1"/>
  <c r="AR125" i="1"/>
  <c r="AZ125" i="1" s="1"/>
  <c r="AR206" i="1"/>
  <c r="AR312" i="1"/>
  <c r="AR110" i="1"/>
  <c r="AZ110" i="1" s="1"/>
  <c r="AR281" i="1"/>
  <c r="AR358" i="1"/>
  <c r="AR398" i="1"/>
  <c r="AR459" i="1"/>
  <c r="AR32" i="1"/>
  <c r="AR390" i="1"/>
  <c r="AR392" i="1"/>
  <c r="AR56" i="1"/>
  <c r="AR173" i="1"/>
  <c r="AZ173" i="1" s="1"/>
  <c r="AR240" i="1"/>
  <c r="AR74" i="1"/>
  <c r="AR235" i="1"/>
  <c r="AZ235" i="1" s="1"/>
  <c r="AR306" i="1"/>
  <c r="AR406" i="1"/>
  <c r="AZ406" i="1" s="1"/>
  <c r="AR483" i="1"/>
  <c r="AR490" i="1"/>
  <c r="AR54" i="1"/>
  <c r="AZ54" i="1" s="1"/>
  <c r="AR324" i="1"/>
  <c r="AZ324" i="1" s="1"/>
  <c r="AR5" i="1"/>
  <c r="AR84" i="1"/>
  <c r="AZ84" i="1" s="1"/>
  <c r="AR128" i="1"/>
  <c r="AR178" i="1"/>
  <c r="AR364" i="1"/>
  <c r="AR63" i="1"/>
  <c r="AR216" i="1"/>
  <c r="AR247" i="1"/>
  <c r="AR334" i="1"/>
  <c r="AZ334" i="1" s="1"/>
  <c r="AR369" i="1"/>
  <c r="AR401" i="1"/>
  <c r="AZ401" i="1" s="1"/>
  <c r="AR47" i="1"/>
  <c r="AR441" i="1"/>
  <c r="AZ441" i="1" s="1"/>
  <c r="AR155" i="1"/>
  <c r="AR201" i="1"/>
  <c r="AZ201" i="1" s="1"/>
  <c r="AR34" i="1"/>
  <c r="AR396" i="1"/>
  <c r="AR471" i="1"/>
  <c r="AR425" i="1"/>
  <c r="AZ425" i="1" s="1"/>
  <c r="AR468" i="1"/>
  <c r="AZ468" i="1" s="1"/>
  <c r="AR295" i="1"/>
  <c r="AZ295" i="1" s="1"/>
  <c r="AR61" i="1"/>
  <c r="AR200" i="1"/>
  <c r="AR217" i="1"/>
  <c r="AZ217" i="1" s="1"/>
  <c r="AR302" i="1"/>
  <c r="AR187" i="1"/>
  <c r="AZ187" i="1" s="1"/>
  <c r="AR383" i="1"/>
  <c r="AZ383" i="1" s="1"/>
  <c r="AR460" i="1"/>
  <c r="AR296" i="1"/>
  <c r="AR43" i="1"/>
  <c r="AZ43" i="1" s="1"/>
  <c r="AR176" i="1"/>
  <c r="AR250" i="1"/>
  <c r="AZ250" i="1" s="1"/>
  <c r="AR310" i="1"/>
  <c r="AR52" i="1"/>
  <c r="AR137" i="1"/>
  <c r="AZ137" i="1" s="1"/>
  <c r="AR288" i="1"/>
  <c r="AR284" i="1"/>
  <c r="AR16" i="1"/>
  <c r="AR423" i="1"/>
  <c r="AZ423" i="1" s="1"/>
  <c r="AR37" i="1"/>
  <c r="AZ37" i="1" s="1"/>
  <c r="AR79" i="1"/>
  <c r="AR156" i="1"/>
  <c r="AZ156" i="1" s="1"/>
  <c r="AR323" i="1"/>
  <c r="AZ323" i="1" s="1"/>
  <c r="AR388" i="1"/>
  <c r="AZ388" i="1" s="1"/>
  <c r="AR132" i="1"/>
  <c r="AR233" i="1"/>
  <c r="AR96" i="1"/>
  <c r="AR275" i="1"/>
  <c r="AR196" i="1"/>
  <c r="AR12" i="1"/>
  <c r="AZ12" i="1" s="1"/>
  <c r="AR384" i="1"/>
  <c r="AR435" i="1"/>
  <c r="AR148" i="1"/>
  <c r="AZ148" i="1" s="1"/>
  <c r="AR225" i="1"/>
  <c r="AZ225" i="1" s="1"/>
  <c r="AR305" i="1"/>
  <c r="AZ305" i="1" s="1"/>
  <c r="AR23" i="1"/>
  <c r="AR57" i="1"/>
  <c r="AZ57" i="1" s="1"/>
  <c r="AR185" i="1"/>
  <c r="AZ185" i="1" s="1"/>
  <c r="AR38" i="1"/>
  <c r="AZ38" i="1" s="1"/>
  <c r="AR94" i="1"/>
  <c r="AZ94" i="1" s="1"/>
  <c r="AR352" i="1"/>
  <c r="AR190" i="1"/>
  <c r="AZ190" i="1" s="1"/>
  <c r="AR386" i="1"/>
  <c r="AZ386" i="1" s="1"/>
  <c r="AR395" i="1"/>
  <c r="AR152" i="1"/>
  <c r="AR8" i="1"/>
  <c r="AR9" i="1"/>
  <c r="AR355" i="1"/>
  <c r="AR252" i="1"/>
  <c r="AR208" i="1"/>
  <c r="AZ208" i="1" s="1"/>
  <c r="AR438" i="1"/>
  <c r="AR469" i="1"/>
  <c r="AZ469" i="1" s="1"/>
  <c r="AR487" i="1"/>
  <c r="AR203" i="1"/>
  <c r="AR184" i="1"/>
  <c r="AR135" i="1"/>
  <c r="AR117" i="1"/>
  <c r="AR341" i="1"/>
  <c r="AZ341" i="1" s="1"/>
  <c r="AR161" i="1"/>
  <c r="AZ161" i="1" s="1"/>
  <c r="AR394" i="1"/>
  <c r="AR69" i="1"/>
  <c r="AR82" i="1"/>
  <c r="AR246" i="1"/>
  <c r="AR313" i="1"/>
  <c r="AR407" i="1"/>
  <c r="AZ407" i="1" s="1"/>
  <c r="AR456" i="1"/>
  <c r="AR53" i="1"/>
  <c r="AZ53" i="1" s="1"/>
  <c r="AR113" i="1"/>
  <c r="AZ113" i="1" s="1"/>
  <c r="AR393" i="1"/>
  <c r="AZ393" i="1" s="1"/>
  <c r="AR424" i="1"/>
  <c r="AR244" i="1"/>
  <c r="AZ244" i="1" s="1"/>
  <c r="AR211" i="1"/>
  <c r="AR428" i="1"/>
  <c r="AR35" i="1"/>
  <c r="AR180" i="1"/>
  <c r="AR343" i="1"/>
  <c r="AR191" i="1"/>
  <c r="AZ191" i="1" s="1"/>
  <c r="AR183" i="1"/>
  <c r="AR320" i="1"/>
  <c r="AR357" i="1"/>
  <c r="AZ357" i="1" s="1"/>
  <c r="AR91" i="1"/>
  <c r="AZ91" i="1" s="1"/>
  <c r="AR258" i="1"/>
  <c r="AR350" i="1"/>
  <c r="AR134" i="1"/>
  <c r="AR376" i="1"/>
  <c r="AZ376" i="1" s="1"/>
  <c r="AR169" i="1"/>
  <c r="AZ169" i="1" s="1"/>
  <c r="AR431" i="1"/>
  <c r="AZ431" i="1" s="1"/>
  <c r="AR439" i="1"/>
  <c r="AR189" i="1"/>
  <c r="AR202" i="1"/>
  <c r="AZ202" i="1" s="1"/>
  <c r="AR149" i="1"/>
  <c r="AZ149" i="1" s="1"/>
  <c r="AR230" i="1"/>
  <c r="AR119" i="1"/>
  <c r="AR234" i="1"/>
  <c r="AZ234" i="1" s="1"/>
  <c r="AR333" i="1"/>
  <c r="AR351" i="1"/>
  <c r="AR481" i="1"/>
  <c r="AR432" i="1"/>
  <c r="AR458" i="1"/>
  <c r="AZ458" i="1" s="1"/>
  <c r="AR433" i="1"/>
  <c r="AR367" i="1"/>
  <c r="AR70" i="1"/>
  <c r="AR59" i="1"/>
  <c r="AZ59" i="1" s="1"/>
  <c r="AR223" i="1"/>
  <c r="AZ223" i="1" s="1"/>
  <c r="AR316" i="1"/>
  <c r="AZ316" i="1" s="1"/>
  <c r="AR478" i="1"/>
  <c r="AZ478" i="1" s="1"/>
  <c r="AR64" i="1"/>
  <c r="AR126" i="1"/>
  <c r="AR221" i="1"/>
  <c r="AZ221" i="1" s="1"/>
  <c r="AR304" i="1"/>
  <c r="AR65" i="1"/>
  <c r="AZ65" i="1" s="1"/>
  <c r="AR109" i="1"/>
  <c r="AR279" i="1"/>
  <c r="AR328" i="1"/>
  <c r="AR379" i="1"/>
  <c r="AR399" i="1"/>
  <c r="AR421" i="1"/>
  <c r="AZ421" i="1" s="1"/>
  <c r="AR165" i="1"/>
  <c r="AR194" i="1"/>
  <c r="AR373" i="1"/>
  <c r="AR157" i="1"/>
  <c r="AZ157" i="1" s="1"/>
  <c r="AR400" i="1"/>
  <c r="AZ400" i="1" s="1"/>
  <c r="AR467" i="1"/>
  <c r="AR41" i="1"/>
  <c r="AZ41" i="1" s="1"/>
  <c r="AR256" i="1"/>
  <c r="AZ256" i="1" s="1"/>
  <c r="AR485" i="1"/>
  <c r="AR486" i="1"/>
  <c r="AR10" i="1"/>
  <c r="AR345" i="1"/>
  <c r="AR242" i="1"/>
  <c r="AR106" i="1"/>
  <c r="AZ106" i="1" s="1"/>
  <c r="AR145" i="1"/>
  <c r="AZ145" i="1" s="1"/>
  <c r="AR172" i="1"/>
  <c r="AR255" i="1"/>
  <c r="AR408" i="1"/>
  <c r="AZ408" i="1" s="1"/>
  <c r="AR474" i="1"/>
  <c r="AR26" i="1"/>
  <c r="AZ26" i="1" s="1"/>
  <c r="AR129" i="1"/>
  <c r="AR164" i="1"/>
  <c r="AR100" i="1"/>
  <c r="AR297" i="1"/>
  <c r="AR309" i="1"/>
  <c r="AR205" i="1"/>
  <c r="AZ205" i="1" s="1"/>
  <c r="AR92" i="1"/>
  <c r="AR397" i="1"/>
  <c r="AZ397" i="1" s="1"/>
  <c r="AR489" i="1"/>
  <c r="AZ489" i="1" s="1"/>
  <c r="AR20" i="1"/>
  <c r="AR140" i="1"/>
  <c r="AZ140" i="1" s="1"/>
  <c r="AR315" i="1"/>
  <c r="AR461" i="1"/>
  <c r="AR493" i="1"/>
  <c r="AZ493" i="1" s="1"/>
  <c r="AR101" i="1"/>
  <c r="AR146" i="1"/>
  <c r="AZ146" i="1" s="1"/>
  <c r="AR204" i="1"/>
  <c r="AZ204" i="1" s="1"/>
  <c r="AR243" i="1"/>
  <c r="AR261" i="1"/>
  <c r="AR270" i="1"/>
  <c r="AR418" i="1"/>
  <c r="AR477" i="1"/>
  <c r="AR123" i="1"/>
  <c r="AZ123" i="1" s="1"/>
  <c r="AR130" i="1"/>
  <c r="AR154" i="1"/>
  <c r="AZ154" i="1" s="1"/>
  <c r="AR228" i="1"/>
  <c r="AR257" i="1"/>
  <c r="AR389" i="1"/>
  <c r="AZ389" i="1" s="1"/>
  <c r="AR426" i="1"/>
  <c r="AR2" i="1"/>
  <c r="AR253" i="1"/>
  <c r="AR299" i="1"/>
  <c r="AR422" i="1"/>
  <c r="AZ422" i="1" s="1"/>
  <c r="AR60" i="1"/>
  <c r="AR266" i="1"/>
  <c r="AR452" i="1"/>
  <c r="AR78" i="1"/>
  <c r="AZ78" i="1" s="1"/>
  <c r="AR375" i="1"/>
  <c r="AR412" i="1"/>
  <c r="AR419" i="1"/>
  <c r="AZ419" i="1" s="1"/>
  <c r="AR105" i="1"/>
  <c r="AZ105" i="1" s="1"/>
  <c r="AR259" i="1"/>
  <c r="AR409" i="1"/>
  <c r="AR58" i="1"/>
  <c r="AZ58" i="1" s="1"/>
  <c r="AR420" i="1"/>
  <c r="AR21" i="1"/>
  <c r="AW21" i="1" s="1"/>
  <c r="AR451" i="1"/>
  <c r="E129" i="2"/>
  <c r="E105" i="2"/>
  <c r="E236" i="2"/>
  <c r="E493" i="2"/>
  <c r="E299" i="2"/>
  <c r="E462" i="2"/>
  <c r="E106" i="2"/>
  <c r="E443" i="2"/>
  <c r="E452" i="2"/>
  <c r="E190" i="2"/>
  <c r="E433" i="2"/>
  <c r="E471" i="2"/>
  <c r="E94" i="2"/>
  <c r="E59" i="2"/>
  <c r="E265" i="2"/>
  <c r="E84" i="2"/>
  <c r="E227" i="2"/>
  <c r="E431" i="2"/>
  <c r="E145" i="2"/>
  <c r="E192" i="2"/>
  <c r="E20" i="2"/>
  <c r="E99" i="2"/>
  <c r="E347" i="2"/>
  <c r="E60" i="2"/>
  <c r="E189" i="2"/>
  <c r="E29" i="2"/>
  <c r="E207" i="2"/>
  <c r="E200" i="2"/>
  <c r="E247" i="2"/>
  <c r="E61" i="2"/>
  <c r="E10" i="2"/>
  <c r="E262" i="2"/>
  <c r="E364" i="2"/>
  <c r="E5" i="2"/>
  <c r="E132" i="2"/>
  <c r="E289" i="2"/>
  <c r="E322" i="2"/>
  <c r="E441" i="2"/>
  <c r="E4" i="2"/>
  <c r="E418" i="2"/>
  <c r="E88" i="2"/>
  <c r="E126" i="2"/>
  <c r="E235" i="2"/>
  <c r="E221" i="2"/>
  <c r="E201" i="2"/>
  <c r="E166" i="2"/>
  <c r="E83" i="2"/>
  <c r="E251" i="2"/>
  <c r="E405" i="2"/>
  <c r="E360" i="2"/>
  <c r="E435" i="2"/>
  <c r="E156" i="2"/>
  <c r="E188" i="2"/>
  <c r="E82" i="2"/>
  <c r="E357" i="2"/>
  <c r="E283" i="2"/>
  <c r="E119" i="2"/>
  <c r="E252" i="2"/>
  <c r="E138" i="2"/>
  <c r="E325" i="2"/>
  <c r="E469" i="2"/>
  <c r="E490" i="2"/>
  <c r="E424" i="2"/>
  <c r="E412" i="2"/>
  <c r="E486" i="2"/>
  <c r="E383" i="2"/>
  <c r="E467" i="2"/>
  <c r="E300" i="2"/>
  <c r="E373" i="2"/>
  <c r="E266" i="2"/>
  <c r="E52" i="2"/>
  <c r="E422" i="2"/>
  <c r="E181" i="2"/>
  <c r="E345" i="2"/>
  <c r="E380" i="2"/>
  <c r="E163" i="2"/>
  <c r="E154" i="2"/>
  <c r="E241" i="2"/>
  <c r="E416" i="2"/>
  <c r="E434" i="2"/>
  <c r="E333" i="2"/>
  <c r="E196" i="2"/>
  <c r="E382" i="2"/>
  <c r="E310" i="2"/>
  <c r="E170" i="2"/>
  <c r="E421" i="2"/>
  <c r="E162" i="2"/>
  <c r="E479" i="2"/>
  <c r="E477" i="2"/>
  <c r="E465" i="2"/>
  <c r="E459" i="2"/>
  <c r="E453" i="2"/>
  <c r="E440" i="2"/>
  <c r="E425" i="2"/>
  <c r="E423" i="2"/>
  <c r="E411" i="2"/>
  <c r="E402" i="2"/>
  <c r="E399" i="2"/>
  <c r="E394" i="2"/>
  <c r="E392" i="2"/>
  <c r="E370" i="2"/>
  <c r="E351" i="2"/>
  <c r="E342" i="2"/>
  <c r="E337" i="2"/>
  <c r="E330" i="2"/>
  <c r="E306" i="2"/>
  <c r="E274" i="2"/>
  <c r="E268" i="2"/>
  <c r="E220" i="2"/>
  <c r="E193" i="2"/>
  <c r="E184" i="2"/>
  <c r="E169" i="2"/>
  <c r="E146" i="2"/>
  <c r="E120" i="2"/>
  <c r="E113" i="2"/>
  <c r="E85" i="2"/>
  <c r="E79" i="2"/>
  <c r="E42" i="2"/>
  <c r="E34" i="2"/>
  <c r="E30" i="2"/>
  <c r="E24" i="2"/>
  <c r="E15" i="2"/>
  <c r="E11" i="2"/>
  <c r="E354" i="2"/>
  <c r="E36" i="2"/>
  <c r="E165" i="2"/>
  <c r="E461" i="2"/>
  <c r="E256" i="2"/>
  <c r="E202" i="2"/>
  <c r="E264" i="2"/>
  <c r="E76" i="2"/>
  <c r="E178" i="2"/>
  <c r="E57" i="2"/>
  <c r="E273" i="2"/>
  <c r="E12" i="2"/>
  <c r="E371" i="2"/>
  <c r="E74" i="2"/>
  <c r="E346" i="2"/>
  <c r="E180" i="2"/>
  <c r="E367" i="2"/>
  <c r="E403" i="2"/>
  <c r="E401" i="2"/>
  <c r="E153" i="2"/>
  <c r="E292" i="2"/>
  <c r="E287" i="2"/>
  <c r="E100" i="2"/>
  <c r="E263" i="2"/>
  <c r="E343" i="2"/>
  <c r="E484" i="2"/>
  <c r="E281" i="2"/>
  <c r="E386" i="2"/>
  <c r="E385" i="2"/>
  <c r="E127" i="2"/>
  <c r="E191" i="2"/>
  <c r="E44" i="2"/>
  <c r="E218" i="2"/>
  <c r="E151" i="2"/>
  <c r="E381" i="2"/>
  <c r="E344" i="2"/>
  <c r="E460" i="2"/>
  <c r="E204" i="2"/>
  <c r="E243" i="2"/>
  <c r="E206" i="2"/>
  <c r="E149" i="2"/>
  <c r="E28" i="2"/>
  <c r="E445" i="2"/>
  <c r="E472" i="2"/>
  <c r="E334" i="2"/>
  <c r="E242" i="2"/>
  <c r="E270" i="2"/>
  <c r="E224" i="2"/>
  <c r="E335" i="2"/>
  <c r="E39" i="2"/>
  <c r="E175" i="2"/>
  <c r="E21" i="2"/>
  <c r="E446" i="2"/>
  <c r="E93" i="2"/>
  <c r="E449" i="2"/>
  <c r="E121" i="2"/>
  <c r="E49" i="2"/>
  <c r="E338" i="2"/>
  <c r="E31" i="2"/>
  <c r="E172" i="2"/>
  <c r="E316" i="2"/>
  <c r="E130" i="2"/>
  <c r="E185" i="2"/>
  <c r="E148" i="2"/>
  <c r="E302" i="2"/>
  <c r="E315" i="2"/>
  <c r="E101" i="2"/>
  <c r="E248" i="2"/>
  <c r="E67" i="2"/>
  <c r="E432" i="2"/>
  <c r="E293" i="2"/>
  <c r="E47" i="2"/>
  <c r="E230" i="2"/>
  <c r="E89" i="2"/>
  <c r="E365" i="2"/>
  <c r="E254" i="2"/>
  <c r="E396" i="2"/>
  <c r="E361" i="2"/>
  <c r="E272" i="2"/>
  <c r="E124" i="2"/>
  <c r="E455" i="2"/>
  <c r="E183" i="2"/>
  <c r="E363" i="2"/>
  <c r="E267" i="2"/>
  <c r="E321" i="2"/>
  <c r="E326" i="2"/>
  <c r="E9" i="2"/>
  <c r="E284" i="2"/>
  <c r="E229" i="2"/>
  <c r="E269" i="2"/>
  <c r="E54" i="2"/>
  <c r="E45" i="2"/>
  <c r="E250" i="2"/>
  <c r="E466" i="2"/>
  <c r="E142" i="2"/>
  <c r="E117" i="2"/>
  <c r="E294" i="2"/>
  <c r="E35" i="2"/>
  <c r="E297" i="2"/>
  <c r="E139" i="2"/>
  <c r="E215" i="2"/>
  <c r="E186" i="2"/>
  <c r="E225" i="2"/>
  <c r="E157" i="2"/>
  <c r="E454" i="2"/>
  <c r="E123" i="2"/>
  <c r="E223" i="2"/>
  <c r="E226" i="2"/>
  <c r="E296" i="2"/>
  <c r="E298" i="2"/>
  <c r="E176" i="2"/>
  <c r="E174" i="2"/>
  <c r="E387" i="2"/>
  <c r="E464" i="2"/>
  <c r="E140" i="2"/>
  <c r="E40" i="2"/>
  <c r="E143" i="2"/>
  <c r="E280" i="2"/>
  <c r="E312" i="2"/>
  <c r="E301" i="2"/>
  <c r="E374" i="2"/>
  <c r="E136" i="2"/>
  <c r="E489" i="2"/>
  <c r="E86" i="2"/>
  <c r="E377" i="2"/>
  <c r="E168" i="2"/>
  <c r="E14" i="2"/>
  <c r="E171" i="2"/>
  <c r="E137" i="2"/>
  <c r="E111" i="2"/>
  <c r="E482" i="2"/>
  <c r="E115" i="2"/>
  <c r="E150" i="2"/>
  <c r="E246" i="2"/>
  <c r="E397" i="2"/>
  <c r="E16" i="2"/>
  <c r="E483" i="2"/>
  <c r="E222" i="2"/>
  <c r="E155" i="2"/>
  <c r="E305" i="2"/>
  <c r="E375" i="2"/>
  <c r="E2" i="2"/>
  <c r="E97" i="2"/>
  <c r="E355" i="2"/>
  <c r="E71" i="2"/>
  <c r="E323" i="2"/>
  <c r="E372" i="2"/>
  <c r="E234" i="2"/>
  <c r="E249" i="2"/>
  <c r="E109" i="2"/>
  <c r="E98" i="2"/>
  <c r="E216" i="2"/>
  <c r="E478" i="2"/>
  <c r="E456" i="2"/>
  <c r="E481" i="2"/>
  <c r="E112" i="2"/>
  <c r="E442" i="2"/>
  <c r="E369" i="2"/>
  <c r="E103" i="2"/>
  <c r="E219" i="2"/>
  <c r="E468" i="2"/>
  <c r="E261" i="2"/>
  <c r="E198" i="2"/>
  <c r="E38" i="2"/>
  <c r="E135" i="2"/>
  <c r="E470" i="2"/>
  <c r="E160" i="2"/>
  <c r="E53" i="2"/>
  <c r="E110" i="2"/>
  <c r="E255" i="2"/>
  <c r="E437" i="2"/>
  <c r="E400" i="2"/>
  <c r="E473" i="2"/>
  <c r="E197" i="2"/>
  <c r="E46" i="2"/>
  <c r="E173" i="2"/>
  <c r="E66" i="2"/>
  <c r="E32" i="2"/>
  <c r="E179" i="2"/>
  <c r="E167" i="2"/>
  <c r="E75" i="2"/>
  <c r="E309" i="2"/>
  <c r="E368" i="2"/>
  <c r="E108" i="2"/>
  <c r="E324" i="2"/>
  <c r="E240" i="2"/>
  <c r="E362" i="2"/>
  <c r="E102" i="2"/>
  <c r="E158" i="2"/>
  <c r="E359" i="2"/>
  <c r="E420" i="2"/>
  <c r="E286" i="2"/>
  <c r="E90" i="2"/>
  <c r="E414" i="2"/>
  <c r="E13" i="2"/>
  <c r="E231" i="2"/>
  <c r="E214" i="2"/>
  <c r="E409" i="2"/>
  <c r="E327" i="2"/>
  <c r="E404" i="2"/>
  <c r="E55" i="2"/>
  <c r="E213" i="2"/>
  <c r="E228" i="2"/>
  <c r="E58" i="2"/>
  <c r="E91" i="2"/>
  <c r="E144" i="2"/>
  <c r="E95" i="2"/>
  <c r="E278" i="2"/>
  <c r="E413" i="2"/>
  <c r="E116" i="2"/>
  <c r="E366" i="2"/>
  <c r="E336" i="2"/>
  <c r="E33" i="2"/>
  <c r="E81" i="2"/>
  <c r="E238" i="2"/>
  <c r="E389" i="2"/>
  <c r="E318" i="2"/>
  <c r="E259" i="2"/>
  <c r="E164" i="2"/>
  <c r="E62" i="2"/>
  <c r="E450" i="2"/>
  <c r="E37" i="2"/>
  <c r="E3" i="2"/>
  <c r="E488" i="2"/>
  <c r="E205" i="2"/>
  <c r="E211" i="2"/>
  <c r="E320" i="2"/>
  <c r="E358" i="2"/>
  <c r="E406" i="2"/>
  <c r="E448" i="2"/>
  <c r="E436" i="2"/>
  <c r="E233" i="2"/>
  <c r="E50" i="2"/>
  <c r="E87" i="2"/>
  <c r="E217" i="2"/>
  <c r="E339" i="2"/>
  <c r="E6" i="2"/>
  <c r="E276" i="2"/>
  <c r="E258" i="2"/>
  <c r="E307" i="2"/>
  <c r="E415" i="2"/>
  <c r="E378" i="2"/>
  <c r="E384" i="2"/>
  <c r="E439" i="2"/>
  <c r="E239" i="2"/>
  <c r="E253" i="2"/>
  <c r="E426" i="2"/>
  <c r="E291" i="2"/>
  <c r="E388" i="2"/>
  <c r="E430" i="2"/>
  <c r="E447" i="2"/>
  <c r="E232" i="2"/>
  <c r="E410" i="2"/>
  <c r="E390" i="2"/>
  <c r="E474" i="2"/>
  <c r="E295" i="2"/>
  <c r="E25" i="2"/>
  <c r="E244" i="2"/>
  <c r="E69" i="2"/>
  <c r="E485" i="2"/>
  <c r="E8" i="2"/>
  <c r="E428" i="2"/>
  <c r="E257" i="2"/>
  <c r="E407" i="2"/>
  <c r="E319" i="2"/>
  <c r="E18" i="2"/>
  <c r="E308" i="2"/>
  <c r="E349" i="2"/>
  <c r="E408" i="2"/>
  <c r="E147" i="2"/>
  <c r="E80" i="2"/>
  <c r="E51" i="2"/>
  <c r="E104" i="2"/>
  <c r="E182" i="2"/>
  <c r="E209" i="2"/>
  <c r="E152" i="2"/>
  <c r="E208" i="2"/>
  <c r="E350" i="2"/>
  <c r="E159" i="2"/>
  <c r="E96" i="2"/>
  <c r="E114" i="2"/>
  <c r="E68" i="2"/>
  <c r="E70" i="2"/>
  <c r="E328" i="2"/>
  <c r="E393" i="2"/>
  <c r="E78" i="2"/>
  <c r="E329" i="2"/>
  <c r="E27" i="2"/>
  <c r="E134" i="2"/>
  <c r="E463" i="2"/>
  <c r="E19" i="2"/>
  <c r="E43" i="2"/>
  <c r="E279" i="2"/>
  <c r="E457" i="2"/>
  <c r="E195" i="2"/>
  <c r="E125" i="2"/>
  <c r="E187" i="2"/>
  <c r="E260" i="2"/>
  <c r="E7" i="2"/>
  <c r="E288" i="2"/>
  <c r="E419" i="2"/>
  <c r="E22" i="2"/>
  <c r="E314" i="2"/>
  <c r="E118" i="2"/>
  <c r="E427" i="2"/>
  <c r="E41" i="2"/>
  <c r="E131" i="2"/>
  <c r="E476" i="2"/>
  <c r="E290" i="2"/>
  <c r="E199" i="2"/>
  <c r="E348" i="2"/>
  <c r="E332" i="2"/>
  <c r="E492" i="2"/>
  <c r="E487" i="2"/>
  <c r="E438" i="2"/>
  <c r="E303" i="2"/>
  <c r="E271" i="2"/>
  <c r="E48" i="2"/>
  <c r="E92" i="2"/>
  <c r="E107" i="2"/>
  <c r="E313" i="2"/>
  <c r="E356" i="2"/>
  <c r="E282" i="2"/>
  <c r="E77" i="2"/>
  <c r="E133" i="2"/>
  <c r="E73" i="2"/>
  <c r="E64" i="2"/>
  <c r="E304" i="2"/>
  <c r="E395" i="2"/>
  <c r="E203" i="2"/>
  <c r="E311" i="2"/>
  <c r="E391" i="2"/>
  <c r="E331" i="2"/>
  <c r="E63" i="2"/>
  <c r="E245" i="2"/>
  <c r="E444" i="2"/>
  <c r="E65" i="2"/>
  <c r="E17" i="2"/>
  <c r="E353" i="2"/>
  <c r="E128" i="2"/>
  <c r="E340" i="2"/>
  <c r="E72" i="2"/>
  <c r="E458" i="2"/>
  <c r="E417" i="2"/>
  <c r="E161" i="2"/>
  <c r="E56" i="2"/>
  <c r="E491" i="2"/>
  <c r="E398" i="2"/>
  <c r="E237" i="2"/>
  <c r="E210" i="2"/>
  <c r="E376" i="2"/>
  <c r="E475" i="2"/>
  <c r="E177" i="2"/>
  <c r="E194" i="2"/>
  <c r="E341" i="2"/>
  <c r="E275" i="2"/>
  <c r="E317" i="2"/>
  <c r="E26" i="2"/>
  <c r="E212" i="2"/>
  <c r="E429" i="2"/>
  <c r="E23" i="2"/>
  <c r="E141" i="2"/>
  <c r="E352" i="2"/>
  <c r="E379" i="2"/>
  <c r="E122" i="2"/>
  <c r="E480" i="2"/>
  <c r="E451" i="2"/>
  <c r="E285" i="2"/>
  <c r="E277" i="2"/>
  <c r="AO113" i="1"/>
  <c r="AO362" i="1"/>
  <c r="AO471" i="1"/>
  <c r="AO108" i="1"/>
  <c r="AO382" i="1"/>
  <c r="AO284" i="1"/>
  <c r="AO348" i="1"/>
  <c r="AO315" i="1"/>
  <c r="AO479" i="1"/>
  <c r="AO437" i="1"/>
  <c r="AO163" i="1"/>
  <c r="AO232" i="1"/>
  <c r="AO169" i="1"/>
  <c r="AO443" i="1"/>
  <c r="AO233" i="1"/>
  <c r="AO432" i="1"/>
  <c r="AO267" i="1"/>
  <c r="AO490" i="1"/>
  <c r="AO75" i="1"/>
  <c r="AO300" i="1"/>
  <c r="AO266" i="1"/>
  <c r="AO74" i="1"/>
  <c r="AO10" i="1"/>
  <c r="AO126" i="1"/>
  <c r="AO39" i="1"/>
  <c r="AO481" i="1"/>
  <c r="AO26" i="1"/>
  <c r="AO388" i="1"/>
  <c r="AO101" i="1"/>
  <c r="AO334" i="1"/>
  <c r="AO270" i="1"/>
  <c r="AO184" i="1"/>
  <c r="AO207" i="1"/>
  <c r="AO341" i="1"/>
  <c r="AO209" i="1"/>
  <c r="AO317" i="1"/>
  <c r="AO118" i="1"/>
  <c r="AO140" i="1"/>
  <c r="AO189" i="1"/>
  <c r="AO40" i="1"/>
  <c r="AO277" i="1"/>
  <c r="AO18" i="1"/>
  <c r="AO23" i="1"/>
  <c r="AO6" i="1"/>
  <c r="AO462" i="1"/>
  <c r="AO476" i="1"/>
  <c r="AO53" i="1"/>
  <c r="AO352" i="1"/>
  <c r="AO421" i="1"/>
  <c r="AO105" i="1"/>
  <c r="AO38" i="1"/>
  <c r="AO274" i="1"/>
  <c r="AO167" i="1"/>
  <c r="AO452" i="1"/>
  <c r="AO423" i="1"/>
  <c r="AO234" i="1"/>
  <c r="AO219" i="1"/>
  <c r="AO168" i="1"/>
  <c r="AO44" i="1"/>
  <c r="AO241" i="1"/>
  <c r="AO64" i="1"/>
  <c r="AO290" i="1"/>
  <c r="AO287" i="1"/>
  <c r="AO289" i="1"/>
  <c r="AO212" i="1"/>
  <c r="AO365" i="1"/>
  <c r="AO242" i="1"/>
  <c r="AO402" i="1"/>
  <c r="AO106" i="1"/>
  <c r="AO217" i="1"/>
  <c r="AO429" i="1"/>
  <c r="AO417" i="1"/>
  <c r="AO96" i="1"/>
  <c r="AO144" i="1"/>
  <c r="AO493" i="1"/>
  <c r="AO466" i="1"/>
  <c r="AO69" i="1"/>
  <c r="AO228" i="1"/>
  <c r="AO326" i="1"/>
  <c r="AO303" i="1"/>
  <c r="AO261" i="1"/>
  <c r="AO178" i="1"/>
  <c r="AO463" i="1"/>
  <c r="AO271" i="1"/>
  <c r="AO187" i="1"/>
  <c r="AO281" i="1"/>
  <c r="AO393" i="1"/>
  <c r="AO73" i="1"/>
  <c r="AO200" i="1"/>
  <c r="AO285" i="1"/>
  <c r="AO70" i="1"/>
  <c r="AO312" i="1"/>
  <c r="AO55" i="1"/>
  <c r="AO20" i="1"/>
  <c r="AO474" i="1"/>
  <c r="AO7" i="1"/>
  <c r="AO318" i="1"/>
  <c r="AO67" i="1"/>
  <c r="AO453" i="1"/>
  <c r="AO409" i="1"/>
  <c r="AO32" i="1"/>
  <c r="AO247" i="1"/>
  <c r="AO445" i="1"/>
  <c r="AO459" i="1"/>
  <c r="AO203" i="1"/>
  <c r="AO16" i="1"/>
  <c r="AO180" i="1"/>
  <c r="AO197" i="1"/>
  <c r="AO157" i="1"/>
  <c r="AO83" i="1"/>
  <c r="AO37" i="1"/>
  <c r="AO31" i="1"/>
  <c r="AO128" i="1"/>
  <c r="AO142" i="1"/>
  <c r="AO250" i="1"/>
  <c r="AO259" i="1"/>
  <c r="AO164" i="1"/>
  <c r="AO139" i="1"/>
  <c r="AO99" i="1"/>
  <c r="AO89" i="1"/>
  <c r="AO367" i="1"/>
  <c r="AO355" i="1"/>
  <c r="AO395" i="1"/>
  <c r="AO381" i="1"/>
  <c r="AO215" i="1"/>
  <c r="AO133" i="1"/>
  <c r="AO325" i="1"/>
  <c r="AO42" i="1"/>
  <c r="AO359" i="1"/>
  <c r="AO60" i="1"/>
  <c r="AO420" i="1"/>
  <c r="AO61" i="1"/>
  <c r="AO328" i="1"/>
  <c r="AO404" i="1"/>
  <c r="AO36" i="1"/>
  <c r="AO125" i="1"/>
  <c r="AO76" i="1"/>
  <c r="AO143" i="1"/>
  <c r="AO333" i="1"/>
  <c r="AO492" i="1"/>
  <c r="AO361" i="1"/>
  <c r="AO2" i="1"/>
  <c r="AO91" i="1"/>
  <c r="AO86" i="1"/>
  <c r="AO407" i="1"/>
  <c r="AO19" i="1"/>
  <c r="AO410" i="1"/>
  <c r="AO109" i="1"/>
  <c r="AO191" i="1"/>
  <c r="AO30" i="1"/>
  <c r="AO394" i="1"/>
  <c r="AO340" i="1"/>
  <c r="AO272" i="1"/>
  <c r="AO34" i="1"/>
  <c r="AO446" i="1"/>
  <c r="AO288" i="1"/>
  <c r="AO236" i="1"/>
  <c r="AO412" i="1"/>
  <c r="AO9" i="1"/>
  <c r="AO138" i="1"/>
  <c r="AO24" i="1"/>
  <c r="AO127" i="1"/>
  <c r="AO275" i="1"/>
  <c r="AO458" i="1"/>
  <c r="AO405" i="1"/>
  <c r="AO223" i="1"/>
  <c r="AO351" i="1"/>
  <c r="AO63" i="1"/>
  <c r="AO411" i="1"/>
  <c r="AO222" i="1"/>
  <c r="AO301" i="1"/>
  <c r="AO72" i="1"/>
  <c r="AO450" i="1"/>
  <c r="AO308" i="1"/>
  <c r="AO422" i="1"/>
  <c r="AO455" i="1"/>
  <c r="AO65" i="1"/>
  <c r="AO319" i="1"/>
  <c r="AO216" i="1"/>
  <c r="AO470" i="1"/>
  <c r="AO430" i="1"/>
  <c r="AO377" i="1"/>
  <c r="AO88" i="1"/>
  <c r="AO227" i="1"/>
  <c r="AO416" i="1"/>
  <c r="AO90" i="1"/>
  <c r="AO469" i="1"/>
  <c r="AO47" i="1"/>
  <c r="AO257" i="1"/>
  <c r="AO370" i="1"/>
  <c r="AO173" i="1"/>
  <c r="AO336" i="1"/>
  <c r="AO156" i="1"/>
  <c r="AO360" i="1"/>
  <c r="AO447" i="1"/>
  <c r="AO428" i="1"/>
  <c r="AO176" i="1"/>
  <c r="AO371" i="1"/>
  <c r="AO172" i="1"/>
  <c r="AO33" i="1"/>
  <c r="AO438" i="1"/>
  <c r="AO337" i="1"/>
  <c r="AO148" i="1"/>
  <c r="AO87" i="1"/>
  <c r="AO151" i="1"/>
  <c r="AO22" i="1"/>
  <c r="AO262" i="1"/>
  <c r="AO403" i="1"/>
  <c r="AO177" i="1"/>
  <c r="AO13" i="1"/>
  <c r="AO181" i="1"/>
  <c r="AO85" i="1"/>
  <c r="AO98" i="1"/>
  <c r="AO286" i="1"/>
  <c r="AO480" i="1"/>
  <c r="AO137" i="1"/>
  <c r="AO441" i="1"/>
  <c r="AO258" i="1"/>
  <c r="AO82" i="1"/>
  <c r="AO406" i="1"/>
  <c r="AO196" i="1"/>
  <c r="AO153" i="1"/>
  <c r="AO280" i="1"/>
  <c r="AO477" i="1"/>
  <c r="AO486" i="1"/>
  <c r="AO204" i="1"/>
  <c r="AO170" i="1"/>
  <c r="AO307" i="1"/>
  <c r="AO358" i="1"/>
  <c r="AO460" i="1"/>
  <c r="AO353" i="1"/>
  <c r="AO100" i="1"/>
  <c r="AO239" i="1"/>
  <c r="AO386" i="1"/>
  <c r="AO488" i="1"/>
  <c r="AO306" i="1"/>
  <c r="AO185" i="1"/>
  <c r="AO324" i="1"/>
  <c r="AO491" i="1"/>
  <c r="AO400" i="1"/>
  <c r="AO15" i="1"/>
  <c r="AO398" i="1"/>
  <c r="AO408" i="1"/>
  <c r="AO237" i="1"/>
  <c r="AO444" i="1"/>
  <c r="AO246" i="1"/>
  <c r="AO278" i="1"/>
  <c r="AO413" i="1"/>
  <c r="AO174" i="1"/>
  <c r="AO230" i="1"/>
  <c r="AO268" i="1"/>
  <c r="AO205" i="1"/>
  <c r="AO349" i="1"/>
  <c r="AO46" i="1"/>
  <c r="AO59" i="1"/>
  <c r="AO120" i="1"/>
  <c r="AO12" i="1"/>
  <c r="AO332" i="1"/>
  <c r="AO424" i="1"/>
  <c r="AO442" i="1"/>
  <c r="AO345" i="1"/>
  <c r="AO150" i="1"/>
  <c r="AO283" i="1"/>
  <c r="AO147" i="1"/>
  <c r="AO214" i="1"/>
  <c r="AO244" i="1"/>
  <c r="AO344" i="1"/>
  <c r="AO335" i="1"/>
  <c r="AO254" i="1"/>
  <c r="AO183" i="1"/>
  <c r="AO41" i="1"/>
  <c r="AO229" i="1"/>
  <c r="AO25" i="1"/>
  <c r="AO304" i="1"/>
  <c r="AO49" i="1"/>
  <c r="AO415" i="1"/>
  <c r="AO213" i="1"/>
  <c r="AO58" i="1"/>
  <c r="AO211" i="1"/>
  <c r="AO302" i="1"/>
  <c r="AO238" i="1"/>
  <c r="AO221" i="1"/>
  <c r="AO364" i="1"/>
  <c r="AO50" i="1"/>
  <c r="AO224" i="1"/>
  <c r="AO391" i="1"/>
  <c r="AO123" i="1"/>
  <c r="AO368" i="1"/>
  <c r="AO418" i="1"/>
  <c r="AO160" i="1"/>
  <c r="AO4" i="1"/>
  <c r="AO472" i="1"/>
  <c r="AO366" i="1"/>
  <c r="AO95" i="1"/>
  <c r="AO132" i="1"/>
  <c r="AO119" i="1"/>
  <c r="AO291" i="1"/>
  <c r="AO263" i="1"/>
  <c r="AO482" i="1"/>
  <c r="AO269" i="1"/>
  <c r="AO282" i="1"/>
  <c r="AO313" i="1"/>
  <c r="AO357" i="1"/>
  <c r="AO475" i="1"/>
  <c r="AO265" i="1"/>
  <c r="AO440" i="1"/>
  <c r="AO299" i="1"/>
  <c r="AO378" i="1"/>
  <c r="AO338" i="1"/>
  <c r="AO116" i="1"/>
  <c r="AO243" i="1"/>
  <c r="AO129" i="1"/>
  <c r="AO81" i="1"/>
  <c r="AO14" i="1"/>
  <c r="AO162" i="1"/>
  <c r="AO483" i="1"/>
  <c r="AO419" i="1"/>
  <c r="AO256" i="1"/>
  <c r="AO252" i="1"/>
  <c r="AO376" i="1"/>
  <c r="AO152" i="1"/>
  <c r="AO193" i="1"/>
  <c r="AO339" i="1"/>
  <c r="AO77" i="1"/>
  <c r="AO195" i="1"/>
  <c r="AO235" i="1"/>
  <c r="AO297" i="1"/>
  <c r="AO245" i="1"/>
  <c r="AO220" i="1"/>
  <c r="AO436" i="1"/>
  <c r="AO323" i="1"/>
  <c r="AO385" i="1"/>
  <c r="AO161" i="1"/>
  <c r="AO190" i="1"/>
  <c r="AO487" i="1"/>
  <c r="AO146" i="1"/>
  <c r="AO226" i="1"/>
  <c r="AO375" i="1"/>
  <c r="AO166" i="1"/>
  <c r="AO57" i="1"/>
  <c r="AO240" i="1"/>
  <c r="AO255" i="1"/>
  <c r="AO115" i="1"/>
  <c r="AO104" i="1"/>
  <c r="AO293" i="1"/>
  <c r="AO186" i="1"/>
  <c r="AO175" i="1"/>
  <c r="AO155" i="1"/>
  <c r="AO122" i="1"/>
  <c r="AO136" i="1"/>
  <c r="AO251" i="1"/>
  <c r="AO141" i="1"/>
  <c r="AO124" i="1"/>
  <c r="AO260" i="1"/>
  <c r="AO154" i="1"/>
  <c r="AO473" i="1"/>
  <c r="AO296" i="1"/>
  <c r="AO201" i="1"/>
  <c r="AO182" i="1"/>
  <c r="AO188" i="1"/>
  <c r="AO231" i="1"/>
  <c r="AO372" i="1"/>
  <c r="AO468" i="1"/>
  <c r="AO43" i="1"/>
  <c r="AO384" i="1"/>
  <c r="AO27" i="1"/>
  <c r="AO461" i="1"/>
  <c r="AO29" i="1"/>
  <c r="AO392" i="1"/>
  <c r="AO435" i="1"/>
  <c r="AO103" i="1"/>
  <c r="AO454" i="1"/>
  <c r="AO451" i="1"/>
  <c r="AO433" i="1"/>
  <c r="AO218" i="1"/>
  <c r="AO107" i="1"/>
  <c r="AO11" i="1"/>
  <c r="AO52" i="1"/>
  <c r="AO465" i="1"/>
  <c r="AO276" i="1"/>
  <c r="AO434" i="1"/>
  <c r="AO225" i="1"/>
  <c r="AO68" i="1"/>
  <c r="AO321" i="1"/>
  <c r="AO264" i="1"/>
  <c r="AO484" i="1"/>
  <c r="AO249" i="1"/>
  <c r="AO356" i="1"/>
  <c r="AO373" i="1"/>
  <c r="AO171" i="1"/>
  <c r="AO322" i="1"/>
  <c r="AO390" i="1"/>
  <c r="AO457" i="1"/>
  <c r="AO396" i="1"/>
  <c r="AO114" i="1"/>
  <c r="AO145" i="1"/>
  <c r="AO342" i="1"/>
  <c r="AO363" i="1"/>
  <c r="AO248" i="1"/>
  <c r="AO311" i="1"/>
  <c r="AO21" i="1"/>
  <c r="AO28" i="1"/>
  <c r="AO192" i="1"/>
  <c r="AO439" i="1"/>
  <c r="AO374" i="1"/>
  <c r="AO389" i="1"/>
  <c r="AO253" i="1"/>
  <c r="AO117" i="1"/>
  <c r="AO431" i="1"/>
  <c r="AO309" i="1"/>
  <c r="AO273" i="1"/>
  <c r="AO110" i="1"/>
  <c r="AO310" i="1"/>
  <c r="AO71" i="1"/>
  <c r="AO383" i="1"/>
  <c r="AO51" i="1"/>
  <c r="AO135" i="1"/>
  <c r="AO149" i="1"/>
  <c r="AO17" i="1"/>
  <c r="AO66" i="1"/>
  <c r="AO3" i="1"/>
  <c r="AO343" i="1"/>
  <c r="AO131" i="1"/>
  <c r="AO314" i="1"/>
  <c r="AO5" i="1"/>
  <c r="AO329" i="1"/>
  <c r="AO294" i="1"/>
  <c r="AO202" i="1"/>
  <c r="AO456" i="1"/>
  <c r="AO210" i="1"/>
  <c r="AO134" i="1"/>
  <c r="AO305" i="1"/>
  <c r="AO130" i="1"/>
  <c r="AO489" i="1"/>
  <c r="AO80" i="1"/>
  <c r="AO199" i="1"/>
  <c r="AO56" i="1"/>
  <c r="AO427" i="1"/>
  <c r="AO449" i="1"/>
  <c r="AO206" i="1"/>
  <c r="AO414" i="1"/>
  <c r="AO111" i="1"/>
  <c r="AO208" i="1"/>
  <c r="AO401" i="1"/>
  <c r="AO62" i="1"/>
  <c r="AO387" i="1"/>
  <c r="AO369" i="1"/>
  <c r="AO35" i="1"/>
  <c r="AO380" i="1"/>
  <c r="AO8" i="1"/>
  <c r="AO426" i="1"/>
  <c r="AO92" i="1"/>
  <c r="AO399" i="1"/>
  <c r="AO78" i="1"/>
  <c r="AO425" i="1"/>
  <c r="AO346" i="1"/>
  <c r="AO179" i="1"/>
  <c r="AO159" i="1"/>
  <c r="AO350" i="1"/>
  <c r="AO397" i="1"/>
  <c r="AO331" i="1"/>
  <c r="AO102" i="1"/>
  <c r="AO464" i="1"/>
  <c r="AO54" i="1"/>
  <c r="AO354" i="1"/>
  <c r="AO485" i="1"/>
  <c r="AO327" i="1"/>
  <c r="AO295" i="1"/>
  <c r="AO478" i="1"/>
  <c r="AO94" i="1"/>
  <c r="AO165" i="1"/>
  <c r="AO84" i="1"/>
  <c r="AO79" i="1"/>
  <c r="AO158" i="1"/>
  <c r="AO97" i="1"/>
  <c r="AO194" i="1"/>
  <c r="AO347" i="1"/>
  <c r="AO121" i="1"/>
  <c r="AO279" i="1"/>
  <c r="AO93" i="1"/>
  <c r="AO292" i="1"/>
  <c r="AO316" i="1"/>
  <c r="AO112" i="1"/>
  <c r="AO298" i="1"/>
  <c r="AO379" i="1"/>
  <c r="AO448" i="1"/>
  <c r="AO320" i="1"/>
  <c r="AO467" i="1"/>
  <c r="AO330" i="1"/>
  <c r="AO48" i="1"/>
  <c r="AO45" i="1"/>
  <c r="AM198" i="1"/>
  <c r="AM118" i="1"/>
  <c r="AM443" i="1"/>
  <c r="AM141" i="1"/>
  <c r="AM438" i="1"/>
  <c r="AM23" i="1"/>
  <c r="AM38" i="1"/>
  <c r="AM39" i="1"/>
  <c r="AM382" i="1"/>
  <c r="AM254" i="1"/>
  <c r="AM335" i="1"/>
  <c r="AM218" i="1"/>
  <c r="AM232" i="1"/>
  <c r="AM82" i="1"/>
  <c r="AM312" i="1"/>
  <c r="AM468" i="1"/>
  <c r="AM487" i="1"/>
  <c r="AM287" i="1"/>
  <c r="AM420" i="1"/>
  <c r="AM136" i="1"/>
  <c r="AM392" i="1"/>
  <c r="AM400" i="1"/>
  <c r="AM469" i="1"/>
  <c r="AM244" i="1"/>
  <c r="AM37" i="1"/>
  <c r="AM95" i="1"/>
  <c r="AM217" i="1"/>
  <c r="AM155" i="1"/>
  <c r="AM407" i="1"/>
  <c r="AM409" i="1"/>
  <c r="AM364" i="1"/>
  <c r="AM481" i="1"/>
  <c r="AM181" i="1"/>
  <c r="AM6" i="1"/>
  <c r="AM415" i="1"/>
  <c r="AM86" i="1"/>
  <c r="AM69" i="1"/>
  <c r="AM67" i="1"/>
  <c r="AM20" i="1"/>
  <c r="AM231" i="1"/>
  <c r="AM313" i="1"/>
  <c r="AM368" i="1"/>
  <c r="AM185" i="1"/>
  <c r="AM453" i="1"/>
  <c r="AM432" i="1"/>
  <c r="AM371" i="1"/>
  <c r="AM101" i="1"/>
  <c r="AM300" i="1"/>
  <c r="AM436" i="1"/>
  <c r="AM197" i="1"/>
  <c r="AM463" i="1"/>
  <c r="AM42" i="1"/>
  <c r="AM376" i="1"/>
  <c r="AM326" i="1"/>
  <c r="AM437" i="1"/>
  <c r="AM291" i="1"/>
  <c r="AM239" i="1"/>
  <c r="AM196" i="1"/>
  <c r="AM333" i="1"/>
  <c r="AM314" i="1"/>
  <c r="AM428" i="1"/>
  <c r="AM64" i="1"/>
  <c r="AM455" i="1"/>
  <c r="AM486" i="1"/>
  <c r="AM490" i="1"/>
  <c r="AM174" i="1"/>
  <c r="AM31" i="1"/>
  <c r="AM140" i="1"/>
  <c r="AM247" i="1"/>
  <c r="AM351" i="1"/>
  <c r="AM337" i="1"/>
  <c r="AM108" i="1"/>
  <c r="AM34" i="1"/>
  <c r="AM358" i="1"/>
  <c r="AM46" i="1"/>
  <c r="AM441" i="1"/>
  <c r="AM402" i="1"/>
  <c r="AM85" i="1"/>
  <c r="AM387" i="1"/>
  <c r="AM72" i="1"/>
  <c r="AM30" i="1"/>
  <c r="AM194" i="1"/>
  <c r="AM28" i="1"/>
  <c r="AM212" i="1"/>
  <c r="AM285" i="1"/>
  <c r="AM180" i="1"/>
  <c r="AM237" i="1"/>
  <c r="AM79" i="1"/>
  <c r="AM318" i="1"/>
  <c r="AM411" i="1"/>
  <c r="AM266" i="1"/>
  <c r="AM406" i="1"/>
  <c r="AM137" i="1"/>
  <c r="AM204" i="1"/>
  <c r="AM117" i="1"/>
  <c r="AM339" i="1"/>
  <c r="AM139" i="1"/>
  <c r="AM332" i="1"/>
  <c r="AM98" i="1"/>
  <c r="AM213" i="1"/>
  <c r="AM163" i="1"/>
  <c r="AM47" i="1"/>
  <c r="AM355" i="1"/>
  <c r="AM286" i="1"/>
  <c r="AM276" i="1"/>
  <c r="AM370" i="1"/>
  <c r="AM50" i="1"/>
  <c r="AM184" i="1"/>
  <c r="AM278" i="1"/>
  <c r="AM230" i="1"/>
  <c r="AM442" i="1"/>
  <c r="AM282" i="1"/>
  <c r="AM227" i="1"/>
  <c r="AM367" i="1"/>
  <c r="AM26" i="1"/>
  <c r="AM267" i="1"/>
  <c r="AM225" i="1"/>
  <c r="AM344" i="1"/>
  <c r="AM331" i="1"/>
  <c r="AM162" i="1"/>
  <c r="AM334" i="1"/>
  <c r="AM153" i="1"/>
  <c r="AM170" i="1"/>
  <c r="AM207" i="1"/>
  <c r="AM394" i="1"/>
  <c r="AM416" i="1"/>
  <c r="AM403" i="1"/>
  <c r="AM303" i="1"/>
  <c r="AM189" i="1"/>
  <c r="AM322" i="1"/>
  <c r="AM91" i="1"/>
  <c r="AM349" i="1"/>
  <c r="AM362" i="1"/>
  <c r="AM61" i="1"/>
  <c r="AM445" i="1"/>
  <c r="AM491" i="1"/>
  <c r="AM466" i="1"/>
  <c r="AM454" i="1"/>
  <c r="AM125" i="1"/>
  <c r="AM234" i="1"/>
  <c r="AM404" i="1"/>
  <c r="AM53" i="1"/>
  <c r="AM106" i="1"/>
  <c r="AM60" i="1"/>
  <c r="AM36" i="1"/>
  <c r="AM222" i="1"/>
  <c r="AM176" i="1"/>
  <c r="AM393" i="1"/>
  <c r="AM429" i="1"/>
  <c r="AM245" i="1"/>
  <c r="AM63" i="1"/>
  <c r="AM310" i="1"/>
  <c r="AM391" i="1"/>
  <c r="AM471" i="1"/>
  <c r="AM408" i="1"/>
  <c r="AM44" i="1"/>
  <c r="AM306" i="1"/>
  <c r="AM130" i="1"/>
  <c r="AM250" i="1"/>
  <c r="AM115" i="1"/>
  <c r="AM120" i="1"/>
  <c r="AM88" i="1"/>
  <c r="AM12" i="1"/>
  <c r="AM288" i="1"/>
  <c r="AM4" i="1"/>
  <c r="AM188" i="1"/>
  <c r="AM71" i="1"/>
  <c r="AM398" i="1"/>
  <c r="AM274" i="1"/>
  <c r="AM446" i="1"/>
  <c r="AM10" i="1"/>
  <c r="AM74" i="1"/>
  <c r="AM261" i="1"/>
  <c r="AM175" i="1"/>
  <c r="AM124" i="1"/>
  <c r="AM22" i="1"/>
  <c r="AM356" i="1"/>
  <c r="AM43" i="1"/>
  <c r="AM147" i="1"/>
  <c r="AM192" i="1"/>
  <c r="AM220" i="1"/>
  <c r="AM164" i="1"/>
  <c r="AM241" i="1"/>
  <c r="AM366" i="1"/>
  <c r="AM179" i="1"/>
  <c r="AM439" i="1"/>
  <c r="AM62" i="1"/>
  <c r="AM169" i="1"/>
  <c r="AM14" i="1"/>
  <c r="AM296" i="1"/>
  <c r="AM450" i="1"/>
  <c r="AM253" i="1"/>
  <c r="AM8" i="1"/>
  <c r="AM87" i="1"/>
  <c r="AM183" i="1"/>
  <c r="AM78" i="1"/>
  <c r="AM35" i="1"/>
  <c r="AM290" i="1"/>
  <c r="AM485" i="1"/>
  <c r="AM483" i="1"/>
  <c r="AM55" i="1"/>
  <c r="AM460" i="1"/>
  <c r="AM348" i="1"/>
  <c r="AM388" i="1"/>
  <c r="AM298" i="1"/>
  <c r="AM236" i="1"/>
  <c r="AM457" i="1"/>
  <c r="AM413" i="1"/>
  <c r="AM242" i="1"/>
  <c r="AM148" i="1"/>
  <c r="AM89" i="1"/>
  <c r="AM223" i="1"/>
  <c r="AM127" i="1"/>
  <c r="AM123" i="1"/>
  <c r="AM316" i="1"/>
  <c r="AM277" i="1"/>
  <c r="AM380" i="1"/>
  <c r="AM418" i="1"/>
  <c r="AM249" i="1"/>
  <c r="AM205" i="1"/>
  <c r="AM434" i="1"/>
  <c r="AM122" i="1"/>
  <c r="AM113" i="1"/>
  <c r="AM309" i="1"/>
  <c r="AM360" i="1"/>
  <c r="AM477" i="1"/>
  <c r="AM480" i="1"/>
  <c r="AM361" i="1"/>
  <c r="AM54" i="1"/>
  <c r="AM456" i="1"/>
  <c r="AM93" i="1"/>
  <c r="AM173" i="1"/>
  <c r="AM328" i="1"/>
  <c r="AM352" i="1"/>
  <c r="AM259" i="1"/>
  <c r="AM489" i="1"/>
  <c r="AM187" i="1"/>
  <c r="AM154" i="1"/>
  <c r="AM320" i="1"/>
  <c r="AM281" i="1"/>
  <c r="AM110" i="1"/>
  <c r="AM467" i="1"/>
  <c r="AM493" i="1"/>
  <c r="AM159" i="1"/>
  <c r="AM324" i="1"/>
  <c r="AM405" i="1"/>
  <c r="AM433" i="1"/>
  <c r="AM143" i="1"/>
  <c r="AM119" i="1"/>
  <c r="AM40" i="1"/>
  <c r="AM275" i="1"/>
  <c r="AM58" i="1"/>
  <c r="AM195" i="1"/>
  <c r="AM336" i="1"/>
  <c r="AM105" i="1"/>
  <c r="AM18" i="1"/>
  <c r="AM133" i="1"/>
  <c r="AM342" i="1"/>
  <c r="AM59" i="1"/>
  <c r="AM440" i="1"/>
  <c r="AM200" i="1"/>
  <c r="AM90" i="1"/>
  <c r="AM99" i="1"/>
  <c r="AM112" i="1"/>
  <c r="AM160" i="1"/>
  <c r="AM228" i="1"/>
  <c r="AM177" i="1"/>
  <c r="AM251" i="1"/>
  <c r="AM216" i="1"/>
  <c r="AM16" i="1"/>
  <c r="AM273" i="1"/>
  <c r="AM396" i="1"/>
  <c r="AM135" i="1"/>
  <c r="AM149" i="1"/>
  <c r="AM75" i="1"/>
  <c r="AM423" i="1"/>
  <c r="AM201" i="1"/>
  <c r="AM211" i="1"/>
  <c r="AM233" i="1"/>
  <c r="AM272" i="1"/>
  <c r="AM472" i="1"/>
  <c r="AM444" i="1"/>
  <c r="AM385" i="1"/>
  <c r="AM354" i="1"/>
  <c r="AM323" i="1"/>
  <c r="AM157" i="1"/>
  <c r="AM345" i="1"/>
  <c r="AM128" i="1"/>
  <c r="AM476" i="1"/>
  <c r="AM66" i="1"/>
  <c r="AM214" i="1"/>
  <c r="AM465" i="1"/>
  <c r="AM126" i="1"/>
  <c r="AM229" i="1"/>
  <c r="AM258" i="1"/>
  <c r="AM435" i="1"/>
  <c r="AM271" i="1"/>
  <c r="AM144" i="1"/>
  <c r="AM25" i="1"/>
  <c r="AM248" i="1"/>
  <c r="AM479" i="1"/>
  <c r="AM330" i="1"/>
  <c r="AM262" i="1"/>
  <c r="AM172" i="1"/>
  <c r="AM304" i="1"/>
  <c r="AM193" i="1"/>
  <c r="AM341" i="1"/>
  <c r="AM294" i="1"/>
  <c r="AM152" i="1"/>
  <c r="AM319" i="1"/>
  <c r="AM389" i="1"/>
  <c r="AM470" i="1"/>
  <c r="AM73" i="1"/>
  <c r="AM56" i="1"/>
  <c r="AM399" i="1"/>
  <c r="AM452" i="1"/>
  <c r="AM397" i="1"/>
  <c r="AM329" i="1"/>
  <c r="AM268" i="1"/>
  <c r="AM381" i="1"/>
  <c r="AM77" i="1"/>
  <c r="AM449" i="1"/>
  <c r="AM13" i="1"/>
  <c r="AM252" i="1"/>
  <c r="AM430" i="1"/>
  <c r="AM422" i="1"/>
  <c r="AM111" i="1"/>
  <c r="AM65" i="1"/>
  <c r="AM459" i="1"/>
  <c r="AM246" i="1"/>
  <c r="AM7" i="1"/>
  <c r="AM191" i="1"/>
  <c r="AM76" i="1"/>
  <c r="AM369" i="1"/>
  <c r="AM340" i="1"/>
  <c r="AM347" i="1"/>
  <c r="AM307" i="1"/>
  <c r="AM363" i="1"/>
  <c r="AM166" i="1"/>
  <c r="AM424" i="1"/>
  <c r="AM425" i="1"/>
  <c r="AM83" i="1"/>
  <c r="AM171" i="1"/>
  <c r="AM390" i="1"/>
  <c r="AM57" i="1"/>
  <c r="AM269" i="1"/>
  <c r="AM488" i="1"/>
  <c r="AM9" i="1"/>
  <c r="AM221" i="1"/>
  <c r="AM417" i="1"/>
  <c r="AM41" i="1"/>
  <c r="AM202" i="1"/>
  <c r="AM178" i="1"/>
  <c r="AM297" i="1"/>
  <c r="AM49" i="1"/>
  <c r="AM325" i="1"/>
  <c r="AM321" i="1"/>
  <c r="AM270" i="1"/>
  <c r="AM24" i="1"/>
  <c r="AM11" i="1"/>
  <c r="AM138" i="1"/>
  <c r="AM219" i="1"/>
  <c r="AM27" i="1"/>
  <c r="AM224" i="1"/>
  <c r="AM240" i="1"/>
  <c r="AM32" i="1"/>
  <c r="AM414" i="1"/>
  <c r="AM293" i="1"/>
  <c r="AM374" i="1"/>
  <c r="AM260" i="1"/>
  <c r="AM142" i="1"/>
  <c r="AM421" i="1"/>
  <c r="AM209" i="1"/>
  <c r="AM158" i="1"/>
  <c r="AM21" i="1"/>
  <c r="AM81" i="1"/>
  <c r="AM165" i="1"/>
  <c r="AM295" i="1"/>
  <c r="AM475" i="1"/>
  <c r="AM33" i="1"/>
  <c r="AM150" i="1"/>
  <c r="AM186" i="1"/>
  <c r="AM263" i="1"/>
  <c r="AM410" i="1"/>
  <c r="AM100" i="1"/>
  <c r="AM19" i="1"/>
  <c r="AM146" i="1"/>
  <c r="AM343" i="1"/>
  <c r="AM226" i="1"/>
  <c r="AM92" i="1"/>
  <c r="AM256" i="1"/>
  <c r="AM365" i="1"/>
  <c r="AM131" i="1"/>
  <c r="AM386" i="1"/>
  <c r="AM103" i="1"/>
  <c r="AM80" i="1"/>
  <c r="AM377" i="1"/>
  <c r="AM401" i="1"/>
  <c r="AM447" i="1"/>
  <c r="AM478" i="1"/>
  <c r="AM168" i="1"/>
  <c r="AM161" i="1"/>
  <c r="AM3" i="1"/>
  <c r="AM482" i="1"/>
  <c r="AM289" i="1"/>
  <c r="AM427" i="1"/>
  <c r="AM431" i="1"/>
  <c r="AM353" i="1"/>
  <c r="AM107" i="1"/>
  <c r="AM129" i="1"/>
  <c r="AM132" i="1"/>
  <c r="AM311" i="1"/>
  <c r="AM156" i="1"/>
  <c r="AM384" i="1"/>
  <c r="AM484" i="1"/>
  <c r="AM167" i="1"/>
  <c r="AM305" i="1"/>
  <c r="AM317" i="1"/>
  <c r="AM395" i="1"/>
  <c r="AM114" i="1"/>
  <c r="AM182" i="1"/>
  <c r="AM96" i="1"/>
  <c r="AM302" i="1"/>
  <c r="AM283" i="1"/>
  <c r="AM280" i="1"/>
  <c r="AM104" i="1"/>
  <c r="AM458" i="1"/>
  <c r="AM474" i="1"/>
  <c r="AM203" i="1"/>
  <c r="AM206" i="1"/>
  <c r="AM373" i="1"/>
  <c r="AM52" i="1"/>
  <c r="AM84" i="1"/>
  <c r="AM48" i="1"/>
  <c r="AM461" i="1"/>
  <c r="AM464" i="1"/>
  <c r="AM134" i="1"/>
  <c r="AM357" i="1"/>
  <c r="AM238" i="1"/>
  <c r="AM109" i="1"/>
  <c r="AM375" i="1"/>
  <c r="AM70" i="1"/>
  <c r="AM492" i="1"/>
  <c r="AM51" i="1"/>
  <c r="AM94" i="1"/>
  <c r="AM208" i="1"/>
  <c r="AM145" i="1"/>
  <c r="AM257" i="1"/>
  <c r="AM68" i="1"/>
  <c r="AM199" i="1"/>
  <c r="AM255" i="1"/>
  <c r="AM2" i="1"/>
  <c r="AM359" i="1"/>
  <c r="AM451" i="1"/>
  <c r="AM17" i="1"/>
  <c r="AM97" i="1"/>
  <c r="AM308" i="1"/>
  <c r="AM235" i="1"/>
  <c r="AM284" i="1"/>
  <c r="AM190" i="1"/>
  <c r="AM462" i="1"/>
  <c r="AM215" i="1"/>
  <c r="AM5" i="1"/>
  <c r="AM372" i="1"/>
  <c r="AM15" i="1"/>
  <c r="AM301" i="1"/>
  <c r="AM426" i="1"/>
  <c r="AM327" i="1"/>
  <c r="AM243" i="1"/>
  <c r="AM315" i="1"/>
  <c r="AM350" i="1"/>
  <c r="AM151" i="1"/>
  <c r="AM412" i="1"/>
  <c r="AM102" i="1"/>
  <c r="AM299" i="1"/>
  <c r="AM338" i="1"/>
  <c r="AM473" i="1"/>
  <c r="AM378" i="1"/>
  <c r="AM383" i="1"/>
  <c r="AM379" i="1"/>
  <c r="AM121" i="1"/>
  <c r="AM419" i="1"/>
  <c r="AM346" i="1"/>
  <c r="AM265" i="1"/>
  <c r="AM210" i="1"/>
  <c r="AM29" i="1"/>
  <c r="AM264" i="1"/>
  <c r="AM279" i="1"/>
  <c r="AM292" i="1"/>
  <c r="AM45" i="1"/>
  <c r="AM448" i="1"/>
  <c r="AZ319" i="1" l="1"/>
  <c r="AZ168" i="1"/>
  <c r="AS168" i="1" s="1"/>
  <c r="AW168" i="1" s="1"/>
  <c r="AZ375" i="1"/>
  <c r="AZ194" i="1"/>
  <c r="AZ246" i="1"/>
  <c r="AZ166" i="1"/>
  <c r="AZ381" i="1"/>
  <c r="AZ192" i="1"/>
  <c r="AT192" i="1" s="1"/>
  <c r="AZ7" i="1"/>
  <c r="AT7" i="1" s="1"/>
  <c r="AZ79" i="1"/>
  <c r="AZ398" i="1"/>
  <c r="AZ144" i="1"/>
  <c r="AZ122" i="1"/>
  <c r="AZ329" i="1"/>
  <c r="AZ6" i="1"/>
  <c r="AS6" i="1" s="1"/>
  <c r="AW6" i="1" s="1"/>
  <c r="AZ279" i="1"/>
  <c r="AS279" i="1" s="1"/>
  <c r="AW279" i="1" s="1"/>
  <c r="AZ428" i="1"/>
  <c r="AT428" i="1" s="1"/>
  <c r="AZ117" i="1"/>
  <c r="AT117" i="1" s="1"/>
  <c r="AZ364" i="1"/>
  <c r="AZ311" i="1"/>
  <c r="AZ443" i="1"/>
  <c r="AS443" i="1" s="1"/>
  <c r="AW443" i="1" s="1"/>
  <c r="AZ451" i="1"/>
  <c r="AZ412" i="1"/>
  <c r="AS412" i="1" s="1"/>
  <c r="AW412" i="1" s="1"/>
  <c r="AZ178" i="1"/>
  <c r="AT178" i="1" s="1"/>
  <c r="AZ277" i="1"/>
  <c r="AS277" i="1" s="1"/>
  <c r="AW277" i="1" s="1"/>
  <c r="AZ215" i="1"/>
  <c r="AZ276" i="1"/>
  <c r="AZ338" i="1"/>
  <c r="AZ420" i="1"/>
  <c r="AT420" i="1" s="1"/>
  <c r="AZ309" i="1"/>
  <c r="AZ304" i="1"/>
  <c r="AS304" i="1" s="1"/>
  <c r="AW304" i="1" s="1"/>
  <c r="AZ183" i="1"/>
  <c r="AT183" i="1" s="1"/>
  <c r="AZ471" i="1"/>
  <c r="AT471" i="1" s="1"/>
  <c r="AZ55" i="1"/>
  <c r="AS55" i="1" s="1"/>
  <c r="AW55" i="1" s="1"/>
  <c r="AZ163" i="1"/>
  <c r="AZ254" i="1"/>
  <c r="AZ363" i="1"/>
  <c r="AZ452" i="1"/>
  <c r="AZ297" i="1"/>
  <c r="AS297" i="1" s="1"/>
  <c r="AW297" i="1" s="1"/>
  <c r="AZ310" i="1"/>
  <c r="AS310" i="1" s="1"/>
  <c r="AW310" i="1" s="1"/>
  <c r="AZ302" i="1"/>
  <c r="AT302" i="1" s="1"/>
  <c r="AZ74" i="1"/>
  <c r="AT74" i="1" s="1"/>
  <c r="AZ263" i="1"/>
  <c r="AZ3" i="1"/>
  <c r="AZ197" i="1"/>
  <c r="AT197" i="1" s="1"/>
  <c r="AZ356" i="1"/>
  <c r="AZ417" i="1"/>
  <c r="AS417" i="1" s="1"/>
  <c r="AW417" i="1" s="1"/>
  <c r="AZ307" i="1"/>
  <c r="AT307" i="1" s="1"/>
  <c r="AW272" i="1"/>
  <c r="AZ409" i="1"/>
  <c r="AS409" i="1" s="1"/>
  <c r="AW409" i="1" s="1"/>
  <c r="AZ134" i="1"/>
  <c r="AZ39" i="1"/>
  <c r="AZ289" i="1"/>
  <c r="AT289" i="1" s="1"/>
  <c r="AZ377" i="1"/>
  <c r="AZ164" i="1"/>
  <c r="AT164" i="1" s="1"/>
  <c r="AZ176" i="1"/>
  <c r="AT176" i="1" s="1"/>
  <c r="AZ200" i="1"/>
  <c r="AT200" i="1" s="1"/>
  <c r="AZ281" i="1"/>
  <c r="AT281" i="1" s="1"/>
  <c r="AZ66" i="1"/>
  <c r="AZ49" i="1"/>
  <c r="AZ238" i="1"/>
  <c r="AT238" i="1" s="1"/>
  <c r="AZ31" i="1"/>
  <c r="AS31" i="1" s="1"/>
  <c r="AZ242" i="1"/>
  <c r="AT242" i="1" s="1"/>
  <c r="AZ56" i="1"/>
  <c r="AT56" i="1" s="1"/>
  <c r="AZ330" i="1"/>
  <c r="AS330" i="1" s="1"/>
  <c r="AW330" i="1" s="1"/>
  <c r="AZ265" i="1"/>
  <c r="AT265" i="1" s="1"/>
  <c r="AZ486" i="1"/>
  <c r="AZ9" i="1"/>
  <c r="AZ32" i="1"/>
  <c r="AS32" i="1" s="1"/>
  <c r="AW32" i="1" s="1"/>
  <c r="AZ293" i="1"/>
  <c r="AZ226" i="1"/>
  <c r="AT226" i="1" s="1"/>
  <c r="AZ46" i="1"/>
  <c r="AT46" i="1" s="1"/>
  <c r="AX378" i="1"/>
  <c r="AZ351" i="1"/>
  <c r="AT351" i="1" s="1"/>
  <c r="AZ439" i="1"/>
  <c r="AZ73" i="1"/>
  <c r="AZ416" i="1"/>
  <c r="AT416" i="1" s="1"/>
  <c r="AZ120" i="1"/>
  <c r="AZ418" i="1"/>
  <c r="AT418" i="1" s="1"/>
  <c r="AZ203" i="1"/>
  <c r="AT203" i="1" s="1"/>
  <c r="AZ459" i="1"/>
  <c r="AS459" i="1" s="1"/>
  <c r="AW459" i="1" s="1"/>
  <c r="AZ282" i="1"/>
  <c r="AT282" i="1" s="1"/>
  <c r="AZ69" i="1"/>
  <c r="AZ487" i="1"/>
  <c r="AZ196" i="1"/>
  <c r="AT196" i="1" s="1"/>
  <c r="AZ396" i="1"/>
  <c r="AZ298" i="1"/>
  <c r="AT298" i="1" s="1"/>
  <c r="AZ366" i="1"/>
  <c r="AS366" i="1" s="1"/>
  <c r="AW366" i="1" s="1"/>
  <c r="AZ42" i="1"/>
  <c r="AT42" i="1" s="1"/>
  <c r="AZ213" i="1"/>
  <c r="AT213" i="1" s="1"/>
  <c r="AZ76" i="1"/>
  <c r="AZ25" i="1"/>
  <c r="AZ262" i="1"/>
  <c r="AT262" i="1" s="1"/>
  <c r="AZ399" i="1"/>
  <c r="AZ394" i="1"/>
  <c r="AT394" i="1" s="1"/>
  <c r="AZ275" i="1"/>
  <c r="AT275" i="1" s="1"/>
  <c r="AZ103" i="1"/>
  <c r="AT103" i="1" s="1"/>
  <c r="AZ484" i="1"/>
  <c r="AT484" i="1" s="1"/>
  <c r="AZ20" i="1"/>
  <c r="AZ180" i="1"/>
  <c r="AZ216" i="1"/>
  <c r="AT216" i="1" s="1"/>
  <c r="AZ159" i="1"/>
  <c r="AZ4" i="1"/>
  <c r="AT4" i="1" s="1"/>
  <c r="AZ327" i="1"/>
  <c r="AT327" i="1" s="1"/>
  <c r="AZ35" i="1"/>
  <c r="AT35" i="1" s="1"/>
  <c r="AZ456" i="1"/>
  <c r="AT456" i="1" s="1"/>
  <c r="AZ16" i="1"/>
  <c r="AZ61" i="1"/>
  <c r="AZ63" i="1"/>
  <c r="AT63" i="1" s="1"/>
  <c r="AZ83" i="1"/>
  <c r="AZ387" i="1"/>
  <c r="AS387" i="1" s="1"/>
  <c r="AW387" i="1" s="1"/>
  <c r="AW142" i="1"/>
  <c r="AZ130" i="1"/>
  <c r="AT130" i="1" s="1"/>
  <c r="AZ252" i="1"/>
  <c r="AT252" i="1" s="1"/>
  <c r="AZ352" i="1"/>
  <c r="AZ132" i="1"/>
  <c r="AZ284" i="1"/>
  <c r="AS284" i="1" s="1"/>
  <c r="AW284" i="1" s="1"/>
  <c r="AZ296" i="1"/>
  <c r="AZ139" i="1"/>
  <c r="AT139" i="1" s="1"/>
  <c r="AZ492" i="1"/>
  <c r="AS492" i="1" s="1"/>
  <c r="AW492" i="1" s="1"/>
  <c r="AZ287" i="1"/>
  <c r="AT287" i="1" s="1"/>
  <c r="AZ104" i="1"/>
  <c r="AZ301" i="1"/>
  <c r="AZ257" i="1"/>
  <c r="AZ433" i="1"/>
  <c r="AT433" i="1" s="1"/>
  <c r="AZ395" i="1"/>
  <c r="AZ23" i="1"/>
  <c r="AT23" i="1" s="1"/>
  <c r="AZ22" i="1"/>
  <c r="AT22" i="1" s="1"/>
  <c r="AZ237" i="1"/>
  <c r="AT237" i="1" s="1"/>
  <c r="AZ14" i="1"/>
  <c r="AS14" i="1" s="1"/>
  <c r="AW14" i="1" s="1"/>
  <c r="AZ259" i="1"/>
  <c r="AS259" i="1" s="1"/>
  <c r="AW259" i="1" s="1"/>
  <c r="AZ350" i="1"/>
  <c r="AZ229" i="1"/>
  <c r="AT229" i="1" s="1"/>
  <c r="AZ193" i="1"/>
  <c r="AZ85" i="1"/>
  <c r="AT85" i="1" s="1"/>
  <c r="AZ328" i="1"/>
  <c r="AT328" i="1" s="1"/>
  <c r="AZ258" i="1"/>
  <c r="AT258" i="1" s="1"/>
  <c r="AZ233" i="1"/>
  <c r="AS233" i="1" s="1"/>
  <c r="AW233" i="1" s="1"/>
  <c r="AZ116" i="1"/>
  <c r="AS116" i="1" s="1"/>
  <c r="AW116" i="1" s="1"/>
  <c r="AZ317" i="1"/>
  <c r="AZ36" i="1"/>
  <c r="AS36" i="1" s="1"/>
  <c r="AW36" i="1" s="1"/>
  <c r="AZ72" i="1"/>
  <c r="AW475" i="1"/>
  <c r="AZ299" i="1"/>
  <c r="AS299" i="1" s="1"/>
  <c r="AW299" i="1" s="1"/>
  <c r="AZ483" i="1"/>
  <c r="AT483" i="1" s="1"/>
  <c r="AZ476" i="1"/>
  <c r="AT476" i="1" s="1"/>
  <c r="AZ182" i="1"/>
  <c r="AT182" i="1" s="1"/>
  <c r="AZ427" i="1"/>
  <c r="AZ29" i="1"/>
  <c r="AS29" i="1" s="1"/>
  <c r="AW29" i="1" s="1"/>
  <c r="AZ232" i="1"/>
  <c r="AZ92" i="1"/>
  <c r="AT92" i="1" s="1"/>
  <c r="AZ109" i="1"/>
  <c r="AT109" i="1" s="1"/>
  <c r="AZ211" i="1"/>
  <c r="AS211" i="1" s="1"/>
  <c r="AW211" i="1" s="1"/>
  <c r="AZ288" i="1"/>
  <c r="AT288" i="1" s="1"/>
  <c r="AZ28" i="1"/>
  <c r="AS28" i="1" s="1"/>
  <c r="AW28" i="1" s="1"/>
  <c r="AZ158" i="1"/>
  <c r="AZ19" i="1"/>
  <c r="AS19" i="1" s="1"/>
  <c r="AW19" i="1" s="1"/>
  <c r="AZ361" i="1"/>
  <c r="AZ332" i="1"/>
  <c r="AS332" i="1" s="1"/>
  <c r="AW332" i="1" s="1"/>
  <c r="AZ220" i="1"/>
  <c r="AT220" i="1" s="1"/>
  <c r="AZ17" i="1"/>
  <c r="AT17" i="1" s="1"/>
  <c r="AZ403" i="1"/>
  <c r="AT403" i="1" s="1"/>
  <c r="AZ454" i="1"/>
  <c r="AS454" i="1" s="1"/>
  <c r="AW454" i="1" s="1"/>
  <c r="AZ426" i="1"/>
  <c r="AZ461" i="1"/>
  <c r="AS461" i="1" s="1"/>
  <c r="AW461" i="1" s="1"/>
  <c r="AZ255" i="1"/>
  <c r="AZ82" i="1"/>
  <c r="AT82" i="1" s="1"/>
  <c r="AZ8" i="1"/>
  <c r="AT8" i="1" s="1"/>
  <c r="AZ369" i="1"/>
  <c r="AT369" i="1" s="1"/>
  <c r="AZ335" i="1"/>
  <c r="AT335" i="1" s="1"/>
  <c r="AZ342" i="1"/>
  <c r="AS342" i="1" s="1"/>
  <c r="AW342" i="1" s="1"/>
  <c r="AZ48" i="1"/>
  <c r="AZ429" i="1"/>
  <c r="AS429" i="1" s="1"/>
  <c r="AW429" i="1" s="1"/>
  <c r="AZ370" i="1"/>
  <c r="AZ455" i="1"/>
  <c r="AT455" i="1" s="1"/>
  <c r="AX364" i="1"/>
  <c r="AX247" i="1"/>
  <c r="AX280" i="1"/>
  <c r="AX30" i="1"/>
  <c r="AX188" i="1"/>
  <c r="AX114" i="1"/>
  <c r="AX430" i="1"/>
  <c r="AX87" i="1"/>
  <c r="AX170" i="1"/>
  <c r="AZ100" i="1"/>
  <c r="AT100" i="1" s="1"/>
  <c r="AZ343" i="1"/>
  <c r="AS343" i="1" s="1"/>
  <c r="AW343" i="1" s="1"/>
  <c r="AZ34" i="1"/>
  <c r="AZ247" i="1"/>
  <c r="AT247" i="1" s="1"/>
  <c r="AZ405" i="1"/>
  <c r="AS405" i="1" s="1"/>
  <c r="AW405" i="1" s="1"/>
  <c r="AZ360" i="1"/>
  <c r="AZ24" i="1"/>
  <c r="AS24" i="1" s="1"/>
  <c r="AW24" i="1" s="1"/>
  <c r="AZ177" i="1"/>
  <c r="AT177" i="1" s="1"/>
  <c r="AZ127" i="1"/>
  <c r="AS127" i="1" s="1"/>
  <c r="AX127" i="1"/>
  <c r="AX434" i="1"/>
  <c r="AX460" i="1"/>
  <c r="AX147" i="1"/>
  <c r="AX75" i="1"/>
  <c r="AX404" i="1"/>
  <c r="AX467" i="1"/>
  <c r="AX345" i="1"/>
  <c r="AX152" i="1"/>
  <c r="AX129" i="1"/>
  <c r="AX343" i="1"/>
  <c r="AX373" i="1"/>
  <c r="AX124" i="1"/>
  <c r="AX155" i="1"/>
  <c r="AX291" i="1"/>
  <c r="AX360" i="1"/>
  <c r="AX177" i="1"/>
  <c r="AX359" i="1"/>
  <c r="AX24" i="1"/>
  <c r="AX292" i="1"/>
  <c r="AX47" i="1"/>
  <c r="AX336" i="1"/>
  <c r="AX165" i="1"/>
  <c r="AZ119" i="1"/>
  <c r="AT119" i="1" s="1"/>
  <c r="AZ152" i="1"/>
  <c r="AT152" i="1" s="1"/>
  <c r="AZ303" i="1"/>
  <c r="AZ467" i="1"/>
  <c r="AT467" i="1" s="1"/>
  <c r="AZ64" i="1"/>
  <c r="AT64" i="1" s="1"/>
  <c r="AZ438" i="1"/>
  <c r="AZ480" i="1"/>
  <c r="AT480" i="1" s="1"/>
  <c r="AZ430" i="1"/>
  <c r="AT430" i="1" s="1"/>
  <c r="AX184" i="1"/>
  <c r="AX382" i="1"/>
  <c r="AX390" i="1"/>
  <c r="AX379" i="1"/>
  <c r="AX240" i="1"/>
  <c r="AX99" i="1"/>
  <c r="AX80" i="1"/>
  <c r="AX243" i="1"/>
  <c r="AX441" i="1"/>
  <c r="AZ129" i="1"/>
  <c r="AT129" i="1" s="1"/>
  <c r="AZ155" i="1"/>
  <c r="AZ490" i="1"/>
  <c r="AT490" i="1" s="1"/>
  <c r="AZ453" i="1"/>
  <c r="AS453" i="1" s="1"/>
  <c r="AW453" i="1" s="1"/>
  <c r="AZ434" i="1"/>
  <c r="AZ292" i="1"/>
  <c r="AT292" i="1" s="1"/>
  <c r="AW170" i="1"/>
  <c r="AZ331" i="1"/>
  <c r="AT331" i="1" s="1"/>
  <c r="AX303" i="1"/>
  <c r="AX453" i="1"/>
  <c r="AZ345" i="1"/>
  <c r="AS345" i="1" s="1"/>
  <c r="AW345" i="1" s="1"/>
  <c r="AZ124" i="1"/>
  <c r="AS124" i="1" s="1"/>
  <c r="AW124" i="1" s="1"/>
  <c r="AZ268" i="1"/>
  <c r="AZ280" i="1"/>
  <c r="AS280" i="1" s="1"/>
  <c r="AW280" i="1" s="1"/>
  <c r="AZ86" i="1"/>
  <c r="AT86" i="1" s="1"/>
  <c r="AX320" i="1"/>
  <c r="AX15" i="1"/>
  <c r="AX490" i="1"/>
  <c r="AX10" i="1"/>
  <c r="AX119" i="1"/>
  <c r="AX253" i="1"/>
  <c r="AX86" i="1"/>
  <c r="AX100" i="1"/>
  <c r="AZ115" i="1"/>
  <c r="AS115" i="1" s="1"/>
  <c r="AW115" i="1" s="1"/>
  <c r="AZ253" i="1"/>
  <c r="AS253" i="1" s="1"/>
  <c r="AW253" i="1" s="1"/>
  <c r="AZ10" i="1"/>
  <c r="AZ373" i="1"/>
  <c r="AS373" i="1" s="1"/>
  <c r="AW373" i="1" s="1"/>
  <c r="AZ313" i="1"/>
  <c r="AT313" i="1" s="1"/>
  <c r="AZ435" i="1"/>
  <c r="AZ460" i="1"/>
  <c r="AS460" i="1" s="1"/>
  <c r="AW460" i="1" s="1"/>
  <c r="AZ47" i="1"/>
  <c r="AT47" i="1" s="1"/>
  <c r="AZ336" i="1"/>
  <c r="AS336" i="1" s="1"/>
  <c r="AW336" i="1" s="1"/>
  <c r="AZ15" i="1"/>
  <c r="AT15" i="1" s="1"/>
  <c r="AZ87" i="1"/>
  <c r="AZ188" i="1"/>
  <c r="AS188" i="1" s="1"/>
  <c r="AW188" i="1" s="1"/>
  <c r="AZ102" i="1"/>
  <c r="AT102" i="1" s="1"/>
  <c r="AZ359" i="1"/>
  <c r="AZ181" i="1"/>
  <c r="AS181" i="1" s="1"/>
  <c r="AW181" i="1" s="1"/>
  <c r="AZ344" i="1"/>
  <c r="AT344" i="1" s="1"/>
  <c r="AX344" i="1"/>
  <c r="AX52" i="1"/>
  <c r="AX313" i="1"/>
  <c r="AX102" i="1"/>
  <c r="AX405" i="1"/>
  <c r="AZ2" i="1"/>
  <c r="AZ320" i="1"/>
  <c r="AT320" i="1" s="1"/>
  <c r="AZ184" i="1"/>
  <c r="AT184" i="1" s="1"/>
  <c r="AZ30" i="1"/>
  <c r="AS30" i="1" s="1"/>
  <c r="AW30" i="1" s="1"/>
  <c r="AZ114" i="1"/>
  <c r="AT114" i="1" s="1"/>
  <c r="AZ147" i="1"/>
  <c r="AX181" i="1"/>
  <c r="AX480" i="1"/>
  <c r="AX485" i="1"/>
  <c r="AX34" i="1"/>
  <c r="AX2" i="1"/>
  <c r="AZ485" i="1"/>
  <c r="AT485" i="1" s="1"/>
  <c r="AZ165" i="1"/>
  <c r="AS165" i="1" s="1"/>
  <c r="AW165" i="1" s="1"/>
  <c r="AZ52" i="1"/>
  <c r="AZ382" i="1"/>
  <c r="AS382" i="1" s="1"/>
  <c r="AW382" i="1" s="1"/>
  <c r="AZ291" i="1"/>
  <c r="AT291" i="1" s="1"/>
  <c r="AZ75" i="1"/>
  <c r="AZ404" i="1"/>
  <c r="AS404" i="1" s="1"/>
  <c r="AW404" i="1" s="1"/>
  <c r="AX268" i="1"/>
  <c r="AX435" i="1"/>
  <c r="AX331" i="1"/>
  <c r="AX64" i="1"/>
  <c r="AX438" i="1"/>
  <c r="AU290" i="1"/>
  <c r="BA290" i="1" s="1"/>
  <c r="AU98" i="1"/>
  <c r="BA98" i="1" s="1"/>
  <c r="AU230" i="1"/>
  <c r="BA230" i="1" s="1"/>
  <c r="AU315" i="1"/>
  <c r="BA315" i="1" s="1"/>
  <c r="AU228" i="1"/>
  <c r="BA228" i="1" s="1"/>
  <c r="AU209" i="1"/>
  <c r="BA209" i="1" s="1"/>
  <c r="AU218" i="1"/>
  <c r="BA218" i="1" s="1"/>
  <c r="AU432" i="1"/>
  <c r="BA432" i="1" s="1"/>
  <c r="AU391" i="1"/>
  <c r="BA391" i="1" s="1"/>
  <c r="AU160" i="1"/>
  <c r="BA160" i="1" s="1"/>
  <c r="AU444" i="1"/>
  <c r="BA444" i="1" s="1"/>
  <c r="AU210" i="1"/>
  <c r="BA210" i="1" s="1"/>
  <c r="AU172" i="1"/>
  <c r="BA172" i="1" s="1"/>
  <c r="AU261" i="1"/>
  <c r="BA261" i="1" s="1"/>
  <c r="AZ355" i="1"/>
  <c r="AT355" i="1" s="1"/>
  <c r="AZ390" i="1"/>
  <c r="AS390" i="1" s="1"/>
  <c r="AW390" i="1" s="1"/>
  <c r="AX315" i="1"/>
  <c r="AU402" i="1"/>
  <c r="BA402" i="1" s="1"/>
  <c r="AU115" i="1"/>
  <c r="BA115" i="1" s="1"/>
  <c r="AU348" i="1"/>
  <c r="BA348" i="1" s="1"/>
  <c r="AU256" i="1"/>
  <c r="BA256" i="1" s="1"/>
  <c r="AU123" i="1"/>
  <c r="BA123" i="1" s="1"/>
  <c r="AU346" i="1"/>
  <c r="BA346" i="1" s="1"/>
  <c r="AU431" i="1"/>
  <c r="BA431" i="1" s="1"/>
  <c r="AU106" i="1"/>
  <c r="BA106" i="1" s="1"/>
  <c r="AU357" i="1"/>
  <c r="BA357" i="1" s="1"/>
  <c r="AU145" i="1"/>
  <c r="BA145" i="1" s="1"/>
  <c r="AU38" i="1"/>
  <c r="BA38" i="1" s="1"/>
  <c r="AU235" i="1"/>
  <c r="BA235" i="1" s="1"/>
  <c r="AU251" i="1"/>
  <c r="BA251" i="1" s="1"/>
  <c r="AU27" i="1"/>
  <c r="BA27" i="1" s="1"/>
  <c r="AU286" i="1"/>
  <c r="BA286" i="1" s="1"/>
  <c r="AU347" i="1"/>
  <c r="BA347" i="1" s="1"/>
  <c r="AU421" i="1"/>
  <c r="BA421" i="1" s="1"/>
  <c r="AU168" i="1"/>
  <c r="AV168" i="1" s="1"/>
  <c r="AU294" i="1"/>
  <c r="BA294" i="1" s="1"/>
  <c r="AU295" i="1"/>
  <c r="BA295" i="1" s="1"/>
  <c r="AU385" i="1"/>
  <c r="BA385" i="1" s="1"/>
  <c r="AU383" i="1"/>
  <c r="BA383" i="1" s="1"/>
  <c r="AU386" i="1"/>
  <c r="BA386" i="1" s="1"/>
  <c r="AU26" i="1"/>
  <c r="BA26" i="1" s="1"/>
  <c r="AU94" i="1"/>
  <c r="BA94" i="1" s="1"/>
  <c r="AU133" i="1"/>
  <c r="BA133" i="1" s="1"/>
  <c r="AU274" i="1"/>
  <c r="BA274" i="1" s="1"/>
  <c r="AU260" i="1"/>
  <c r="BA260" i="1" s="1"/>
  <c r="AU248" i="1"/>
  <c r="BA248" i="1" s="1"/>
  <c r="AU11" i="1"/>
  <c r="BA11" i="1" s="1"/>
  <c r="AU436" i="1"/>
  <c r="BA436" i="1" s="1"/>
  <c r="AU333" i="1"/>
  <c r="BA333" i="1" s="1"/>
  <c r="AZ333" i="1"/>
  <c r="AT333" i="1" s="1"/>
  <c r="AZ90" i="1"/>
  <c r="AS90" i="1" s="1"/>
  <c r="AW90" i="1" s="1"/>
  <c r="AZ160" i="1"/>
  <c r="AT160" i="1" s="1"/>
  <c r="AX391" i="1"/>
  <c r="AX444" i="1"/>
  <c r="AX210" i="1"/>
  <c r="AX261" i="1"/>
  <c r="AU29" i="1"/>
  <c r="BA29" i="1" s="1"/>
  <c r="AU233" i="1"/>
  <c r="BA233" i="1" s="1"/>
  <c r="AU370" i="1"/>
  <c r="BA370" i="1" s="1"/>
  <c r="AU398" i="1"/>
  <c r="BA398" i="1" s="1"/>
  <c r="AU476" i="1"/>
  <c r="BA476" i="1" s="1"/>
  <c r="AU258" i="1"/>
  <c r="BA258" i="1" s="1"/>
  <c r="AU220" i="1"/>
  <c r="BA220" i="1" s="1"/>
  <c r="AU19" i="1"/>
  <c r="BA19" i="1" s="1"/>
  <c r="AU299" i="1"/>
  <c r="BA299" i="1" s="1"/>
  <c r="AU259" i="1"/>
  <c r="BA259" i="1" s="1"/>
  <c r="AU109" i="1"/>
  <c r="BA109" i="1" s="1"/>
  <c r="AU329" i="1"/>
  <c r="BA329" i="1" s="1"/>
  <c r="AU427" i="1"/>
  <c r="BA427" i="1" s="1"/>
  <c r="AU193" i="1"/>
  <c r="BA193" i="1" s="1"/>
  <c r="AU403" i="1"/>
  <c r="BA403" i="1" s="1"/>
  <c r="AU82" i="1"/>
  <c r="BA82" i="1" s="1"/>
  <c r="AU288" i="1"/>
  <c r="BA288" i="1" s="1"/>
  <c r="AU6" i="1"/>
  <c r="BA6" i="1" s="1"/>
  <c r="AU72" i="1"/>
  <c r="BA72" i="1" s="1"/>
  <c r="AU116" i="1"/>
  <c r="BA116" i="1" s="1"/>
  <c r="AU79" i="1"/>
  <c r="BA79" i="1" s="1"/>
  <c r="AZ444" i="1"/>
  <c r="AT444" i="1" s="1"/>
  <c r="AZ391" i="1"/>
  <c r="AX160" i="1"/>
  <c r="AX432" i="1"/>
  <c r="AU492" i="1"/>
  <c r="BA492" i="1" s="1"/>
  <c r="AU139" i="1"/>
  <c r="BA139" i="1" s="1"/>
  <c r="AU159" i="1"/>
  <c r="BA159" i="1" s="1"/>
  <c r="AU104" i="1"/>
  <c r="BA104" i="1" s="1"/>
  <c r="AU327" i="1"/>
  <c r="BA327" i="1" s="1"/>
  <c r="AU394" i="1"/>
  <c r="BA394" i="1" s="1"/>
  <c r="AU418" i="1"/>
  <c r="BA418" i="1" s="1"/>
  <c r="AU9" i="1"/>
  <c r="BA9" i="1" s="1"/>
  <c r="AU216" i="1"/>
  <c r="BA216" i="1" s="1"/>
  <c r="AU396" i="1"/>
  <c r="BA396" i="1" s="1"/>
  <c r="AU352" i="1"/>
  <c r="BA352" i="1" s="1"/>
  <c r="AU213" i="1"/>
  <c r="BA213" i="1" s="1"/>
  <c r="AU284" i="1"/>
  <c r="BA284" i="1" s="1"/>
  <c r="AU142" i="1"/>
  <c r="AV142" i="1" s="1"/>
  <c r="AU487" i="1"/>
  <c r="BA487" i="1" s="1"/>
  <c r="AU203" i="1"/>
  <c r="BA203" i="1" s="1"/>
  <c r="AU486" i="1"/>
  <c r="BA486" i="1" s="1"/>
  <c r="AU46" i="1"/>
  <c r="BA46" i="1" s="1"/>
  <c r="AU282" i="1"/>
  <c r="BA282" i="1" s="1"/>
  <c r="AU287" i="1"/>
  <c r="BA287" i="1" s="1"/>
  <c r="AU83" i="1"/>
  <c r="BA83" i="1" s="1"/>
  <c r="AU73" i="1"/>
  <c r="BA73" i="1" s="1"/>
  <c r="AU275" i="1"/>
  <c r="BA275" i="1" s="1"/>
  <c r="AU439" i="1"/>
  <c r="BA439" i="1" s="1"/>
  <c r="AU132" i="1"/>
  <c r="BA132" i="1" s="1"/>
  <c r="AU61" i="1"/>
  <c r="BA61" i="1" s="1"/>
  <c r="AU226" i="1"/>
  <c r="BA226" i="1" s="1"/>
  <c r="AU366" i="1"/>
  <c r="BA366" i="1" s="1"/>
  <c r="AU69" i="1"/>
  <c r="BA69" i="1" s="1"/>
  <c r="AU459" i="1"/>
  <c r="BA459" i="1" s="1"/>
  <c r="AU252" i="1"/>
  <c r="BA252" i="1" s="1"/>
  <c r="AU456" i="1"/>
  <c r="BA456" i="1" s="1"/>
  <c r="AU130" i="1"/>
  <c r="BA130" i="1" s="1"/>
  <c r="AU351" i="1"/>
  <c r="BA351" i="1" s="1"/>
  <c r="AU298" i="1"/>
  <c r="BA298" i="1" s="1"/>
  <c r="AU35" i="1"/>
  <c r="BA35" i="1" s="1"/>
  <c r="AU103" i="1"/>
  <c r="BA103" i="1" s="1"/>
  <c r="AU484" i="1"/>
  <c r="BA484" i="1" s="1"/>
  <c r="AU296" i="1"/>
  <c r="BA296" i="1" s="1"/>
  <c r="AU262" i="1"/>
  <c r="BA262" i="1" s="1"/>
  <c r="AU63" i="1"/>
  <c r="BA63" i="1" s="1"/>
  <c r="AU293" i="1"/>
  <c r="BA293" i="1" s="1"/>
  <c r="AU411" i="1"/>
  <c r="AV411" i="1" s="1"/>
  <c r="AW411" i="1"/>
  <c r="AU196" i="1"/>
  <c r="BA196" i="1" s="1"/>
  <c r="AU16" i="1"/>
  <c r="BA16" i="1" s="1"/>
  <c r="AU378" i="1"/>
  <c r="BA378" i="1" s="1"/>
  <c r="AU301" i="1"/>
  <c r="BA301" i="1" s="1"/>
  <c r="AU399" i="1"/>
  <c r="BA399" i="1" s="1"/>
  <c r="AU20" i="1"/>
  <c r="BA20" i="1" s="1"/>
  <c r="AU4" i="1"/>
  <c r="BA4" i="1" s="1"/>
  <c r="AU42" i="1"/>
  <c r="BA42" i="1" s="1"/>
  <c r="AU32" i="1"/>
  <c r="BA32" i="1" s="1"/>
  <c r="AU76" i="1"/>
  <c r="BA76" i="1" s="1"/>
  <c r="AU416" i="1"/>
  <c r="BA416" i="1" s="1"/>
  <c r="AU387" i="1"/>
  <c r="BA387" i="1" s="1"/>
  <c r="AU180" i="1"/>
  <c r="BA180" i="1" s="1"/>
  <c r="AU25" i="1"/>
  <c r="BA25" i="1" s="1"/>
  <c r="AU120" i="1"/>
  <c r="BA120" i="1" s="1"/>
  <c r="AZ315" i="1"/>
  <c r="AT315" i="1" s="1"/>
  <c r="AZ172" i="1"/>
  <c r="AS172" i="1" s="1"/>
  <c r="AW172" i="1" s="1"/>
  <c r="AZ5" i="1"/>
  <c r="AZ340" i="1"/>
  <c r="AT340" i="1" s="1"/>
  <c r="AZ210" i="1"/>
  <c r="AT210" i="1" s="1"/>
  <c r="AX230" i="1"/>
  <c r="AU49" i="1"/>
  <c r="BA49" i="1" s="1"/>
  <c r="AU363" i="1"/>
  <c r="AV363" i="1" s="1"/>
  <c r="AU163" i="1"/>
  <c r="BA163" i="1" s="1"/>
  <c r="AU338" i="1"/>
  <c r="BA338" i="1" s="1"/>
  <c r="AU176" i="1"/>
  <c r="BA176" i="1" s="1"/>
  <c r="AU238" i="1"/>
  <c r="BA238" i="1" s="1"/>
  <c r="AU310" i="1"/>
  <c r="BA310" i="1" s="1"/>
  <c r="AU66" i="1"/>
  <c r="BA66" i="1" s="1"/>
  <c r="AU364" i="1"/>
  <c r="BA364" i="1" s="1"/>
  <c r="AU39" i="1"/>
  <c r="BA39" i="1" s="1"/>
  <c r="AU194" i="1"/>
  <c r="BA194" i="1" s="1"/>
  <c r="AU451" i="1"/>
  <c r="BA451" i="1" s="1"/>
  <c r="AU277" i="1"/>
  <c r="BA277" i="1" s="1"/>
  <c r="AU254" i="1"/>
  <c r="BA254" i="1" s="1"/>
  <c r="AU276" i="1"/>
  <c r="BA276" i="1" s="1"/>
  <c r="AU309" i="1"/>
  <c r="BA309" i="1" s="1"/>
  <c r="AU375" i="1"/>
  <c r="BA375" i="1" s="1"/>
  <c r="AU377" i="1"/>
  <c r="BA377" i="1" s="1"/>
  <c r="AU74" i="1"/>
  <c r="BA74" i="1" s="1"/>
  <c r="AU279" i="1"/>
  <c r="BA279" i="1" s="1"/>
  <c r="AU307" i="1"/>
  <c r="BA307" i="1" s="1"/>
  <c r="AU200" i="1"/>
  <c r="BA200" i="1" s="1"/>
  <c r="AU134" i="1"/>
  <c r="BA134" i="1" s="1"/>
  <c r="AU56" i="1"/>
  <c r="BA56" i="1" s="1"/>
  <c r="AU304" i="1"/>
  <c r="BA304" i="1" s="1"/>
  <c r="AU420" i="1"/>
  <c r="BA420" i="1" s="1"/>
  <c r="AU166" i="1"/>
  <c r="BA166" i="1" s="1"/>
  <c r="AU3" i="1"/>
  <c r="BA3" i="1" s="1"/>
  <c r="AU302" i="1"/>
  <c r="BA302" i="1" s="1"/>
  <c r="AU471" i="1"/>
  <c r="BA471" i="1" s="1"/>
  <c r="AU443" i="1"/>
  <c r="BA443" i="1" s="1"/>
  <c r="AU355" i="1"/>
  <c r="BA355" i="1" s="1"/>
  <c r="AU390" i="1"/>
  <c r="BA390" i="1" s="1"/>
  <c r="AU379" i="1"/>
  <c r="BA379" i="1" s="1"/>
  <c r="AU240" i="1"/>
  <c r="BA240" i="1" s="1"/>
  <c r="AU5" i="1"/>
  <c r="BA5" i="1" s="1"/>
  <c r="AU99" i="1"/>
  <c r="BA99" i="1" s="1"/>
  <c r="AU80" i="1"/>
  <c r="BA80" i="1" s="1"/>
  <c r="AU90" i="1"/>
  <c r="BA90" i="1" s="1"/>
  <c r="AU340" i="1"/>
  <c r="BA340" i="1" s="1"/>
  <c r="AU243" i="1"/>
  <c r="BA243" i="1" s="1"/>
  <c r="AU441" i="1"/>
  <c r="BA441" i="1" s="1"/>
  <c r="AU97" i="1"/>
  <c r="BA97" i="1" s="1"/>
  <c r="AZ261" i="1"/>
  <c r="AS261" i="1" s="1"/>
  <c r="AW261" i="1" s="1"/>
  <c r="AZ230" i="1"/>
  <c r="AZ240" i="1"/>
  <c r="AS240" i="1" s="1"/>
  <c r="AW240" i="1" s="1"/>
  <c r="AZ218" i="1"/>
  <c r="AS218" i="1" s="1"/>
  <c r="AW218" i="1" s="1"/>
  <c r="AX355" i="1"/>
  <c r="AX209" i="1"/>
  <c r="AX172" i="1"/>
  <c r="AU372" i="1"/>
  <c r="BA372" i="1" s="1"/>
  <c r="AU270" i="1"/>
  <c r="BA270" i="1" s="1"/>
  <c r="AZ228" i="1"/>
  <c r="AZ243" i="1"/>
  <c r="AT243" i="1" s="1"/>
  <c r="AZ379" i="1"/>
  <c r="AT379" i="1" s="1"/>
  <c r="AZ290" i="1"/>
  <c r="AZ97" i="1"/>
  <c r="AT97" i="1" s="1"/>
  <c r="AX290" i="1"/>
  <c r="AX90" i="1"/>
  <c r="AX5" i="1"/>
  <c r="AX98" i="1"/>
  <c r="AU491" i="1"/>
  <c r="BA491" i="1" s="1"/>
  <c r="AU319" i="1"/>
  <c r="BA319" i="1" s="1"/>
  <c r="AU400" i="1"/>
  <c r="BA400" i="1" s="1"/>
  <c r="AU376" i="1"/>
  <c r="BA376" i="1" s="1"/>
  <c r="AU141" i="1"/>
  <c r="BA141" i="1" s="1"/>
  <c r="AU234" i="1"/>
  <c r="BA234" i="1" s="1"/>
  <c r="AU78" i="1"/>
  <c r="BA78" i="1" s="1"/>
  <c r="AU221" i="1"/>
  <c r="BA221" i="1" s="1"/>
  <c r="AU493" i="1"/>
  <c r="BA493" i="1" s="1"/>
  <c r="AU249" i="1"/>
  <c r="BA249" i="1" s="1"/>
  <c r="AU150" i="1"/>
  <c r="BA150" i="1" s="1"/>
  <c r="AU488" i="1"/>
  <c r="BA488" i="1" s="1"/>
  <c r="AU207" i="1"/>
  <c r="BA207" i="1" s="1"/>
  <c r="AU449" i="1"/>
  <c r="BA449" i="1" s="1"/>
  <c r="AU225" i="1"/>
  <c r="BA225" i="1" s="1"/>
  <c r="AU43" i="1"/>
  <c r="BA43" i="1" s="1"/>
  <c r="AU112" i="1"/>
  <c r="BA112" i="1" s="1"/>
  <c r="AU406" i="1"/>
  <c r="BA406" i="1" s="1"/>
  <c r="AU37" i="1"/>
  <c r="BA37" i="1" s="1"/>
  <c r="AU190" i="1"/>
  <c r="BA190" i="1" s="1"/>
  <c r="AU125" i="1"/>
  <c r="BA125" i="1" s="1"/>
  <c r="AU88" i="1"/>
  <c r="BA88" i="1" s="1"/>
  <c r="AU223" i="1"/>
  <c r="BA223" i="1" s="1"/>
  <c r="AU59" i="1"/>
  <c r="BA59" i="1" s="1"/>
  <c r="AU44" i="1"/>
  <c r="BA44" i="1" s="1"/>
  <c r="AU489" i="1"/>
  <c r="BA489" i="1" s="1"/>
  <c r="AZ432" i="1"/>
  <c r="AZ209" i="1"/>
  <c r="AT209" i="1" s="1"/>
  <c r="AZ98" i="1"/>
  <c r="AT98" i="1" s="1"/>
  <c r="AX340" i="1"/>
  <c r="AX97" i="1"/>
  <c r="AX333" i="1"/>
  <c r="AX218" i="1"/>
  <c r="AU127" i="1"/>
  <c r="BA127" i="1" s="1"/>
  <c r="AU434" i="1"/>
  <c r="BA434" i="1" s="1"/>
  <c r="AU460" i="1"/>
  <c r="BA460" i="1" s="1"/>
  <c r="AU147" i="1"/>
  <c r="BA147" i="1" s="1"/>
  <c r="AU75" i="1"/>
  <c r="BA75" i="1" s="1"/>
  <c r="AU404" i="1"/>
  <c r="BA404" i="1" s="1"/>
  <c r="AU467" i="1"/>
  <c r="BA467" i="1" s="1"/>
  <c r="AU345" i="1"/>
  <c r="BA345" i="1" s="1"/>
  <c r="AU152" i="1"/>
  <c r="BA152" i="1" s="1"/>
  <c r="AU129" i="1"/>
  <c r="BA129" i="1" s="1"/>
  <c r="AU343" i="1"/>
  <c r="BA343" i="1" s="1"/>
  <c r="AU373" i="1"/>
  <c r="BA373" i="1" s="1"/>
  <c r="AU124" i="1"/>
  <c r="BA124" i="1" s="1"/>
  <c r="AU155" i="1"/>
  <c r="BA155" i="1" s="1"/>
  <c r="AU291" i="1"/>
  <c r="BA291" i="1" s="1"/>
  <c r="AU360" i="1"/>
  <c r="BA360" i="1" s="1"/>
  <c r="AU177" i="1"/>
  <c r="BA177" i="1" s="1"/>
  <c r="AU359" i="1"/>
  <c r="BA359" i="1" s="1"/>
  <c r="AU24" i="1"/>
  <c r="BA24" i="1" s="1"/>
  <c r="AU344" i="1"/>
  <c r="BA344" i="1" s="1"/>
  <c r="AU181" i="1"/>
  <c r="BA181" i="1" s="1"/>
  <c r="AU382" i="1"/>
  <c r="BA382" i="1" s="1"/>
  <c r="AU119" i="1"/>
  <c r="BA119" i="1" s="1"/>
  <c r="AU253" i="1"/>
  <c r="BA253" i="1" s="1"/>
  <c r="AU453" i="1"/>
  <c r="BA453" i="1" s="1"/>
  <c r="AU100" i="1"/>
  <c r="BA100" i="1" s="1"/>
  <c r="AU87" i="1"/>
  <c r="BA87" i="1" s="1"/>
  <c r="AU331" i="1"/>
  <c r="BA331" i="1" s="1"/>
  <c r="AU102" i="1"/>
  <c r="BA102" i="1" s="1"/>
  <c r="AU86" i="1"/>
  <c r="BA86" i="1" s="1"/>
  <c r="AU30" i="1"/>
  <c r="BA30" i="1" s="1"/>
  <c r="AU247" i="1"/>
  <c r="BA247" i="1" s="1"/>
  <c r="AU2" i="1"/>
  <c r="BA2" i="1" s="1"/>
  <c r="AU52" i="1"/>
  <c r="BA52" i="1" s="1"/>
  <c r="AU485" i="1"/>
  <c r="BA485" i="1" s="1"/>
  <c r="AU313" i="1"/>
  <c r="BA313" i="1" s="1"/>
  <c r="AU188" i="1"/>
  <c r="BA188" i="1" s="1"/>
  <c r="AU184" i="1"/>
  <c r="BA184" i="1" s="1"/>
  <c r="AU480" i="1"/>
  <c r="BA480" i="1" s="1"/>
  <c r="AU320" i="1"/>
  <c r="BA320" i="1" s="1"/>
  <c r="AU15" i="1"/>
  <c r="BA15" i="1" s="1"/>
  <c r="AU34" i="1"/>
  <c r="BA34" i="1" s="1"/>
  <c r="AU170" i="1"/>
  <c r="AV170" i="1" s="1"/>
  <c r="AU490" i="1"/>
  <c r="BA490" i="1" s="1"/>
  <c r="AU438" i="1"/>
  <c r="BA438" i="1" s="1"/>
  <c r="AU405" i="1"/>
  <c r="BA405" i="1" s="1"/>
  <c r="AU435" i="1"/>
  <c r="BA435" i="1" s="1"/>
  <c r="AU280" i="1"/>
  <c r="BA280" i="1" s="1"/>
  <c r="AW363" i="1"/>
  <c r="AU342" i="1"/>
  <c r="BA342" i="1" s="1"/>
  <c r="AU255" i="1"/>
  <c r="BA255" i="1" s="1"/>
  <c r="AU433" i="1"/>
  <c r="BA433" i="1" s="1"/>
  <c r="AU237" i="1"/>
  <c r="BA237" i="1" s="1"/>
  <c r="AU361" i="1"/>
  <c r="BA361" i="1" s="1"/>
  <c r="AU22" i="1"/>
  <c r="BA22" i="1" s="1"/>
  <c r="AU229" i="1"/>
  <c r="BA229" i="1" s="1"/>
  <c r="AU158" i="1"/>
  <c r="BA158" i="1" s="1"/>
  <c r="AU454" i="1"/>
  <c r="BA454" i="1" s="1"/>
  <c r="AU395" i="1"/>
  <c r="BA395" i="1" s="1"/>
  <c r="AU211" i="1"/>
  <c r="BA211" i="1" s="1"/>
  <c r="AU426" i="1"/>
  <c r="BA426" i="1" s="1"/>
  <c r="AU335" i="1"/>
  <c r="BA335" i="1" s="1"/>
  <c r="AU455" i="1"/>
  <c r="BA455" i="1" s="1"/>
  <c r="AU28" i="1"/>
  <c r="BA28" i="1" s="1"/>
  <c r="AU14" i="1"/>
  <c r="BA14" i="1" s="1"/>
  <c r="AU144" i="1"/>
  <c r="BA144" i="1" s="1"/>
  <c r="AU122" i="1"/>
  <c r="BA122" i="1" s="1"/>
  <c r="AU17" i="1"/>
  <c r="BA17" i="1" s="1"/>
  <c r="AU483" i="1"/>
  <c r="BA483" i="1" s="1"/>
  <c r="AU23" i="1"/>
  <c r="BA23" i="1" s="1"/>
  <c r="AU317" i="1"/>
  <c r="BA317" i="1" s="1"/>
  <c r="AU232" i="1"/>
  <c r="BA232" i="1" s="1"/>
  <c r="AU48" i="1"/>
  <c r="BA48" i="1" s="1"/>
  <c r="AU429" i="1"/>
  <c r="BA429" i="1" s="1"/>
  <c r="AU36" i="1"/>
  <c r="BA36" i="1" s="1"/>
  <c r="AU328" i="1"/>
  <c r="BA328" i="1" s="1"/>
  <c r="AU461" i="1"/>
  <c r="BA461" i="1" s="1"/>
  <c r="AU257" i="1"/>
  <c r="BA257" i="1" s="1"/>
  <c r="AU182" i="1"/>
  <c r="BA182" i="1" s="1"/>
  <c r="AU8" i="1"/>
  <c r="BA8" i="1" s="1"/>
  <c r="AU475" i="1"/>
  <c r="AV475" i="1" s="1"/>
  <c r="AU369" i="1"/>
  <c r="BA369" i="1" s="1"/>
  <c r="AU350" i="1"/>
  <c r="BA350" i="1" s="1"/>
  <c r="AU332" i="1"/>
  <c r="BA332" i="1" s="1"/>
  <c r="AU92" i="1"/>
  <c r="BA92" i="1" s="1"/>
  <c r="AU85" i="1"/>
  <c r="BA85" i="1" s="1"/>
  <c r="AU242" i="1"/>
  <c r="BA242" i="1" s="1"/>
  <c r="AU412" i="1"/>
  <c r="BA412" i="1" s="1"/>
  <c r="AU246" i="1"/>
  <c r="BA246" i="1" s="1"/>
  <c r="AU265" i="1"/>
  <c r="BA265" i="1" s="1"/>
  <c r="AU281" i="1"/>
  <c r="BA281" i="1" s="1"/>
  <c r="AU330" i="1"/>
  <c r="BA330" i="1" s="1"/>
  <c r="AU7" i="1"/>
  <c r="BA7" i="1" s="1"/>
  <c r="AU356" i="1"/>
  <c r="BA356" i="1" s="1"/>
  <c r="AU197" i="1"/>
  <c r="BA197" i="1" s="1"/>
  <c r="AU311" i="1"/>
  <c r="BA311" i="1" s="1"/>
  <c r="AU31" i="1"/>
  <c r="BA31" i="1" s="1"/>
  <c r="AU272" i="1"/>
  <c r="AV272" i="1" s="1"/>
  <c r="AU381" i="1"/>
  <c r="BA381" i="1" s="1"/>
  <c r="AU117" i="1"/>
  <c r="BA117" i="1" s="1"/>
  <c r="AU178" i="1"/>
  <c r="BA178" i="1" s="1"/>
  <c r="AU417" i="1"/>
  <c r="BA417" i="1" s="1"/>
  <c r="AU428" i="1"/>
  <c r="BA428" i="1" s="1"/>
  <c r="AU164" i="1"/>
  <c r="BA164" i="1" s="1"/>
  <c r="AU297" i="1"/>
  <c r="BA297" i="1" s="1"/>
  <c r="AU192" i="1"/>
  <c r="BA192" i="1" s="1"/>
  <c r="AU289" i="1"/>
  <c r="BA289" i="1" s="1"/>
  <c r="AU263" i="1"/>
  <c r="BA263" i="1" s="1"/>
  <c r="AU183" i="1"/>
  <c r="BA183" i="1" s="1"/>
  <c r="AU409" i="1"/>
  <c r="BA409" i="1" s="1"/>
  <c r="AU452" i="1"/>
  <c r="BA452" i="1" s="1"/>
  <c r="AU215" i="1"/>
  <c r="BA215" i="1" s="1"/>
  <c r="AU55" i="1"/>
  <c r="BA55" i="1" s="1"/>
  <c r="AU18" i="1"/>
  <c r="BA18" i="1" s="1"/>
  <c r="AU367" i="1"/>
  <c r="BA367" i="1" s="1"/>
  <c r="AU410" i="1"/>
  <c r="BA410" i="1" s="1"/>
  <c r="AU278" i="1"/>
  <c r="AV278" i="1" s="1"/>
  <c r="AU156" i="1"/>
  <c r="BA156" i="1" s="1"/>
  <c r="AU389" i="1"/>
  <c r="BA389" i="1" s="1"/>
  <c r="AU423" i="1"/>
  <c r="BA423" i="1" s="1"/>
  <c r="AU137" i="1"/>
  <c r="BA137" i="1" s="1"/>
  <c r="AU204" i="1"/>
  <c r="BA204" i="1" s="1"/>
  <c r="AU316" i="1"/>
  <c r="BA316" i="1" s="1"/>
  <c r="AU323" i="1"/>
  <c r="BA323" i="1" s="1"/>
  <c r="AU326" i="1"/>
  <c r="BA326" i="1" s="1"/>
  <c r="AU374" i="1"/>
  <c r="BA374" i="1" s="1"/>
  <c r="AU53" i="1"/>
  <c r="BA53" i="1" s="1"/>
  <c r="AU57" i="1"/>
  <c r="BA57" i="1" s="1"/>
  <c r="AU13" i="1"/>
  <c r="BA13" i="1" s="1"/>
  <c r="AU241" i="1"/>
  <c r="BA241" i="1" s="1"/>
  <c r="AU108" i="1"/>
  <c r="AV108" i="1" s="1"/>
  <c r="AU179" i="1"/>
  <c r="BA179" i="1" s="1"/>
  <c r="AU58" i="1"/>
  <c r="BA58" i="1" s="1"/>
  <c r="AU325" i="1"/>
  <c r="BA325" i="1" s="1"/>
  <c r="AU148" i="1"/>
  <c r="BA148" i="1" s="1"/>
  <c r="AU393" i="1"/>
  <c r="BA393" i="1" s="1"/>
  <c r="AU205" i="1"/>
  <c r="BA205" i="1" s="1"/>
  <c r="AU308" i="1"/>
  <c r="BA308" i="1" s="1"/>
  <c r="AU448" i="1"/>
  <c r="BA448" i="1" s="1"/>
  <c r="AU353" i="1"/>
  <c r="BA353" i="1" s="1"/>
  <c r="AU107" i="1"/>
  <c r="BA107" i="1" s="1"/>
  <c r="AU186" i="1"/>
  <c r="BA186" i="1" s="1"/>
  <c r="AU175" i="1"/>
  <c r="BA175" i="1" s="1"/>
  <c r="AU401" i="1"/>
  <c r="BA401" i="1" s="1"/>
  <c r="AU191" i="1"/>
  <c r="BA191" i="1" s="1"/>
  <c r="AU397" i="1"/>
  <c r="BA397" i="1" s="1"/>
  <c r="AU64" i="1"/>
  <c r="BA64" i="1" s="1"/>
  <c r="AU268" i="1"/>
  <c r="BA268" i="1" s="1"/>
  <c r="AU114" i="1"/>
  <c r="BA114" i="1" s="1"/>
  <c r="AU292" i="1"/>
  <c r="BA292" i="1" s="1"/>
  <c r="AU47" i="1"/>
  <c r="BA47" i="1" s="1"/>
  <c r="AU430" i="1"/>
  <c r="BA430" i="1" s="1"/>
  <c r="AU336" i="1"/>
  <c r="BA336" i="1" s="1"/>
  <c r="AU165" i="1"/>
  <c r="BA165" i="1" s="1"/>
  <c r="AU10" i="1"/>
  <c r="BA10" i="1" s="1"/>
  <c r="AU314" i="1"/>
  <c r="BA314" i="1" s="1"/>
  <c r="AU95" i="1"/>
  <c r="BA95" i="1" s="1"/>
  <c r="AU185" i="1"/>
  <c r="BA185" i="1" s="1"/>
  <c r="AU300" i="1"/>
  <c r="BA300" i="1" s="1"/>
  <c r="AU271" i="1"/>
  <c r="BA271" i="1" s="1"/>
  <c r="AU415" i="1"/>
  <c r="BA415" i="1" s="1"/>
  <c r="AU462" i="1"/>
  <c r="BA462" i="1" s="1"/>
  <c r="AU422" i="1"/>
  <c r="BA422" i="1" s="1"/>
  <c r="AU41" i="1"/>
  <c r="BA41" i="1" s="1"/>
  <c r="AU118" i="1"/>
  <c r="BA118" i="1" s="1"/>
  <c r="AU199" i="1"/>
  <c r="BA199" i="1" s="1"/>
  <c r="AU51" i="1"/>
  <c r="BA51" i="1" s="1"/>
  <c r="AU470" i="1"/>
  <c r="BA470" i="1" s="1"/>
  <c r="AU250" i="1"/>
  <c r="BA250" i="1" s="1"/>
  <c r="AU419" i="1"/>
  <c r="BA419" i="1" s="1"/>
  <c r="AU21" i="1"/>
  <c r="AV21" i="1" s="1"/>
  <c r="AU273" i="1"/>
  <c r="BA273" i="1" s="1"/>
  <c r="AU149" i="1"/>
  <c r="BA149" i="1" s="1"/>
  <c r="AU368" i="1"/>
  <c r="BA368" i="1" s="1"/>
  <c r="AU469" i="1"/>
  <c r="BA469" i="1" s="1"/>
  <c r="AU244" i="1"/>
  <c r="BA244" i="1" s="1"/>
  <c r="AU169" i="1"/>
  <c r="BA169" i="1" s="1"/>
  <c r="AU91" i="1"/>
  <c r="BA91" i="1" s="1"/>
  <c r="AU111" i="1"/>
  <c r="BA111" i="1" s="1"/>
  <c r="AU174" i="1"/>
  <c r="BA174" i="1" s="1"/>
  <c r="AU173" i="1"/>
  <c r="BA173" i="1" s="1"/>
  <c r="AU414" i="1"/>
  <c r="BA414" i="1" s="1"/>
  <c r="AU157" i="1"/>
  <c r="BA157" i="1" s="1"/>
  <c r="AU341" i="1"/>
  <c r="BA341" i="1" s="1"/>
  <c r="AU208" i="1"/>
  <c r="BA208" i="1" s="1"/>
  <c r="AU408" i="1"/>
  <c r="BA408" i="1" s="1"/>
  <c r="AW108" i="1"/>
  <c r="AU161" i="1"/>
  <c r="BA161" i="1" s="1"/>
  <c r="AU201" i="1"/>
  <c r="BA201" i="1" s="1"/>
  <c r="AU224" i="1"/>
  <c r="BA224" i="1" s="1"/>
  <c r="AU473" i="1"/>
  <c r="BA473" i="1" s="1"/>
  <c r="AU217" i="1"/>
  <c r="BA217" i="1" s="1"/>
  <c r="AU110" i="1"/>
  <c r="BA110" i="1" s="1"/>
  <c r="AU447" i="1"/>
  <c r="BA447" i="1" s="1"/>
  <c r="AU239" i="1"/>
  <c r="BA239" i="1" s="1"/>
  <c r="AU12" i="1"/>
  <c r="BA12" i="1" s="1"/>
  <c r="AU171" i="1"/>
  <c r="BA171" i="1" s="1"/>
  <c r="AU65" i="1"/>
  <c r="BA65" i="1" s="1"/>
  <c r="AU318" i="1"/>
  <c r="BA318" i="1" s="1"/>
  <c r="AU50" i="1"/>
  <c r="BA50" i="1" s="1"/>
  <c r="AU187" i="1"/>
  <c r="BA187" i="1" s="1"/>
  <c r="AU305" i="1"/>
  <c r="BA305" i="1" s="1"/>
  <c r="AU472" i="1"/>
  <c r="BA472" i="1" s="1"/>
  <c r="AU202" i="1"/>
  <c r="BA202" i="1" s="1"/>
  <c r="AU84" i="1"/>
  <c r="BA84" i="1" s="1"/>
  <c r="AU67" i="1"/>
  <c r="BA67" i="1" s="1"/>
  <c r="AU283" i="1"/>
  <c r="BA283" i="1" s="1"/>
  <c r="AU482" i="1"/>
  <c r="BA482" i="1" s="1"/>
  <c r="AU458" i="1"/>
  <c r="BA458" i="1" s="1"/>
  <c r="AU334" i="1"/>
  <c r="BA334" i="1" s="1"/>
  <c r="AU371" i="1"/>
  <c r="BA371" i="1" s="1"/>
  <c r="AU146" i="1"/>
  <c r="BA146" i="1" s="1"/>
  <c r="AU140" i="1"/>
  <c r="BA140" i="1" s="1"/>
  <c r="AU407" i="1"/>
  <c r="BA407" i="1" s="1"/>
  <c r="AZ142" i="1"/>
  <c r="AP142" i="1" s="1"/>
  <c r="AU206" i="1"/>
  <c r="BA206" i="1" s="1"/>
  <c r="AX206" i="1"/>
  <c r="AU264" i="1"/>
  <c r="BA264" i="1" s="1"/>
  <c r="AX264" i="1"/>
  <c r="AU424" i="1"/>
  <c r="BA424" i="1" s="1"/>
  <c r="AX424" i="1"/>
  <c r="AU285" i="1"/>
  <c r="BA285" i="1" s="1"/>
  <c r="AX285" i="1"/>
  <c r="AU445" i="1"/>
  <c r="BA445" i="1" s="1"/>
  <c r="AX445" i="1"/>
  <c r="AU227" i="1"/>
  <c r="BA227" i="1" s="1"/>
  <c r="AX227" i="1"/>
  <c r="AU154" i="1"/>
  <c r="BA154" i="1" s="1"/>
  <c r="AX154" i="1"/>
  <c r="AU96" i="1"/>
  <c r="BA96" i="1" s="1"/>
  <c r="AX96" i="1"/>
  <c r="AU70" i="1"/>
  <c r="BA70" i="1" s="1"/>
  <c r="AX70" i="1"/>
  <c r="AU222" i="1"/>
  <c r="BA222" i="1" s="1"/>
  <c r="AX222" i="1"/>
  <c r="AU121" i="1"/>
  <c r="BA121" i="1" s="1"/>
  <c r="AX121" i="1"/>
  <c r="AU62" i="1"/>
  <c r="BA62" i="1" s="1"/>
  <c r="AX62" i="1"/>
  <c r="AU392" i="1"/>
  <c r="BA392" i="1" s="1"/>
  <c r="AX392" i="1"/>
  <c r="AU481" i="1"/>
  <c r="BA481" i="1" s="1"/>
  <c r="AX481" i="1"/>
  <c r="AU358" i="1"/>
  <c r="BA358" i="1" s="1"/>
  <c r="AX358" i="1"/>
  <c r="AU236" i="1"/>
  <c r="BA236" i="1" s="1"/>
  <c r="AX236" i="1"/>
  <c r="AU365" i="1"/>
  <c r="BA365" i="1" s="1"/>
  <c r="AX365" i="1"/>
  <c r="AU464" i="1"/>
  <c r="BA464" i="1" s="1"/>
  <c r="AX464" i="1"/>
  <c r="AU212" i="1"/>
  <c r="BA212" i="1" s="1"/>
  <c r="AX212" i="1"/>
  <c r="AU77" i="1"/>
  <c r="BA77" i="1" s="1"/>
  <c r="AX77" i="1"/>
  <c r="AU477" i="1"/>
  <c r="BA477" i="1" s="1"/>
  <c r="AX477" i="1"/>
  <c r="AU266" i="1"/>
  <c r="BA266" i="1" s="1"/>
  <c r="AX266" i="1"/>
  <c r="AU60" i="1"/>
  <c r="BA60" i="1" s="1"/>
  <c r="AX60" i="1"/>
  <c r="AU153" i="1"/>
  <c r="BA153" i="1" s="1"/>
  <c r="AX153" i="1"/>
  <c r="AU162" i="1"/>
  <c r="BA162" i="1" s="1"/>
  <c r="AX162" i="1"/>
  <c r="AU446" i="1"/>
  <c r="BA446" i="1" s="1"/>
  <c r="AX446" i="1"/>
  <c r="AU68" i="1"/>
  <c r="BA68" i="1" s="1"/>
  <c r="AX68" i="1"/>
  <c r="AU384" i="1"/>
  <c r="BA384" i="1" s="1"/>
  <c r="AX384" i="1"/>
  <c r="AU45" i="1"/>
  <c r="BA45" i="1" s="1"/>
  <c r="AX45" i="1"/>
  <c r="AU101" i="1"/>
  <c r="BA101" i="1" s="1"/>
  <c r="AX101" i="1"/>
  <c r="AU105" i="1"/>
  <c r="BA105" i="1" s="1"/>
  <c r="AX105" i="1"/>
  <c r="AU135" i="1"/>
  <c r="BA135" i="1" s="1"/>
  <c r="AX135" i="1"/>
  <c r="AU450" i="1"/>
  <c r="BA450" i="1" s="1"/>
  <c r="AX450" i="1"/>
  <c r="AU231" i="1"/>
  <c r="BA231" i="1" s="1"/>
  <c r="AX231" i="1"/>
  <c r="AU321" i="1"/>
  <c r="BA321" i="1" s="1"/>
  <c r="AX321" i="1"/>
  <c r="AU89" i="1"/>
  <c r="BA89" i="1" s="1"/>
  <c r="AX89" i="1"/>
  <c r="AU466" i="1"/>
  <c r="AV466" i="1" s="1"/>
  <c r="AX466" i="1"/>
  <c r="AU33" i="1"/>
  <c r="BA33" i="1" s="1"/>
  <c r="AX33" i="1"/>
  <c r="AU442" i="1"/>
  <c r="BA442" i="1" s="1"/>
  <c r="AX442" i="1"/>
  <c r="AU306" i="1"/>
  <c r="BA306" i="1" s="1"/>
  <c r="AX306" i="1"/>
  <c r="AU195" i="1"/>
  <c r="BA195" i="1" s="1"/>
  <c r="AX195" i="1"/>
  <c r="AU214" i="1"/>
  <c r="BA214" i="1" s="1"/>
  <c r="AX214" i="1"/>
  <c r="AU128" i="1"/>
  <c r="BA128" i="1" s="1"/>
  <c r="AX128" i="1"/>
  <c r="AU189" i="1"/>
  <c r="BA189" i="1" s="1"/>
  <c r="AX189" i="1"/>
  <c r="AU126" i="1"/>
  <c r="BA126" i="1" s="1"/>
  <c r="AX126" i="1"/>
  <c r="AU362" i="1"/>
  <c r="BA362" i="1" s="1"/>
  <c r="AX362" i="1"/>
  <c r="AU71" i="1"/>
  <c r="BA71" i="1" s="1"/>
  <c r="AX71" i="1"/>
  <c r="AU136" i="1"/>
  <c r="BA136" i="1" s="1"/>
  <c r="AX136" i="1"/>
  <c r="AU440" i="1"/>
  <c r="BA440" i="1" s="1"/>
  <c r="AX440" i="1"/>
  <c r="AU131" i="1"/>
  <c r="BA131" i="1" s="1"/>
  <c r="AX131" i="1"/>
  <c r="AU312" i="1"/>
  <c r="BA312" i="1" s="1"/>
  <c r="AX312" i="1"/>
  <c r="AU151" i="1"/>
  <c r="BA151" i="1" s="1"/>
  <c r="AX151" i="1"/>
  <c r="AU478" i="1"/>
  <c r="BA478" i="1" s="1"/>
  <c r="AX478" i="1"/>
  <c r="AU474" i="1"/>
  <c r="BA474" i="1" s="1"/>
  <c r="AX474" i="1"/>
  <c r="AX270" i="1"/>
  <c r="AX18" i="1"/>
  <c r="AZ60" i="1"/>
  <c r="AS60" i="1" s="1"/>
  <c r="AW60" i="1" s="1"/>
  <c r="AZ96" i="1"/>
  <c r="AT96" i="1" s="1"/>
  <c r="AZ365" i="1"/>
  <c r="AT365" i="1" s="1"/>
  <c r="AZ446" i="1"/>
  <c r="AT446" i="1" s="1"/>
  <c r="AZ131" i="1"/>
  <c r="AT131" i="1" s="1"/>
  <c r="AZ445" i="1"/>
  <c r="AT445" i="1" s="1"/>
  <c r="AZ285" i="1"/>
  <c r="AT285" i="1" s="1"/>
  <c r="AZ45" i="1"/>
  <c r="AT45" i="1" s="1"/>
  <c r="AZ481" i="1"/>
  <c r="AT481" i="1" s="1"/>
  <c r="AZ189" i="1"/>
  <c r="AT189" i="1" s="1"/>
  <c r="AZ392" i="1"/>
  <c r="AT392" i="1" s="1"/>
  <c r="AZ312" i="1"/>
  <c r="AT312" i="1" s="1"/>
  <c r="AZ71" i="1"/>
  <c r="AT71" i="1" s="1"/>
  <c r="AZ450" i="1"/>
  <c r="AT450" i="1" s="1"/>
  <c r="AX338" i="1"/>
  <c r="AZ101" i="1"/>
  <c r="AT101" i="1" s="1"/>
  <c r="AZ474" i="1"/>
  <c r="AT474" i="1" s="1"/>
  <c r="AZ135" i="1"/>
  <c r="AS135" i="1" s="1"/>
  <c r="AW135" i="1" s="1"/>
  <c r="AZ206" i="1"/>
  <c r="AS206" i="1" s="1"/>
  <c r="AW206" i="1" s="1"/>
  <c r="AZ236" i="1"/>
  <c r="AT236" i="1" s="1"/>
  <c r="AZ33" i="1"/>
  <c r="AT33" i="1" s="1"/>
  <c r="AZ121" i="1"/>
  <c r="AT121" i="1" s="1"/>
  <c r="AZ151" i="1"/>
  <c r="AT151" i="1" s="1"/>
  <c r="AZ442" i="1"/>
  <c r="AT442" i="1" s="1"/>
  <c r="AX310" i="1"/>
  <c r="AZ477" i="1"/>
  <c r="AT477" i="1" s="1"/>
  <c r="AZ384" i="1"/>
  <c r="AT384" i="1" s="1"/>
  <c r="AZ128" i="1"/>
  <c r="AT128" i="1" s="1"/>
  <c r="AZ306" i="1"/>
  <c r="AT306" i="1" s="1"/>
  <c r="AZ68" i="1"/>
  <c r="AT68" i="1" s="1"/>
  <c r="AZ372" i="1"/>
  <c r="AT372" i="1" s="1"/>
  <c r="AZ62" i="1"/>
  <c r="AS62" i="1" s="1"/>
  <c r="AW62" i="1" s="1"/>
  <c r="AZ464" i="1"/>
  <c r="AS464" i="1" s="1"/>
  <c r="AW464" i="1" s="1"/>
  <c r="AZ70" i="1"/>
  <c r="AT70" i="1" s="1"/>
  <c r="AZ424" i="1"/>
  <c r="AS424" i="1" s="1"/>
  <c r="AW424" i="1" s="1"/>
  <c r="AZ362" i="1"/>
  <c r="AT362" i="1" s="1"/>
  <c r="AZ227" i="1"/>
  <c r="AT227" i="1" s="1"/>
  <c r="AZ89" i="1"/>
  <c r="AT89" i="1" s="1"/>
  <c r="AZ212" i="1"/>
  <c r="AS212" i="1" s="1"/>
  <c r="AW212" i="1" s="1"/>
  <c r="AZ222" i="1"/>
  <c r="AS222" i="1" s="1"/>
  <c r="AW222" i="1" s="1"/>
  <c r="AZ136" i="1"/>
  <c r="AS136" i="1" s="1"/>
  <c r="AW136" i="1" s="1"/>
  <c r="AZ270" i="1"/>
  <c r="AS270" i="1" s="1"/>
  <c r="AW270" i="1" s="1"/>
  <c r="AZ367" i="1"/>
  <c r="AS367" i="1" s="1"/>
  <c r="AW367" i="1" s="1"/>
  <c r="AZ195" i="1"/>
  <c r="AS195" i="1" s="1"/>
  <c r="AW195" i="1" s="1"/>
  <c r="AZ264" i="1"/>
  <c r="AT264" i="1" s="1"/>
  <c r="AZ162" i="1"/>
  <c r="AS162" i="1" s="1"/>
  <c r="AW162" i="1" s="1"/>
  <c r="AZ266" i="1"/>
  <c r="AT266" i="1" s="1"/>
  <c r="AZ126" i="1"/>
  <c r="AT126" i="1" s="1"/>
  <c r="AZ358" i="1"/>
  <c r="AT358" i="1" s="1"/>
  <c r="AZ77" i="1"/>
  <c r="AS77" i="1" s="1"/>
  <c r="AW77" i="1" s="1"/>
  <c r="AZ321" i="1"/>
  <c r="AS321" i="1" s="1"/>
  <c r="AW321" i="1" s="1"/>
  <c r="AZ231" i="1"/>
  <c r="AS231" i="1" s="1"/>
  <c r="AW231" i="1" s="1"/>
  <c r="AZ214" i="1"/>
  <c r="AT214" i="1" s="1"/>
  <c r="AZ440" i="1"/>
  <c r="AT440" i="1" s="1"/>
  <c r="AZ21" i="1"/>
  <c r="AS354" i="1"/>
  <c r="AV354" i="1" s="1"/>
  <c r="AZ272" i="1"/>
  <c r="AT272" i="1" s="1"/>
  <c r="AZ466" i="1"/>
  <c r="AP466" i="1" s="1"/>
  <c r="AZ278" i="1"/>
  <c r="AP278" i="1" s="1"/>
  <c r="AZ170" i="1"/>
  <c r="AZ475" i="1"/>
  <c r="AP475" i="1" s="1"/>
  <c r="AP168" i="1"/>
  <c r="AS175" i="1"/>
  <c r="AW175" i="1" s="1"/>
  <c r="AS241" i="1"/>
  <c r="AW241" i="1" s="1"/>
  <c r="AT168" i="1"/>
  <c r="AT357" i="1"/>
  <c r="AT435" i="1"/>
  <c r="AT468" i="1"/>
  <c r="AT224" i="1"/>
  <c r="AT215" i="1"/>
  <c r="AT51" i="1"/>
  <c r="AT419" i="1"/>
  <c r="AT146" i="1"/>
  <c r="AT397" i="1"/>
  <c r="AT26" i="1"/>
  <c r="AT345" i="1"/>
  <c r="AT157" i="1"/>
  <c r="AT316" i="1"/>
  <c r="AT91" i="1"/>
  <c r="AT407" i="1"/>
  <c r="AT352" i="1"/>
  <c r="AT148" i="1"/>
  <c r="AT132" i="1"/>
  <c r="AT296" i="1"/>
  <c r="AT295" i="1"/>
  <c r="AT441" i="1"/>
  <c r="AT364" i="1"/>
  <c r="AT251" i="1"/>
  <c r="AT67" i="1"/>
  <c r="AT413" i="1"/>
  <c r="AT99" i="1"/>
  <c r="AT40" i="1"/>
  <c r="AT112" i="1"/>
  <c r="AT311" i="1"/>
  <c r="AT427" i="1"/>
  <c r="AT133" i="1"/>
  <c r="AT353" i="1"/>
  <c r="AT104" i="1"/>
  <c r="AT167" i="1"/>
  <c r="AT402" i="1"/>
  <c r="AT268" i="1"/>
  <c r="AT301" i="1"/>
  <c r="AT482" i="1"/>
  <c r="AT80" i="1"/>
  <c r="AT232" i="1"/>
  <c r="AT50" i="1"/>
  <c r="AT11" i="1"/>
  <c r="AT123" i="1"/>
  <c r="AT223" i="1"/>
  <c r="AT276" i="1"/>
  <c r="AT186" i="1"/>
  <c r="AT283" i="1"/>
  <c r="AT375" i="1"/>
  <c r="AT2" i="1"/>
  <c r="AT493" i="1"/>
  <c r="AT205" i="1"/>
  <c r="AT408" i="1"/>
  <c r="AT486" i="1"/>
  <c r="AT194" i="1"/>
  <c r="AT65" i="1"/>
  <c r="AT59" i="1"/>
  <c r="AT431" i="1"/>
  <c r="AT244" i="1"/>
  <c r="AT246" i="1"/>
  <c r="AT9" i="1"/>
  <c r="AT38" i="1"/>
  <c r="AT323" i="1"/>
  <c r="AT137" i="1"/>
  <c r="AT383" i="1"/>
  <c r="AT425" i="1"/>
  <c r="AT401" i="1"/>
  <c r="AT125" i="1"/>
  <c r="AT286" i="1"/>
  <c r="AT118" i="1"/>
  <c r="AT166" i="1"/>
  <c r="AT147" i="1"/>
  <c r="AT293" i="1"/>
  <c r="AT447" i="1"/>
  <c r="AT381" i="1"/>
  <c r="AT337" i="1"/>
  <c r="AT267" i="1"/>
  <c r="AT13" i="1"/>
  <c r="AT198" i="1"/>
  <c r="AT27" i="1"/>
  <c r="AT10" i="1"/>
  <c r="AT406" i="1"/>
  <c r="AT248" i="1"/>
  <c r="AT73" i="1"/>
  <c r="AT457" i="1"/>
  <c r="AT359" i="1"/>
  <c r="AT361" i="1"/>
  <c r="AT78" i="1"/>
  <c r="AT426" i="1"/>
  <c r="AT461" i="1"/>
  <c r="AT309" i="1"/>
  <c r="AT255" i="1"/>
  <c r="AT304" i="1"/>
  <c r="AT234" i="1"/>
  <c r="AT169" i="1"/>
  <c r="AT185" i="1"/>
  <c r="AT12" i="1"/>
  <c r="AT156" i="1"/>
  <c r="AT52" i="1"/>
  <c r="AT187" i="1"/>
  <c r="AT84" i="1"/>
  <c r="AT235" i="1"/>
  <c r="AT462" i="1"/>
  <c r="AT382" i="1"/>
  <c r="AT322" i="1"/>
  <c r="AT479" i="1"/>
  <c r="AT449" i="1"/>
  <c r="AT163" i="1"/>
  <c r="AT391" i="1"/>
  <c r="AT48" i="1"/>
  <c r="AT349" i="1"/>
  <c r="AT141" i="1"/>
  <c r="AT370" i="1"/>
  <c r="AT273" i="1"/>
  <c r="AT410" i="1"/>
  <c r="AT107" i="1"/>
  <c r="AT254" i="1"/>
  <c r="AT75" i="1"/>
  <c r="AT158" i="1"/>
  <c r="AT58" i="1"/>
  <c r="AT452" i="1"/>
  <c r="AT389" i="1"/>
  <c r="AT256" i="1"/>
  <c r="AT421" i="1"/>
  <c r="AT221" i="1"/>
  <c r="AT376" i="1"/>
  <c r="AT191" i="1"/>
  <c r="AT393" i="1"/>
  <c r="AT69" i="1"/>
  <c r="AT487" i="1"/>
  <c r="AT57" i="1"/>
  <c r="AT79" i="1"/>
  <c r="AT396" i="1"/>
  <c r="AT334" i="1"/>
  <c r="AT5" i="1"/>
  <c r="AT398" i="1"/>
  <c r="AT171" i="1"/>
  <c r="AT263" i="1"/>
  <c r="AT144" i="1"/>
  <c r="AT3" i="1"/>
  <c r="AT470" i="1"/>
  <c r="AT346" i="1"/>
  <c r="AT414" i="1"/>
  <c r="AT385" i="1"/>
  <c r="AT374" i="1"/>
  <c r="AT76" i="1"/>
  <c r="AT356" i="1"/>
  <c r="AT25" i="1"/>
  <c r="AT122" i="1"/>
  <c r="AT329" i="1"/>
  <c r="AT300" i="1"/>
  <c r="AT303" i="1"/>
  <c r="AT439" i="1"/>
  <c r="AT388" i="1"/>
  <c r="AT87" i="1"/>
  <c r="AT188" i="1"/>
  <c r="AT338" i="1"/>
  <c r="AT120" i="1"/>
  <c r="AT257" i="1"/>
  <c r="AT140" i="1"/>
  <c r="AT145" i="1"/>
  <c r="AT41" i="1"/>
  <c r="AT399" i="1"/>
  <c r="AT230" i="1"/>
  <c r="AT134" i="1"/>
  <c r="AT113" i="1"/>
  <c r="AT469" i="1"/>
  <c r="AT395" i="1"/>
  <c r="AT37" i="1"/>
  <c r="AT250" i="1"/>
  <c r="AT217" i="1"/>
  <c r="AT34" i="1"/>
  <c r="AT324" i="1"/>
  <c r="AT240" i="1"/>
  <c r="AT371" i="1"/>
  <c r="AT39" i="1"/>
  <c r="AT465" i="1"/>
  <c r="AT44" i="1"/>
  <c r="AT360" i="1"/>
  <c r="AT274" i="1"/>
  <c r="AT415" i="1"/>
  <c r="AT95" i="1"/>
  <c r="AT88" i="1"/>
  <c r="AT314" i="1"/>
  <c r="AT260" i="1"/>
  <c r="AT239" i="1"/>
  <c r="AT218" i="1"/>
  <c r="AT326" i="1"/>
  <c r="AT377" i="1"/>
  <c r="AT472" i="1"/>
  <c r="AT380" i="1"/>
  <c r="AT228" i="1"/>
  <c r="AT20" i="1"/>
  <c r="AT106" i="1"/>
  <c r="AT458" i="1"/>
  <c r="AT149" i="1"/>
  <c r="AT350" i="1"/>
  <c r="AT180" i="1"/>
  <c r="AT53" i="1"/>
  <c r="AT161" i="1"/>
  <c r="AT438" i="1"/>
  <c r="AT386" i="1"/>
  <c r="AT305" i="1"/>
  <c r="AT423" i="1"/>
  <c r="AT201" i="1"/>
  <c r="AT54" i="1"/>
  <c r="AT173" i="1"/>
  <c r="AT159" i="1"/>
  <c r="AT290" i="1"/>
  <c r="AT348" i="1"/>
  <c r="AT437" i="1"/>
  <c r="AT347" i="1"/>
  <c r="AT66" i="1"/>
  <c r="AT49" i="1"/>
  <c r="AT174" i="1"/>
  <c r="AT138" i="1"/>
  <c r="AT308" i="1"/>
  <c r="AT193" i="1"/>
  <c r="AT488" i="1"/>
  <c r="AT269" i="1"/>
  <c r="AT473" i="1"/>
  <c r="AT207" i="1"/>
  <c r="AT143" i="1"/>
  <c r="AT199" i="1"/>
  <c r="AT94" i="1"/>
  <c r="AT105" i="1"/>
  <c r="AT422" i="1"/>
  <c r="AT154" i="1"/>
  <c r="AT204" i="1"/>
  <c r="AT489" i="1"/>
  <c r="AT400" i="1"/>
  <c r="AT478" i="1"/>
  <c r="AT432" i="1"/>
  <c r="AT202" i="1"/>
  <c r="AT341" i="1"/>
  <c r="AT208" i="1"/>
  <c r="AT190" i="1"/>
  <c r="AT225" i="1"/>
  <c r="AT233" i="1"/>
  <c r="AT16" i="1"/>
  <c r="AT43" i="1"/>
  <c r="AT61" i="1"/>
  <c r="AT155" i="1"/>
  <c r="AT110" i="1"/>
  <c r="AT325" i="1"/>
  <c r="AT83" i="1"/>
  <c r="AT339" i="1"/>
  <c r="AT81" i="1"/>
  <c r="AT116" i="1"/>
  <c r="AT153" i="1"/>
  <c r="AT463" i="1"/>
  <c r="AT434" i="1"/>
  <c r="AT150" i="1"/>
  <c r="AT317" i="1"/>
  <c r="AT93" i="1"/>
  <c r="AT448" i="1"/>
  <c r="AT179" i="1"/>
  <c r="AT219" i="1"/>
  <c r="AT72" i="1"/>
  <c r="AT271" i="1"/>
  <c r="AT245" i="1"/>
  <c r="AT436" i="1"/>
  <c r="AT18" i="1"/>
  <c r="AS452" i="1"/>
  <c r="AW452" i="1" s="1"/>
  <c r="AS376" i="1"/>
  <c r="AW376" i="1" s="1"/>
  <c r="AS487" i="1"/>
  <c r="AW487" i="1" s="1"/>
  <c r="AS196" i="1"/>
  <c r="AW196" i="1" s="1"/>
  <c r="AS5" i="1"/>
  <c r="AW5" i="1" s="1"/>
  <c r="AS298" i="1"/>
  <c r="AW298" i="1" s="1"/>
  <c r="AS470" i="1"/>
  <c r="AW470" i="1" s="1"/>
  <c r="AS374" i="1"/>
  <c r="AW374" i="1" s="1"/>
  <c r="AS329" i="1"/>
  <c r="AW329" i="1" s="1"/>
  <c r="AS78" i="1"/>
  <c r="AW78" i="1" s="1"/>
  <c r="AS426" i="1"/>
  <c r="AW426" i="1" s="1"/>
  <c r="AS309" i="1"/>
  <c r="AW309" i="1" s="1"/>
  <c r="AS255" i="1"/>
  <c r="AW255" i="1" s="1"/>
  <c r="AS234" i="1"/>
  <c r="AW234" i="1" s="1"/>
  <c r="AS169" i="1"/>
  <c r="AW169" i="1" s="1"/>
  <c r="AS82" i="1"/>
  <c r="AW82" i="1" s="1"/>
  <c r="AS185" i="1"/>
  <c r="AW185" i="1" s="1"/>
  <c r="AS12" i="1"/>
  <c r="AW12" i="1" s="1"/>
  <c r="AS156" i="1"/>
  <c r="AW156" i="1" s="1"/>
  <c r="AS52" i="1"/>
  <c r="AW52" i="1" s="1"/>
  <c r="AS187" i="1"/>
  <c r="AW187" i="1" s="1"/>
  <c r="AS84" i="1"/>
  <c r="AW84" i="1" s="1"/>
  <c r="AS235" i="1"/>
  <c r="AW235" i="1" s="1"/>
  <c r="AS462" i="1"/>
  <c r="AW462" i="1" s="1"/>
  <c r="AS322" i="1"/>
  <c r="AW322" i="1" s="1"/>
  <c r="AS479" i="1"/>
  <c r="AW479" i="1" s="1"/>
  <c r="AS449" i="1"/>
  <c r="AW449" i="1" s="1"/>
  <c r="AS163" i="1"/>
  <c r="AW163" i="1" s="1"/>
  <c r="AS391" i="1"/>
  <c r="AW391" i="1" s="1"/>
  <c r="AS48" i="1"/>
  <c r="AW48" i="1" s="1"/>
  <c r="AS349" i="1"/>
  <c r="AW349" i="1" s="1"/>
  <c r="AS141" i="1"/>
  <c r="AW141" i="1" s="1"/>
  <c r="AS370" i="1"/>
  <c r="AW370" i="1" s="1"/>
  <c r="AS273" i="1"/>
  <c r="AW273" i="1" s="1"/>
  <c r="AS455" i="1"/>
  <c r="AW455" i="1" s="1"/>
  <c r="AS410" i="1"/>
  <c r="AW410" i="1" s="1"/>
  <c r="AS107" i="1"/>
  <c r="AW107" i="1" s="1"/>
  <c r="AS254" i="1"/>
  <c r="AW254" i="1" s="1"/>
  <c r="AS75" i="1"/>
  <c r="AW75" i="1" s="1"/>
  <c r="AS58" i="1"/>
  <c r="AW58" i="1" s="1"/>
  <c r="AS421" i="1"/>
  <c r="AW421" i="1" s="1"/>
  <c r="AS69" i="1"/>
  <c r="AW69" i="1" s="1"/>
  <c r="AS144" i="1"/>
  <c r="AW144" i="1" s="1"/>
  <c r="AS76" i="1"/>
  <c r="AW76" i="1" s="1"/>
  <c r="AS257" i="1"/>
  <c r="AW257" i="1" s="1"/>
  <c r="AS140" i="1"/>
  <c r="AW140" i="1" s="1"/>
  <c r="AS145" i="1"/>
  <c r="AW145" i="1" s="1"/>
  <c r="AS41" i="1"/>
  <c r="AW41" i="1" s="1"/>
  <c r="AS399" i="1"/>
  <c r="AW399" i="1" s="1"/>
  <c r="AS230" i="1"/>
  <c r="AW230" i="1" s="1"/>
  <c r="AS134" i="1"/>
  <c r="AW134" i="1" s="1"/>
  <c r="AS113" i="1"/>
  <c r="AW113" i="1" s="1"/>
  <c r="AS469" i="1"/>
  <c r="AW469" i="1" s="1"/>
  <c r="AS395" i="1"/>
  <c r="AW395" i="1" s="1"/>
  <c r="AS37" i="1"/>
  <c r="AW37" i="1" s="1"/>
  <c r="AS250" i="1"/>
  <c r="AW250" i="1" s="1"/>
  <c r="AS217" i="1"/>
  <c r="AW217" i="1" s="1"/>
  <c r="AS34" i="1"/>
  <c r="AW34" i="1" s="1"/>
  <c r="AS324" i="1"/>
  <c r="AW324" i="1" s="1"/>
  <c r="AS371" i="1"/>
  <c r="AW371" i="1" s="1"/>
  <c r="AS39" i="1"/>
  <c r="AW39" i="1" s="1"/>
  <c r="AS465" i="1"/>
  <c r="AW465" i="1" s="1"/>
  <c r="AS44" i="1"/>
  <c r="AW44" i="1" s="1"/>
  <c r="AS360" i="1"/>
  <c r="AW360" i="1" s="1"/>
  <c r="AS274" i="1"/>
  <c r="AW274" i="1" s="1"/>
  <c r="AS484" i="1"/>
  <c r="AW484" i="1" s="1"/>
  <c r="AS415" i="1"/>
  <c r="AW415" i="1" s="1"/>
  <c r="AS95" i="1"/>
  <c r="AW95" i="1" s="1"/>
  <c r="AS88" i="1"/>
  <c r="AW88" i="1" s="1"/>
  <c r="AS314" i="1"/>
  <c r="AW314" i="1" s="1"/>
  <c r="AS260" i="1"/>
  <c r="AW260" i="1" s="1"/>
  <c r="AS239" i="1"/>
  <c r="AW239" i="1" s="1"/>
  <c r="AS326" i="1"/>
  <c r="AW326" i="1" s="1"/>
  <c r="AS377" i="1"/>
  <c r="AW377" i="1" s="1"/>
  <c r="AS472" i="1"/>
  <c r="AW472" i="1" s="1"/>
  <c r="AS214" i="1"/>
  <c r="AW214" i="1" s="1"/>
  <c r="AS380" i="1"/>
  <c r="AW380" i="1" s="1"/>
  <c r="AS256" i="1"/>
  <c r="AW256" i="1" s="1"/>
  <c r="AS171" i="1"/>
  <c r="AW171" i="1" s="1"/>
  <c r="AS3" i="1"/>
  <c r="AW3" i="1" s="1"/>
  <c r="AS385" i="1"/>
  <c r="AW385" i="1" s="1"/>
  <c r="AS356" i="1"/>
  <c r="AW356" i="1" s="1"/>
  <c r="AS122" i="1"/>
  <c r="AW122" i="1" s="1"/>
  <c r="AS300" i="1"/>
  <c r="AW300" i="1" s="1"/>
  <c r="AS228" i="1"/>
  <c r="AW228" i="1" s="1"/>
  <c r="AS20" i="1"/>
  <c r="AW20" i="1" s="1"/>
  <c r="AS106" i="1"/>
  <c r="AW106" i="1" s="1"/>
  <c r="AS64" i="1"/>
  <c r="AW64" i="1" s="1"/>
  <c r="AS458" i="1"/>
  <c r="AW458" i="1" s="1"/>
  <c r="AS149" i="1"/>
  <c r="AW149" i="1" s="1"/>
  <c r="AS350" i="1"/>
  <c r="AW350" i="1" s="1"/>
  <c r="AS180" i="1"/>
  <c r="AW180" i="1" s="1"/>
  <c r="AS53" i="1"/>
  <c r="AW53" i="1" s="1"/>
  <c r="AS161" i="1"/>
  <c r="AW161" i="1" s="1"/>
  <c r="AS438" i="1"/>
  <c r="AW438" i="1" s="1"/>
  <c r="AS386" i="1"/>
  <c r="AW386" i="1" s="1"/>
  <c r="AS305" i="1"/>
  <c r="AW305" i="1" s="1"/>
  <c r="AS423" i="1"/>
  <c r="AW423" i="1" s="1"/>
  <c r="AS201" i="1"/>
  <c r="AW201" i="1" s="1"/>
  <c r="AS54" i="1"/>
  <c r="AW54" i="1" s="1"/>
  <c r="AS173" i="1"/>
  <c r="AW173" i="1" s="1"/>
  <c r="AS281" i="1"/>
  <c r="AW281" i="1" s="1"/>
  <c r="AS159" i="1"/>
  <c r="AW159" i="1" s="1"/>
  <c r="AS290" i="1"/>
  <c r="AW290" i="1" s="1"/>
  <c r="AS348" i="1"/>
  <c r="AW348" i="1" s="1"/>
  <c r="AS437" i="1"/>
  <c r="AW437" i="1" s="1"/>
  <c r="AS347" i="1"/>
  <c r="AW347" i="1" s="1"/>
  <c r="AS66" i="1"/>
  <c r="AW66" i="1" s="1"/>
  <c r="AS49" i="1"/>
  <c r="AW49" i="1" s="1"/>
  <c r="AS174" i="1"/>
  <c r="AW174" i="1" s="1"/>
  <c r="AS138" i="1"/>
  <c r="AW138" i="1" s="1"/>
  <c r="AS308" i="1"/>
  <c r="AW308" i="1" s="1"/>
  <c r="AS193" i="1"/>
  <c r="AW193" i="1" s="1"/>
  <c r="AS488" i="1"/>
  <c r="AW488" i="1" s="1"/>
  <c r="AS269" i="1"/>
  <c r="AW269" i="1" s="1"/>
  <c r="AS473" i="1"/>
  <c r="AW473" i="1" s="1"/>
  <c r="AS207" i="1"/>
  <c r="AW207" i="1" s="1"/>
  <c r="AS143" i="1"/>
  <c r="AW143" i="1" s="1"/>
  <c r="AS131" i="1"/>
  <c r="AW131" i="1" s="1"/>
  <c r="AS199" i="1"/>
  <c r="AW199" i="1" s="1"/>
  <c r="AS389" i="1"/>
  <c r="AW389" i="1" s="1"/>
  <c r="AS396" i="1"/>
  <c r="AW396" i="1" s="1"/>
  <c r="AS105" i="1"/>
  <c r="AW105" i="1" s="1"/>
  <c r="AS422" i="1"/>
  <c r="AW422" i="1" s="1"/>
  <c r="AS154" i="1"/>
  <c r="AW154" i="1" s="1"/>
  <c r="AS204" i="1"/>
  <c r="AW204" i="1" s="1"/>
  <c r="AS489" i="1"/>
  <c r="AW489" i="1" s="1"/>
  <c r="AS242" i="1"/>
  <c r="AW242" i="1" s="1"/>
  <c r="AS400" i="1"/>
  <c r="AW400" i="1" s="1"/>
  <c r="AS478" i="1"/>
  <c r="AW478" i="1" s="1"/>
  <c r="AS432" i="1"/>
  <c r="AW432" i="1" s="1"/>
  <c r="AS202" i="1"/>
  <c r="AW202" i="1" s="1"/>
  <c r="AS341" i="1"/>
  <c r="AW341" i="1" s="1"/>
  <c r="AS208" i="1"/>
  <c r="AW208" i="1" s="1"/>
  <c r="AS190" i="1"/>
  <c r="AW190" i="1" s="1"/>
  <c r="AS225" i="1"/>
  <c r="AW225" i="1" s="1"/>
  <c r="AS16" i="1"/>
  <c r="AW16" i="1" s="1"/>
  <c r="AS43" i="1"/>
  <c r="AW43" i="1" s="1"/>
  <c r="AS61" i="1"/>
  <c r="AW61" i="1" s="1"/>
  <c r="AS155" i="1"/>
  <c r="AW155" i="1" s="1"/>
  <c r="AS110" i="1"/>
  <c r="AW110" i="1" s="1"/>
  <c r="AS325" i="1"/>
  <c r="AW325" i="1" s="1"/>
  <c r="AS83" i="1"/>
  <c r="AW83" i="1" s="1"/>
  <c r="AS339" i="1"/>
  <c r="AW339" i="1" s="1"/>
  <c r="AS81" i="1"/>
  <c r="AW81" i="1" s="1"/>
  <c r="AS153" i="1"/>
  <c r="AW153" i="1" s="1"/>
  <c r="AS463" i="1"/>
  <c r="AW463" i="1" s="1"/>
  <c r="AS434" i="1"/>
  <c r="AW434" i="1" s="1"/>
  <c r="AS150" i="1"/>
  <c r="AW150" i="1" s="1"/>
  <c r="AS317" i="1"/>
  <c r="AW317" i="1" s="1"/>
  <c r="AS93" i="1"/>
  <c r="AW93" i="1" s="1"/>
  <c r="AS448" i="1"/>
  <c r="AW448" i="1" s="1"/>
  <c r="AS179" i="1"/>
  <c r="AW179" i="1" s="1"/>
  <c r="AS219" i="1"/>
  <c r="AW219" i="1" s="1"/>
  <c r="AS72" i="1"/>
  <c r="AW72" i="1" s="1"/>
  <c r="AS271" i="1"/>
  <c r="AW271" i="1" s="1"/>
  <c r="AS245" i="1"/>
  <c r="AW245" i="1" s="1"/>
  <c r="AS436" i="1"/>
  <c r="AW436" i="1" s="1"/>
  <c r="AS18" i="1"/>
  <c r="AW18" i="1" s="1"/>
  <c r="AS111" i="1"/>
  <c r="AW111" i="1" s="1"/>
  <c r="AS221" i="1"/>
  <c r="AW221" i="1" s="1"/>
  <c r="AS191" i="1"/>
  <c r="AW191" i="1" s="1"/>
  <c r="AS79" i="1"/>
  <c r="AW79" i="1" s="1"/>
  <c r="AS263" i="1"/>
  <c r="AW263" i="1" s="1"/>
  <c r="AS197" i="1"/>
  <c r="AW197" i="1" s="1"/>
  <c r="AS414" i="1"/>
  <c r="AW414" i="1" s="1"/>
  <c r="AS419" i="1"/>
  <c r="AW419" i="1" s="1"/>
  <c r="AS146" i="1"/>
  <c r="AW146" i="1" s="1"/>
  <c r="AS397" i="1"/>
  <c r="AW397" i="1" s="1"/>
  <c r="AS26" i="1"/>
  <c r="AW26" i="1" s="1"/>
  <c r="AS157" i="1"/>
  <c r="AW157" i="1" s="1"/>
  <c r="AS316" i="1"/>
  <c r="AW316" i="1" s="1"/>
  <c r="AS91" i="1"/>
  <c r="AW91" i="1" s="1"/>
  <c r="AS407" i="1"/>
  <c r="AW407" i="1" s="1"/>
  <c r="AS352" i="1"/>
  <c r="AW352" i="1" s="1"/>
  <c r="AS148" i="1"/>
  <c r="AW148" i="1" s="1"/>
  <c r="AS132" i="1"/>
  <c r="AW132" i="1" s="1"/>
  <c r="AS296" i="1"/>
  <c r="AW296" i="1" s="1"/>
  <c r="AS295" i="1"/>
  <c r="AW295" i="1" s="1"/>
  <c r="AS441" i="1"/>
  <c r="AW441" i="1" s="1"/>
  <c r="AS364" i="1"/>
  <c r="AW364" i="1" s="1"/>
  <c r="AS251" i="1"/>
  <c r="AW251" i="1" s="1"/>
  <c r="AS67" i="1"/>
  <c r="AW67" i="1" s="1"/>
  <c r="AS476" i="1"/>
  <c r="AW476" i="1" s="1"/>
  <c r="AS413" i="1"/>
  <c r="AW413" i="1" s="1"/>
  <c r="AS99" i="1"/>
  <c r="AW99" i="1" s="1"/>
  <c r="AS40" i="1"/>
  <c r="AW40" i="1" s="1"/>
  <c r="AS139" i="1"/>
  <c r="AW139" i="1" s="1"/>
  <c r="AS112" i="1"/>
  <c r="AW112" i="1" s="1"/>
  <c r="AS311" i="1"/>
  <c r="AW311" i="1" s="1"/>
  <c r="AS71" i="1"/>
  <c r="AW71" i="1" s="1"/>
  <c r="AS427" i="1"/>
  <c r="AW427" i="1" s="1"/>
  <c r="AS133" i="1"/>
  <c r="AW133" i="1" s="1"/>
  <c r="AS353" i="1"/>
  <c r="AW353" i="1" s="1"/>
  <c r="AS104" i="1"/>
  <c r="AW104" i="1" s="1"/>
  <c r="AS167" i="1"/>
  <c r="AW167" i="1" s="1"/>
  <c r="AS402" i="1"/>
  <c r="AW402" i="1" s="1"/>
  <c r="AS268" i="1"/>
  <c r="AW268" i="1" s="1"/>
  <c r="AS301" i="1"/>
  <c r="AW301" i="1" s="1"/>
  <c r="AS482" i="1"/>
  <c r="AW482" i="1" s="1"/>
  <c r="AS80" i="1"/>
  <c r="AW80" i="1" s="1"/>
  <c r="AS232" i="1"/>
  <c r="AW232" i="1" s="1"/>
  <c r="AS50" i="1"/>
  <c r="AW50" i="1" s="1"/>
  <c r="AS11" i="1"/>
  <c r="AW11" i="1" s="1"/>
  <c r="AS334" i="1"/>
  <c r="AW334" i="1" s="1"/>
  <c r="AS451" i="1"/>
  <c r="AW451" i="1" s="1"/>
  <c r="AS123" i="1"/>
  <c r="AW123" i="1" s="1"/>
  <c r="AS10" i="1"/>
  <c r="AW10" i="1" s="1"/>
  <c r="AS223" i="1"/>
  <c r="AW223" i="1" s="1"/>
  <c r="AS351" i="1"/>
  <c r="AW351" i="1" s="1"/>
  <c r="AS439" i="1"/>
  <c r="AW439" i="1" s="1"/>
  <c r="AS357" i="1"/>
  <c r="AW357" i="1" s="1"/>
  <c r="AS355" i="1"/>
  <c r="AW355" i="1" s="1"/>
  <c r="AS94" i="1"/>
  <c r="AW94" i="1" s="1"/>
  <c r="AS435" i="1"/>
  <c r="AW435" i="1" s="1"/>
  <c r="AS388" i="1"/>
  <c r="AW388" i="1" s="1"/>
  <c r="AS468" i="1"/>
  <c r="AW468" i="1" s="1"/>
  <c r="AS406" i="1"/>
  <c r="AW406" i="1" s="1"/>
  <c r="AS224" i="1"/>
  <c r="AW224" i="1" s="1"/>
  <c r="AS158" i="1"/>
  <c r="AW158" i="1" s="1"/>
  <c r="AS33" i="1"/>
  <c r="AW33" i="1" s="1"/>
  <c r="AS248" i="1"/>
  <c r="AW248" i="1" s="1"/>
  <c r="AS87" i="1"/>
  <c r="AW87" i="1" s="1"/>
  <c r="AS215" i="1"/>
  <c r="AW215" i="1" s="1"/>
  <c r="AS73" i="1"/>
  <c r="AW73" i="1" s="1"/>
  <c r="AS276" i="1"/>
  <c r="AW276" i="1" s="1"/>
  <c r="AS457" i="1"/>
  <c r="AW457" i="1" s="1"/>
  <c r="AS51" i="1"/>
  <c r="AW51" i="1" s="1"/>
  <c r="AS186" i="1"/>
  <c r="AW186" i="1" s="1"/>
  <c r="AS338" i="1"/>
  <c r="AW338" i="1" s="1"/>
  <c r="AS359" i="1"/>
  <c r="AW359" i="1" s="1"/>
  <c r="AS120" i="1"/>
  <c r="AW120" i="1" s="1"/>
  <c r="AS361" i="1"/>
  <c r="AW361" i="1" s="1"/>
  <c r="AS283" i="1"/>
  <c r="AW283" i="1" s="1"/>
  <c r="AS249" i="1"/>
  <c r="AW249" i="1" s="1"/>
  <c r="AS319" i="1"/>
  <c r="AW319" i="1" s="1"/>
  <c r="AS393" i="1"/>
  <c r="AW393" i="1" s="1"/>
  <c r="AS57" i="1"/>
  <c r="AW57" i="1" s="1"/>
  <c r="AS398" i="1"/>
  <c r="AW398" i="1" s="1"/>
  <c r="AS346" i="1"/>
  <c r="AW346" i="1" s="1"/>
  <c r="AS213" i="1"/>
  <c r="AW213" i="1" s="1"/>
  <c r="AS25" i="1"/>
  <c r="AW25" i="1" s="1"/>
  <c r="AS303" i="1"/>
  <c r="AW303" i="1" s="1"/>
  <c r="AS375" i="1"/>
  <c r="AW375" i="1" s="1"/>
  <c r="AS2" i="1"/>
  <c r="AW2" i="1" s="1"/>
  <c r="AS493" i="1"/>
  <c r="AW493" i="1" s="1"/>
  <c r="AS205" i="1"/>
  <c r="AW205" i="1" s="1"/>
  <c r="AS408" i="1"/>
  <c r="AW408" i="1" s="1"/>
  <c r="AS486" i="1"/>
  <c r="AW486" i="1" s="1"/>
  <c r="AS194" i="1"/>
  <c r="AW194" i="1" s="1"/>
  <c r="AS65" i="1"/>
  <c r="AW65" i="1" s="1"/>
  <c r="AS59" i="1"/>
  <c r="AW59" i="1" s="1"/>
  <c r="AS431" i="1"/>
  <c r="AW431" i="1" s="1"/>
  <c r="AS244" i="1"/>
  <c r="AW244" i="1" s="1"/>
  <c r="AS246" i="1"/>
  <c r="AW246" i="1" s="1"/>
  <c r="AS9" i="1"/>
  <c r="AW9" i="1" s="1"/>
  <c r="AS38" i="1"/>
  <c r="AW38" i="1" s="1"/>
  <c r="AS323" i="1"/>
  <c r="AW323" i="1" s="1"/>
  <c r="AS137" i="1"/>
  <c r="AW137" i="1" s="1"/>
  <c r="AS383" i="1"/>
  <c r="AW383" i="1" s="1"/>
  <c r="AS425" i="1"/>
  <c r="AW425" i="1" s="1"/>
  <c r="AS401" i="1"/>
  <c r="AW401" i="1" s="1"/>
  <c r="AS306" i="1"/>
  <c r="AW306" i="1" s="1"/>
  <c r="AS125" i="1"/>
  <c r="AW125" i="1" s="1"/>
  <c r="AS286" i="1"/>
  <c r="AW286" i="1" s="1"/>
  <c r="AS118" i="1"/>
  <c r="AW118" i="1" s="1"/>
  <c r="AS491" i="1"/>
  <c r="AW491" i="1" s="1"/>
  <c r="AS166" i="1"/>
  <c r="AW166" i="1" s="1"/>
  <c r="AS147" i="1"/>
  <c r="AW147" i="1" s="1"/>
  <c r="AS293" i="1"/>
  <c r="AW293" i="1" s="1"/>
  <c r="AS447" i="1"/>
  <c r="AW447" i="1" s="1"/>
  <c r="AS381" i="1"/>
  <c r="AW381" i="1" s="1"/>
  <c r="AS337" i="1"/>
  <c r="AW337" i="1" s="1"/>
  <c r="AS267" i="1"/>
  <c r="AW267" i="1" s="1"/>
  <c r="AS13" i="1"/>
  <c r="AW13" i="1" s="1"/>
  <c r="AS368" i="1"/>
  <c r="AW368" i="1" s="1"/>
  <c r="AS198" i="1"/>
  <c r="AW198" i="1" s="1"/>
  <c r="AS294" i="1"/>
  <c r="AW294" i="1" s="1"/>
  <c r="AS27" i="1"/>
  <c r="AW27" i="1" s="1"/>
  <c r="AT279" i="1" l="1"/>
  <c r="AS46" i="1"/>
  <c r="AW46" i="1" s="1"/>
  <c r="AS56" i="1"/>
  <c r="AW56" i="1" s="1"/>
  <c r="AS178" i="1"/>
  <c r="AW178" i="1" s="1"/>
  <c r="AS192" i="1"/>
  <c r="AW192" i="1" s="1"/>
  <c r="AS264" i="1"/>
  <c r="AW264" i="1" s="1"/>
  <c r="AS7" i="1"/>
  <c r="AW7" i="1" s="1"/>
  <c r="AS288" i="1"/>
  <c r="AW288" i="1" s="1"/>
  <c r="AS74" i="1"/>
  <c r="AW74" i="1" s="1"/>
  <c r="AT55" i="1"/>
  <c r="AS335" i="1"/>
  <c r="AW335" i="1" s="1"/>
  <c r="AT14" i="1"/>
  <c r="AS403" i="1"/>
  <c r="AW403" i="1" s="1"/>
  <c r="AS252" i="1"/>
  <c r="AW252" i="1" s="1"/>
  <c r="AS456" i="1"/>
  <c r="AW456" i="1" s="1"/>
  <c r="AS282" i="1"/>
  <c r="AW282" i="1" s="1"/>
  <c r="AS117" i="1"/>
  <c r="AW117" i="1" s="1"/>
  <c r="AT409" i="1"/>
  <c r="AS265" i="1"/>
  <c r="AW265" i="1" s="1"/>
  <c r="AS328" i="1"/>
  <c r="AW328" i="1" s="1"/>
  <c r="AS176" i="1"/>
  <c r="AW176" i="1" s="1"/>
  <c r="AS203" i="1"/>
  <c r="AW203" i="1" s="1"/>
  <c r="AT492" i="1"/>
  <c r="AT310" i="1"/>
  <c r="AS307" i="1"/>
  <c r="AW307" i="1" s="1"/>
  <c r="AS183" i="1"/>
  <c r="AW183" i="1" s="1"/>
  <c r="AS177" i="1"/>
  <c r="AW177" i="1" s="1"/>
  <c r="AS327" i="1"/>
  <c r="AW327" i="1" s="1"/>
  <c r="AS312" i="1"/>
  <c r="AW312" i="1" s="1"/>
  <c r="AS362" i="1"/>
  <c r="AW362" i="1" s="1"/>
  <c r="AT277" i="1"/>
  <c r="AS164" i="1"/>
  <c r="AW164" i="1" s="1"/>
  <c r="AT6" i="1"/>
  <c r="AS418" i="1"/>
  <c r="AW418" i="1" s="1"/>
  <c r="AT387" i="1"/>
  <c r="AT332" i="1"/>
  <c r="AS226" i="1"/>
  <c r="AW226" i="1" s="1"/>
  <c r="AT417" i="1"/>
  <c r="AS92" i="1"/>
  <c r="AW92" i="1" s="1"/>
  <c r="AS85" i="1"/>
  <c r="AW85" i="1" s="1"/>
  <c r="AS23" i="1"/>
  <c r="AW23" i="1" s="1"/>
  <c r="AT412" i="1"/>
  <c r="AS4" i="1"/>
  <c r="AW4" i="1" s="1"/>
  <c r="AT297" i="1"/>
  <c r="AT424" i="1"/>
  <c r="AS394" i="1"/>
  <c r="AW394" i="1" s="1"/>
  <c r="AS428" i="1"/>
  <c r="AW428" i="1" s="1"/>
  <c r="AS200" i="1"/>
  <c r="AW200" i="1" s="1"/>
  <c r="AS302" i="1"/>
  <c r="AW302" i="1" s="1"/>
  <c r="AT330" i="1"/>
  <c r="AS471" i="1"/>
  <c r="AW471" i="1" s="1"/>
  <c r="AT195" i="1"/>
  <c r="AS313" i="1"/>
  <c r="AW313" i="1" s="1"/>
  <c r="AS128" i="1"/>
  <c r="AW128" i="1" s="1"/>
  <c r="AS262" i="1"/>
  <c r="AW262" i="1" s="1"/>
  <c r="AS229" i="1"/>
  <c r="AW229" i="1" s="1"/>
  <c r="AT405" i="1"/>
  <c r="AS416" i="1"/>
  <c r="AW416" i="1" s="1"/>
  <c r="AS236" i="1"/>
  <c r="AW236" i="1" s="1"/>
  <c r="AS63" i="1"/>
  <c r="AW63" i="1" s="1"/>
  <c r="AS420" i="1"/>
  <c r="AW420" i="1" s="1"/>
  <c r="AT36" i="1"/>
  <c r="AT231" i="1"/>
  <c r="AT32" i="1"/>
  <c r="AT29" i="1"/>
  <c r="AT443" i="1"/>
  <c r="AS446" i="1"/>
  <c r="AW446" i="1" s="1"/>
  <c r="AS379" i="1"/>
  <c r="AW379" i="1" s="1"/>
  <c r="AS433" i="1"/>
  <c r="AW433" i="1" s="1"/>
  <c r="AT284" i="1"/>
  <c r="AV31" i="1"/>
  <c r="AK31" i="1" s="1"/>
  <c r="AT19" i="1"/>
  <c r="AT429" i="1"/>
  <c r="AS289" i="1"/>
  <c r="AW289" i="1" s="1"/>
  <c r="AT124" i="1"/>
  <c r="AS238" i="1"/>
  <c r="AW238" i="1" s="1"/>
  <c r="AS216" i="1"/>
  <c r="AW216" i="1" s="1"/>
  <c r="AS102" i="1"/>
  <c r="AW102" i="1" s="1"/>
  <c r="AS35" i="1"/>
  <c r="AW35" i="1" s="1"/>
  <c r="AT211" i="1"/>
  <c r="AS130" i="1"/>
  <c r="AW130" i="1" s="1"/>
  <c r="AS258" i="1"/>
  <c r="AW258" i="1" s="1"/>
  <c r="AS369" i="1"/>
  <c r="AW369" i="1" s="1"/>
  <c r="AS42" i="1"/>
  <c r="AW42" i="1" s="1"/>
  <c r="AS237" i="1"/>
  <c r="AW237" i="1" s="1"/>
  <c r="AT459" i="1"/>
  <c r="AS287" i="1"/>
  <c r="AW287" i="1" s="1"/>
  <c r="AS430" i="1"/>
  <c r="AW430" i="1" s="1"/>
  <c r="AS103" i="1"/>
  <c r="AW103" i="1" s="1"/>
  <c r="AS483" i="1"/>
  <c r="AW483" i="1" s="1"/>
  <c r="AS17" i="1"/>
  <c r="AW17" i="1" s="1"/>
  <c r="AS220" i="1"/>
  <c r="AW220" i="1" s="1"/>
  <c r="AS22" i="1"/>
  <c r="AW22" i="1" s="1"/>
  <c r="AS8" i="1"/>
  <c r="AW8" i="1" s="1"/>
  <c r="AS320" i="1"/>
  <c r="AW320" i="1" s="1"/>
  <c r="AT90" i="1"/>
  <c r="AT299" i="1"/>
  <c r="AS292" i="1"/>
  <c r="AW292" i="1" s="1"/>
  <c r="AS275" i="1"/>
  <c r="AW275" i="1" s="1"/>
  <c r="AT460" i="1"/>
  <c r="AS109" i="1"/>
  <c r="AW109" i="1" s="1"/>
  <c r="AT366" i="1"/>
  <c r="AT24" i="1"/>
  <c r="AT404" i="1"/>
  <c r="AS490" i="1"/>
  <c r="AW490" i="1" s="1"/>
  <c r="AS365" i="1"/>
  <c r="AW365" i="1" s="1"/>
  <c r="AS467" i="1"/>
  <c r="AW467" i="1" s="1"/>
  <c r="AT321" i="1"/>
  <c r="AT367" i="1"/>
  <c r="AT206" i="1"/>
  <c r="AT373" i="1"/>
  <c r="AT28" i="1"/>
  <c r="AS384" i="1"/>
  <c r="AW384" i="1" s="1"/>
  <c r="AS182" i="1"/>
  <c r="AW182" i="1" s="1"/>
  <c r="AT60" i="1"/>
  <c r="AT136" i="1"/>
  <c r="AT342" i="1"/>
  <c r="AT390" i="1"/>
  <c r="AV378" i="1"/>
  <c r="AK378" i="1" s="1"/>
  <c r="AS392" i="1"/>
  <c r="AW392" i="1" s="1"/>
  <c r="AS340" i="1"/>
  <c r="AW340" i="1" s="1"/>
  <c r="AT259" i="1"/>
  <c r="AT454" i="1"/>
  <c r="AS160" i="1"/>
  <c r="AW160" i="1" s="1"/>
  <c r="AS184" i="1"/>
  <c r="AW184" i="1" s="1"/>
  <c r="AS344" i="1"/>
  <c r="AW344" i="1" s="1"/>
  <c r="AT280" i="1"/>
  <c r="AS68" i="1"/>
  <c r="AW68" i="1" s="1"/>
  <c r="AT181" i="1"/>
  <c r="BA142" i="1"/>
  <c r="BA170" i="1"/>
  <c r="AK170" i="1" s="1"/>
  <c r="BA278" i="1"/>
  <c r="AL278" i="1" s="1"/>
  <c r="BA466" i="1"/>
  <c r="BA272" i="1"/>
  <c r="AL272" i="1" s="1"/>
  <c r="BA168" i="1"/>
  <c r="AL168" i="1" s="1"/>
  <c r="AS97" i="1"/>
  <c r="AW97" i="1" s="1"/>
  <c r="AS47" i="1"/>
  <c r="AW47" i="1" s="1"/>
  <c r="BA363" i="1"/>
  <c r="BA475" i="1"/>
  <c r="AK475" i="1" s="1"/>
  <c r="BA108" i="1"/>
  <c r="AL108" i="1" s="1"/>
  <c r="BA411" i="1"/>
  <c r="BA21" i="1"/>
  <c r="AL21" i="1" s="1"/>
  <c r="AS86" i="1"/>
  <c r="AW86" i="1" s="1"/>
  <c r="AS474" i="1"/>
  <c r="AW474" i="1" s="1"/>
  <c r="AS129" i="1"/>
  <c r="AW129" i="1" s="1"/>
  <c r="AT172" i="1"/>
  <c r="AS444" i="1"/>
  <c r="AW444" i="1" s="1"/>
  <c r="AT464" i="1"/>
  <c r="AT343" i="1"/>
  <c r="AS481" i="1"/>
  <c r="AW481" i="1" s="1"/>
  <c r="AS209" i="1"/>
  <c r="AW209" i="1" s="1"/>
  <c r="AS119" i="1"/>
  <c r="AW119" i="1" s="1"/>
  <c r="AS89" i="1"/>
  <c r="AW89" i="1" s="1"/>
  <c r="AT162" i="1"/>
  <c r="AT30" i="1"/>
  <c r="AS485" i="1"/>
  <c r="AW485" i="1" s="1"/>
  <c r="AT115" i="1"/>
  <c r="AS445" i="1"/>
  <c r="AW445" i="1" s="1"/>
  <c r="AS440" i="1"/>
  <c r="AW440" i="1" s="1"/>
  <c r="AS100" i="1"/>
  <c r="AW100" i="1" s="1"/>
  <c r="AV115" i="1"/>
  <c r="AS331" i="1"/>
  <c r="AW331" i="1" s="1"/>
  <c r="AP115" i="1"/>
  <c r="AS121" i="1"/>
  <c r="AW121" i="1" s="1"/>
  <c r="AS450" i="1"/>
  <c r="AW450" i="1" s="1"/>
  <c r="AS372" i="1"/>
  <c r="AW372" i="1" s="1"/>
  <c r="AS151" i="1"/>
  <c r="AW151" i="1" s="1"/>
  <c r="AS98" i="1"/>
  <c r="AW98" i="1" s="1"/>
  <c r="AS152" i="1"/>
  <c r="AW152" i="1" s="1"/>
  <c r="AS266" i="1"/>
  <c r="AW266" i="1" s="1"/>
  <c r="AT212" i="1"/>
  <c r="AT165" i="1"/>
  <c r="AS15" i="1"/>
  <c r="AW15" i="1" s="1"/>
  <c r="AT253" i="1"/>
  <c r="AS247" i="1"/>
  <c r="AW247" i="1" s="1"/>
  <c r="AS114" i="1"/>
  <c r="AW114" i="1" s="1"/>
  <c r="AS45" i="1"/>
  <c r="AW45" i="1" s="1"/>
  <c r="AT453" i="1"/>
  <c r="AT336" i="1"/>
  <c r="AS480" i="1"/>
  <c r="AW480" i="1" s="1"/>
  <c r="AS291" i="1"/>
  <c r="AW291" i="1" s="1"/>
  <c r="AT62" i="1"/>
  <c r="AS101" i="1"/>
  <c r="AW101" i="1" s="1"/>
  <c r="AS126" i="1"/>
  <c r="AW126" i="1" s="1"/>
  <c r="AS315" i="1"/>
  <c r="AW315" i="1" s="1"/>
  <c r="AS442" i="1"/>
  <c r="AW442" i="1" s="1"/>
  <c r="AS333" i="1"/>
  <c r="AW333" i="1" s="1"/>
  <c r="AS477" i="1"/>
  <c r="AW477" i="1" s="1"/>
  <c r="AS210" i="1"/>
  <c r="AW210" i="1" s="1"/>
  <c r="AT77" i="1"/>
  <c r="AT261" i="1"/>
  <c r="AT270" i="1"/>
  <c r="AS96" i="1"/>
  <c r="AW96" i="1" s="1"/>
  <c r="AS243" i="1"/>
  <c r="AW243" i="1" s="1"/>
  <c r="AT222" i="1"/>
  <c r="AT135" i="1"/>
  <c r="AS189" i="1"/>
  <c r="AW189" i="1" s="1"/>
  <c r="AV318" i="1"/>
  <c r="AL318" i="1" s="1"/>
  <c r="AT142" i="1"/>
  <c r="AS358" i="1"/>
  <c r="AW358" i="1" s="1"/>
  <c r="AT466" i="1"/>
  <c r="AS227" i="1"/>
  <c r="AW227" i="1" s="1"/>
  <c r="AS70" i="1"/>
  <c r="AW70" i="1" s="1"/>
  <c r="AS285" i="1"/>
  <c r="AW285" i="1" s="1"/>
  <c r="AV13" i="1"/>
  <c r="AV192" i="1"/>
  <c r="AV198" i="1"/>
  <c r="AV293" i="1"/>
  <c r="AV118" i="1"/>
  <c r="AV194" i="1"/>
  <c r="AV367" i="1"/>
  <c r="AV368" i="1"/>
  <c r="AV337" i="1"/>
  <c r="AV147" i="1"/>
  <c r="AV286" i="1"/>
  <c r="AV425" i="1"/>
  <c r="AV246" i="1"/>
  <c r="AV486" i="1"/>
  <c r="AV25" i="1"/>
  <c r="AV297" i="1"/>
  <c r="AV181" i="1"/>
  <c r="AV276" i="1"/>
  <c r="AV277" i="1"/>
  <c r="AV224" i="1"/>
  <c r="AV357" i="1"/>
  <c r="AV11" i="1"/>
  <c r="AV301" i="1"/>
  <c r="AV443" i="1"/>
  <c r="AV132" i="1"/>
  <c r="AV146" i="1"/>
  <c r="AV263" i="1"/>
  <c r="AV330" i="1"/>
  <c r="AV219" i="1"/>
  <c r="AV150" i="1"/>
  <c r="AV61" i="1"/>
  <c r="AV242" i="1"/>
  <c r="AV389" i="1"/>
  <c r="AV143" i="1"/>
  <c r="AV347" i="1"/>
  <c r="AV281" i="1"/>
  <c r="AV149" i="1"/>
  <c r="AV356" i="1"/>
  <c r="AV256" i="1"/>
  <c r="AV377" i="1"/>
  <c r="AV360" i="1"/>
  <c r="AV77" i="1"/>
  <c r="AV37" i="1"/>
  <c r="AV134" i="1"/>
  <c r="AV140" i="1"/>
  <c r="AV69" i="1"/>
  <c r="AV107" i="1"/>
  <c r="AV141" i="1"/>
  <c r="AV322" i="1"/>
  <c r="AV55" i="1"/>
  <c r="AV52" i="1"/>
  <c r="AV183" i="1"/>
  <c r="AV309" i="1"/>
  <c r="AV417" i="1"/>
  <c r="AV196" i="1"/>
  <c r="AV383" i="1"/>
  <c r="AV408" i="1"/>
  <c r="AV213" i="1"/>
  <c r="AV319" i="1"/>
  <c r="AL319" i="1" s="1"/>
  <c r="AV19" i="1"/>
  <c r="AV206" i="1"/>
  <c r="AV388" i="1"/>
  <c r="AV439" i="1"/>
  <c r="AV50" i="1"/>
  <c r="AV268" i="1"/>
  <c r="AV353" i="1"/>
  <c r="AV139" i="1"/>
  <c r="AV148" i="1"/>
  <c r="AV130" i="1"/>
  <c r="AV74" i="1"/>
  <c r="AV18" i="1"/>
  <c r="AV179" i="1"/>
  <c r="AV434" i="1"/>
  <c r="AV83" i="1"/>
  <c r="AV43" i="1"/>
  <c r="AV207" i="1"/>
  <c r="AV437" i="1"/>
  <c r="AV173" i="1"/>
  <c r="AV305" i="1"/>
  <c r="AV458" i="1"/>
  <c r="AV228" i="1"/>
  <c r="AV385" i="1"/>
  <c r="AV127" i="1"/>
  <c r="AV289" i="1"/>
  <c r="AV260" i="1"/>
  <c r="AV321" i="1"/>
  <c r="AV230" i="1"/>
  <c r="AV261" i="1"/>
  <c r="AV421" i="1"/>
  <c r="AV212" i="1"/>
  <c r="AV349" i="1"/>
  <c r="AV462" i="1"/>
  <c r="AV156" i="1"/>
  <c r="AV169" i="1"/>
  <c r="AV461" i="1"/>
  <c r="AV329" i="1"/>
  <c r="AV487" i="1"/>
  <c r="AV205" i="1"/>
  <c r="AV359" i="1"/>
  <c r="AV33" i="1"/>
  <c r="AV390" i="1"/>
  <c r="AV435" i="1"/>
  <c r="AV351" i="1"/>
  <c r="AV123" i="1"/>
  <c r="AV232" i="1"/>
  <c r="AV492" i="1"/>
  <c r="AV40" i="1"/>
  <c r="AV352" i="1"/>
  <c r="AV316" i="1"/>
  <c r="AV299" i="1"/>
  <c r="AV79" i="1"/>
  <c r="AV436" i="1"/>
  <c r="AV448" i="1"/>
  <c r="AV463" i="1"/>
  <c r="AV325" i="1"/>
  <c r="AV16" i="1"/>
  <c r="AV489" i="1"/>
  <c r="AV473" i="1"/>
  <c r="AV54" i="1"/>
  <c r="AV386" i="1"/>
  <c r="AV64" i="1"/>
  <c r="AV60" i="1"/>
  <c r="AV366" i="1"/>
  <c r="AV326" i="1"/>
  <c r="AV314" i="1"/>
  <c r="AV44" i="1"/>
  <c r="AV240" i="1"/>
  <c r="AV23" i="1"/>
  <c r="AV257" i="1"/>
  <c r="AV58" i="1"/>
  <c r="AV410" i="1"/>
  <c r="AV48" i="1"/>
  <c r="AV459" i="1"/>
  <c r="AV12" i="1"/>
  <c r="AV234" i="1"/>
  <c r="AV418" i="1"/>
  <c r="AV374" i="1"/>
  <c r="AV376" i="1"/>
  <c r="AV431" i="1"/>
  <c r="AV188" i="1"/>
  <c r="AV406" i="1"/>
  <c r="AV94" i="1"/>
  <c r="AV223" i="1"/>
  <c r="AV253" i="1"/>
  <c r="AV124" i="1"/>
  <c r="AV133" i="1"/>
  <c r="AV99" i="1"/>
  <c r="AV364" i="1"/>
  <c r="AV252" i="1"/>
  <c r="AV279" i="1"/>
  <c r="AV419" i="1"/>
  <c r="AV191" i="1"/>
  <c r="AV387" i="1"/>
  <c r="AV153" i="1"/>
  <c r="AV110" i="1"/>
  <c r="AV233" i="1"/>
  <c r="AV202" i="1"/>
  <c r="AV204" i="1"/>
  <c r="AV199" i="1"/>
  <c r="AV327" i="1"/>
  <c r="AV308" i="1"/>
  <c r="AV438" i="1"/>
  <c r="AV259" i="1"/>
  <c r="AV3" i="1"/>
  <c r="AV380" i="1"/>
  <c r="AV231" i="1"/>
  <c r="AV88" i="1"/>
  <c r="AV465" i="1"/>
  <c r="AV324" i="1"/>
  <c r="AV395" i="1"/>
  <c r="AV136" i="1"/>
  <c r="AV391" i="1"/>
  <c r="AV235" i="1"/>
  <c r="AV185" i="1"/>
  <c r="AV426" i="1"/>
  <c r="AV340" i="1"/>
  <c r="AV172" i="1"/>
  <c r="AV244" i="1"/>
  <c r="AV137" i="1"/>
  <c r="AV346" i="1"/>
  <c r="AV381" i="1"/>
  <c r="AV338" i="1"/>
  <c r="AV454" i="1"/>
  <c r="AV464" i="1"/>
  <c r="AV30" i="1"/>
  <c r="AV32" i="1"/>
  <c r="AV384" i="1"/>
  <c r="AV398" i="1"/>
  <c r="AV186" i="1"/>
  <c r="AV178" i="1"/>
  <c r="AV355" i="1"/>
  <c r="AV412" i="1"/>
  <c r="AV280" i="1"/>
  <c r="AV402" i="1"/>
  <c r="AV427" i="1"/>
  <c r="AV413" i="1"/>
  <c r="AL413" i="1" s="1"/>
  <c r="AV441" i="1"/>
  <c r="AV117" i="1"/>
  <c r="AV157" i="1"/>
  <c r="AV307" i="1"/>
  <c r="AV221" i="1"/>
  <c r="AV245" i="1"/>
  <c r="AV36" i="1"/>
  <c r="AV116" i="1"/>
  <c r="AV56" i="1"/>
  <c r="AV225" i="1"/>
  <c r="AV432" i="1"/>
  <c r="AV154" i="1"/>
  <c r="AV269" i="1"/>
  <c r="AV138" i="1"/>
  <c r="AV348" i="1"/>
  <c r="AV201" i="1"/>
  <c r="AV161" i="1"/>
  <c r="AV162" i="1"/>
  <c r="AV171" i="1"/>
  <c r="AV14" i="1"/>
  <c r="AV218" i="1"/>
  <c r="AV95" i="1"/>
  <c r="AV39" i="1"/>
  <c r="AV469" i="1"/>
  <c r="AV399" i="1"/>
  <c r="AV409" i="1"/>
  <c r="AV404" i="1"/>
  <c r="AV455" i="1"/>
  <c r="AV163" i="1"/>
  <c r="AV335" i="1"/>
  <c r="AV84" i="1"/>
  <c r="AV304" i="1"/>
  <c r="AV78" i="1"/>
  <c r="AV452" i="1"/>
  <c r="AV332" i="1"/>
  <c r="AV73" i="1"/>
  <c r="AV323" i="1"/>
  <c r="AV493" i="1"/>
  <c r="AV166" i="1"/>
  <c r="AV306" i="1"/>
  <c r="AV38" i="1"/>
  <c r="AV59" i="1"/>
  <c r="AV2" i="1"/>
  <c r="AV57" i="1"/>
  <c r="AV283" i="1"/>
  <c r="AV51" i="1"/>
  <c r="AV215" i="1"/>
  <c r="AV158" i="1"/>
  <c r="AV135" i="1"/>
  <c r="AV373" i="1"/>
  <c r="AV451" i="1"/>
  <c r="AV80" i="1"/>
  <c r="AV167" i="1"/>
  <c r="AV71" i="1"/>
  <c r="AV476" i="1"/>
  <c r="AV295" i="1"/>
  <c r="AV407" i="1"/>
  <c r="AV345" i="1"/>
  <c r="AV271" i="1"/>
  <c r="AV81" i="1"/>
  <c r="AV490" i="1"/>
  <c r="AV190" i="1"/>
  <c r="AV478" i="1"/>
  <c r="AV422" i="1"/>
  <c r="AV488" i="1"/>
  <c r="AV174" i="1"/>
  <c r="AV290" i="1"/>
  <c r="AV53" i="1"/>
  <c r="AV106" i="1"/>
  <c r="AV310" i="1"/>
  <c r="AV214" i="1"/>
  <c r="AV415" i="1"/>
  <c r="AV103" i="1"/>
  <c r="AV34" i="1"/>
  <c r="AV41" i="1"/>
  <c r="AV76" i="1"/>
  <c r="AV222" i="1"/>
  <c r="AV273" i="1"/>
  <c r="AV449" i="1"/>
  <c r="AV165" i="1"/>
  <c r="AV470" i="1"/>
  <c r="AP354" i="1"/>
  <c r="AV62" i="1"/>
  <c r="AV90" i="1"/>
  <c r="AV249" i="1"/>
  <c r="AL249" i="1" s="1"/>
  <c r="AV27" i="1"/>
  <c r="AV125" i="1"/>
  <c r="AV195" i="1"/>
  <c r="AV294" i="1"/>
  <c r="AL294" i="1" s="1"/>
  <c r="AV46" i="1"/>
  <c r="AV447" i="1"/>
  <c r="AV491" i="1"/>
  <c r="AL491" i="1" s="1"/>
  <c r="AV9" i="1"/>
  <c r="AV65" i="1"/>
  <c r="AV375" i="1"/>
  <c r="AV393" i="1"/>
  <c r="AV361" i="1"/>
  <c r="AV457" i="1"/>
  <c r="AV87" i="1"/>
  <c r="AV336" i="1"/>
  <c r="AV468" i="1"/>
  <c r="AV10" i="1"/>
  <c r="AV334" i="1"/>
  <c r="AV29" i="1"/>
  <c r="AL29" i="1" s="1"/>
  <c r="AV104" i="1"/>
  <c r="AV311" i="1"/>
  <c r="AV67" i="1"/>
  <c r="AV296" i="1"/>
  <c r="AV26" i="1"/>
  <c r="AV414" i="1"/>
  <c r="AV111" i="1"/>
  <c r="AV72" i="1"/>
  <c r="AV93" i="1"/>
  <c r="AV453" i="1"/>
  <c r="AV208" i="1"/>
  <c r="AV328" i="1"/>
  <c r="AV105" i="1"/>
  <c r="AV131" i="1"/>
  <c r="AV193" i="1"/>
  <c r="AV49" i="1"/>
  <c r="AV159" i="1"/>
  <c r="AV180" i="1"/>
  <c r="AV300" i="1"/>
  <c r="AV152" i="1"/>
  <c r="AV472" i="1"/>
  <c r="AV24" i="1"/>
  <c r="AV484" i="1"/>
  <c r="AV371" i="1"/>
  <c r="AV217" i="1"/>
  <c r="AV113" i="1"/>
  <c r="AV145" i="1"/>
  <c r="AV144" i="1"/>
  <c r="AV75" i="1"/>
  <c r="AV370" i="1"/>
  <c r="AV342" i="1"/>
  <c r="AV382" i="1"/>
  <c r="AV82" i="1"/>
  <c r="AV6" i="1"/>
  <c r="AK6" i="1" s="1"/>
  <c r="AV298" i="1"/>
  <c r="AV267" i="1"/>
  <c r="AV401" i="1"/>
  <c r="AV303" i="1"/>
  <c r="AV120" i="1"/>
  <c r="AV248" i="1"/>
  <c r="AV28" i="1"/>
  <c r="AV460" i="1"/>
  <c r="AV211" i="1"/>
  <c r="AV270" i="1"/>
  <c r="AV482" i="1"/>
  <c r="AV112" i="1"/>
  <c r="AV251" i="1"/>
  <c r="AV284" i="1"/>
  <c r="AV91" i="1"/>
  <c r="AV397" i="1"/>
  <c r="AV197" i="1"/>
  <c r="AV265" i="1"/>
  <c r="AV317" i="1"/>
  <c r="AV339" i="1"/>
  <c r="AV155" i="1"/>
  <c r="AV341" i="1"/>
  <c r="AV400" i="1"/>
  <c r="AV396" i="1"/>
  <c r="AV446" i="1"/>
  <c r="AV66" i="1"/>
  <c r="AV423" i="1"/>
  <c r="AV350" i="1"/>
  <c r="AV20" i="1"/>
  <c r="AV122" i="1"/>
  <c r="AV239" i="1"/>
  <c r="AV274" i="1"/>
  <c r="AV405" i="1"/>
  <c r="AV250" i="1"/>
  <c r="AV343" i="1"/>
  <c r="AV302" i="1"/>
  <c r="AV254" i="1"/>
  <c r="AV429" i="1"/>
  <c r="AV479" i="1"/>
  <c r="AV187" i="1"/>
  <c r="AV424" i="1"/>
  <c r="AV255" i="1"/>
  <c r="AV264" i="1"/>
  <c r="AV5" i="1"/>
  <c r="AP175" i="1"/>
  <c r="AV175" i="1"/>
  <c r="AP241" i="1"/>
  <c r="AV241" i="1"/>
  <c r="AP293" i="1"/>
  <c r="AP194" i="1"/>
  <c r="AP28" i="1"/>
  <c r="AP270" i="1"/>
  <c r="AP251" i="1"/>
  <c r="AK251" i="1" s="1"/>
  <c r="AP91" i="1"/>
  <c r="AP339" i="1"/>
  <c r="AP122" i="1"/>
  <c r="AP429" i="1"/>
  <c r="AP255" i="1"/>
  <c r="AP368" i="1"/>
  <c r="AP337" i="1"/>
  <c r="AP147" i="1"/>
  <c r="AP286" i="1"/>
  <c r="AP425" i="1"/>
  <c r="AP246" i="1"/>
  <c r="AP486" i="1"/>
  <c r="AP224" i="1"/>
  <c r="AP357" i="1"/>
  <c r="AP11" i="1"/>
  <c r="AP301" i="1"/>
  <c r="AP132" i="1"/>
  <c r="AP146" i="1"/>
  <c r="AP263" i="1"/>
  <c r="AP330" i="1"/>
  <c r="AP219" i="1"/>
  <c r="AP150" i="1"/>
  <c r="AP61" i="1"/>
  <c r="AP242" i="1"/>
  <c r="AP143" i="1"/>
  <c r="AP238" i="1"/>
  <c r="AP347" i="1"/>
  <c r="AP281" i="1"/>
  <c r="AP149" i="1"/>
  <c r="AP356" i="1"/>
  <c r="AP256" i="1"/>
  <c r="AP377" i="1"/>
  <c r="AP360" i="1"/>
  <c r="AP37" i="1"/>
  <c r="AP134" i="1"/>
  <c r="AP140" i="1"/>
  <c r="AK140" i="1" s="1"/>
  <c r="AP69" i="1"/>
  <c r="AP107" i="1"/>
  <c r="AP322" i="1"/>
  <c r="AP52" i="1"/>
  <c r="AP183" i="1"/>
  <c r="AP309" i="1"/>
  <c r="AP417" i="1"/>
  <c r="AP196" i="1"/>
  <c r="AP303" i="1"/>
  <c r="AP248" i="1"/>
  <c r="AP400" i="1"/>
  <c r="AP424" i="1"/>
  <c r="AP5" i="1"/>
  <c r="AP13" i="1"/>
  <c r="AP62" i="1"/>
  <c r="AP220" i="1"/>
  <c r="AP332" i="1"/>
  <c r="AP383" i="1"/>
  <c r="AP244" i="1"/>
  <c r="AP408" i="1"/>
  <c r="AP213" i="1"/>
  <c r="AP19" i="1"/>
  <c r="AP206" i="1"/>
  <c r="AP388" i="1"/>
  <c r="AP439" i="1"/>
  <c r="AP50" i="1"/>
  <c r="AP268" i="1"/>
  <c r="AP353" i="1"/>
  <c r="AP139" i="1"/>
  <c r="AP148" i="1"/>
  <c r="AP130" i="1"/>
  <c r="AP74" i="1"/>
  <c r="AP18" i="1"/>
  <c r="AP179" i="1"/>
  <c r="AP434" i="1"/>
  <c r="AL434" i="1" s="1"/>
  <c r="AP83" i="1"/>
  <c r="AP43" i="1"/>
  <c r="AP207" i="1"/>
  <c r="AP437" i="1"/>
  <c r="AP173" i="1"/>
  <c r="AP305" i="1"/>
  <c r="AP458" i="1"/>
  <c r="AP228" i="1"/>
  <c r="AP385" i="1"/>
  <c r="AP127" i="1"/>
  <c r="AP260" i="1"/>
  <c r="AP321" i="1"/>
  <c r="AP230" i="1"/>
  <c r="AP261" i="1"/>
  <c r="AP421" i="1"/>
  <c r="AP212" i="1"/>
  <c r="AP349" i="1"/>
  <c r="AP462" i="1"/>
  <c r="AP156" i="1"/>
  <c r="AP169" i="1"/>
  <c r="AP461" i="1"/>
  <c r="AP329" i="1"/>
  <c r="AP487" i="1"/>
  <c r="AP460" i="1"/>
  <c r="AP341" i="1"/>
  <c r="AP66" i="1"/>
  <c r="AP20" i="1"/>
  <c r="AP239" i="1"/>
  <c r="AP343" i="1"/>
  <c r="AP264" i="1"/>
  <c r="AP267" i="1"/>
  <c r="AP192" i="1"/>
  <c r="AP90" i="1"/>
  <c r="AP137" i="1"/>
  <c r="AP205" i="1"/>
  <c r="AP346" i="1"/>
  <c r="AP359" i="1"/>
  <c r="AP33" i="1"/>
  <c r="AP390" i="1"/>
  <c r="AP435" i="1"/>
  <c r="AP351" i="1"/>
  <c r="AP123" i="1"/>
  <c r="AP40" i="1"/>
  <c r="AP352" i="1"/>
  <c r="AP316" i="1"/>
  <c r="AP299" i="1"/>
  <c r="AP79" i="1"/>
  <c r="AP436" i="1"/>
  <c r="AP448" i="1"/>
  <c r="AP463" i="1"/>
  <c r="AP325" i="1"/>
  <c r="AP489" i="1"/>
  <c r="AP473" i="1"/>
  <c r="AP54" i="1"/>
  <c r="AP386" i="1"/>
  <c r="AP64" i="1"/>
  <c r="AP60" i="1"/>
  <c r="AP366" i="1"/>
  <c r="AP326" i="1"/>
  <c r="AP314" i="1"/>
  <c r="AP44" i="1"/>
  <c r="AP240" i="1"/>
  <c r="AP23" i="1"/>
  <c r="AP257" i="1"/>
  <c r="AP58" i="1"/>
  <c r="AP48" i="1"/>
  <c r="AP12" i="1"/>
  <c r="AP234" i="1"/>
  <c r="AP374" i="1"/>
  <c r="AP376" i="1"/>
  <c r="AP118" i="1"/>
  <c r="AP397" i="1"/>
  <c r="AP254" i="1"/>
  <c r="AP338" i="1"/>
  <c r="AP364" i="1"/>
  <c r="AP153" i="1"/>
  <c r="AP110" i="1"/>
  <c r="AP202" i="1"/>
  <c r="AP327" i="1"/>
  <c r="AP308" i="1"/>
  <c r="AP438" i="1"/>
  <c r="AP379" i="1"/>
  <c r="AP259" i="1"/>
  <c r="AP3" i="1"/>
  <c r="AP380" i="1"/>
  <c r="AP231" i="1"/>
  <c r="AP88" i="1"/>
  <c r="AP465" i="1"/>
  <c r="AP324" i="1"/>
  <c r="AP395" i="1"/>
  <c r="AP266" i="1"/>
  <c r="AP136" i="1"/>
  <c r="AP391" i="1"/>
  <c r="AP235" i="1"/>
  <c r="AP185" i="1"/>
  <c r="AP426" i="1"/>
  <c r="AP340" i="1"/>
  <c r="AP172" i="1"/>
  <c r="AP367" i="1"/>
  <c r="AP482" i="1"/>
  <c r="AP317" i="1"/>
  <c r="AP302" i="1"/>
  <c r="AP381" i="1"/>
  <c r="AP323" i="1"/>
  <c r="AP195" i="1"/>
  <c r="AP188" i="1"/>
  <c r="AP94" i="1"/>
  <c r="AP124" i="1"/>
  <c r="AP419" i="1"/>
  <c r="AP464" i="1"/>
  <c r="AP30" i="1"/>
  <c r="AP384" i="1"/>
  <c r="AP477" i="1"/>
  <c r="AP398" i="1"/>
  <c r="AP186" i="1"/>
  <c r="AP236" i="1"/>
  <c r="AP178" i="1"/>
  <c r="AP355" i="1"/>
  <c r="AP412" i="1"/>
  <c r="AP280" i="1"/>
  <c r="AP402" i="1"/>
  <c r="AP427" i="1"/>
  <c r="AP441" i="1"/>
  <c r="AP117" i="1"/>
  <c r="AP157" i="1"/>
  <c r="AP307" i="1"/>
  <c r="AP221" i="1"/>
  <c r="AP245" i="1"/>
  <c r="AP36" i="1"/>
  <c r="AP116" i="1"/>
  <c r="AP56" i="1"/>
  <c r="AP225" i="1"/>
  <c r="AP432" i="1"/>
  <c r="AP154" i="1"/>
  <c r="AP269" i="1"/>
  <c r="AP138" i="1"/>
  <c r="AP348" i="1"/>
  <c r="AP201" i="1"/>
  <c r="AP161" i="1"/>
  <c r="AP467" i="1"/>
  <c r="AP162" i="1"/>
  <c r="AP171" i="1"/>
  <c r="AP14" i="1"/>
  <c r="AP218" i="1"/>
  <c r="AP95" i="1"/>
  <c r="AP39" i="1"/>
  <c r="AP469" i="1"/>
  <c r="AP399" i="1"/>
  <c r="AP409" i="1"/>
  <c r="AP404" i="1"/>
  <c r="AP455" i="1"/>
  <c r="AP163" i="1"/>
  <c r="AP335" i="1"/>
  <c r="AP84" i="1"/>
  <c r="AP304" i="1"/>
  <c r="AP78" i="1"/>
  <c r="AP42" i="1"/>
  <c r="AP452" i="1"/>
  <c r="AP401" i="1"/>
  <c r="AP155" i="1"/>
  <c r="AP446" i="1"/>
  <c r="AP350" i="1"/>
  <c r="AP405" i="1"/>
  <c r="AP479" i="1"/>
  <c r="AP125" i="1"/>
  <c r="AP493" i="1"/>
  <c r="AP223" i="1"/>
  <c r="AP99" i="1"/>
  <c r="AP199" i="1"/>
  <c r="AP454" i="1"/>
  <c r="AP32" i="1"/>
  <c r="AP160" i="1"/>
  <c r="AP166" i="1"/>
  <c r="AP306" i="1"/>
  <c r="AP38" i="1"/>
  <c r="AP59" i="1"/>
  <c r="AP2" i="1"/>
  <c r="AP57" i="1"/>
  <c r="AP283" i="1"/>
  <c r="AP51" i="1"/>
  <c r="AP215" i="1"/>
  <c r="AP158" i="1"/>
  <c r="AP135" i="1"/>
  <c r="AP373" i="1"/>
  <c r="AP451" i="1"/>
  <c r="AP80" i="1"/>
  <c r="AP167" i="1"/>
  <c r="AP71" i="1"/>
  <c r="AP476" i="1"/>
  <c r="AP295" i="1"/>
  <c r="AP407" i="1"/>
  <c r="AP345" i="1"/>
  <c r="AP271" i="1"/>
  <c r="AP490" i="1"/>
  <c r="AP190" i="1"/>
  <c r="AP478" i="1"/>
  <c r="AP422" i="1"/>
  <c r="AP488" i="1"/>
  <c r="AP174" i="1"/>
  <c r="AP290" i="1"/>
  <c r="AP53" i="1"/>
  <c r="AP106" i="1"/>
  <c r="AP310" i="1"/>
  <c r="AP214" i="1"/>
  <c r="AP177" i="1"/>
  <c r="AP415" i="1"/>
  <c r="AP103" i="1"/>
  <c r="AP34" i="1"/>
  <c r="AP41" i="1"/>
  <c r="AP76" i="1"/>
  <c r="AP222" i="1"/>
  <c r="AP273" i="1"/>
  <c r="AP449" i="1"/>
  <c r="AP369" i="1"/>
  <c r="AP165" i="1"/>
  <c r="AP470" i="1"/>
  <c r="AP198" i="1"/>
  <c r="AP120" i="1"/>
  <c r="AP112" i="1"/>
  <c r="AP396" i="1"/>
  <c r="AP187" i="1"/>
  <c r="AK187" i="1" s="1"/>
  <c r="AP27" i="1"/>
  <c r="AP431" i="1"/>
  <c r="AP406" i="1"/>
  <c r="AP253" i="1"/>
  <c r="AP133" i="1"/>
  <c r="AP279" i="1"/>
  <c r="AP191" i="1"/>
  <c r="AP387" i="1"/>
  <c r="AP233" i="1"/>
  <c r="AP46" i="1"/>
  <c r="AP447" i="1"/>
  <c r="AP9" i="1"/>
  <c r="AP65" i="1"/>
  <c r="AP375" i="1"/>
  <c r="AP393" i="1"/>
  <c r="AP361" i="1"/>
  <c r="AP457" i="1"/>
  <c r="AP87" i="1"/>
  <c r="AP336" i="1"/>
  <c r="AP468" i="1"/>
  <c r="AP10" i="1"/>
  <c r="AP334" i="1"/>
  <c r="AP104" i="1"/>
  <c r="AP311" i="1"/>
  <c r="AP67" i="1"/>
  <c r="AP296" i="1"/>
  <c r="AK296" i="1" s="1"/>
  <c r="AP26" i="1"/>
  <c r="AP414" i="1"/>
  <c r="AP111" i="1"/>
  <c r="AP72" i="1"/>
  <c r="AP93" i="1"/>
  <c r="AP453" i="1"/>
  <c r="AP63" i="1"/>
  <c r="AP208" i="1"/>
  <c r="AP328" i="1"/>
  <c r="AP105" i="1"/>
  <c r="AP131" i="1"/>
  <c r="AP193" i="1"/>
  <c r="AP49" i="1"/>
  <c r="AP159" i="1"/>
  <c r="AP180" i="1"/>
  <c r="AP300" i="1"/>
  <c r="AP152" i="1"/>
  <c r="AP472" i="1"/>
  <c r="AP24" i="1"/>
  <c r="AP484" i="1"/>
  <c r="AP371" i="1"/>
  <c r="AP217" i="1"/>
  <c r="AP113" i="1"/>
  <c r="AP145" i="1"/>
  <c r="AP144" i="1"/>
  <c r="AP75" i="1"/>
  <c r="AP370" i="1"/>
  <c r="AP342" i="1"/>
  <c r="AP382" i="1"/>
  <c r="AP82" i="1"/>
  <c r="AL6" i="1"/>
  <c r="AP298" i="1"/>
  <c r="AP81" i="1"/>
  <c r="AP211" i="1"/>
  <c r="AP284" i="1"/>
  <c r="AP197" i="1"/>
  <c r="AP265" i="1"/>
  <c r="AP423" i="1"/>
  <c r="AK423" i="1" s="1"/>
  <c r="AP250" i="1"/>
  <c r="AP25" i="1"/>
  <c r="AP297" i="1"/>
  <c r="AP181" i="1"/>
  <c r="AP276" i="1"/>
  <c r="AP277" i="1"/>
  <c r="AP274" i="1"/>
  <c r="AP443" i="1"/>
  <c r="AP492" i="1"/>
  <c r="AP232" i="1"/>
  <c r="AP16" i="1"/>
  <c r="AP77" i="1"/>
  <c r="AP141" i="1"/>
  <c r="AP55" i="1"/>
  <c r="AP204" i="1"/>
  <c r="AP389" i="1"/>
  <c r="AK389" i="1" s="1"/>
  <c r="AP410" i="1"/>
  <c r="AP459" i="1"/>
  <c r="AP418" i="1"/>
  <c r="AP73" i="1"/>
  <c r="AP229" i="1" l="1"/>
  <c r="AL382" i="1"/>
  <c r="AL371" i="1"/>
  <c r="AL33" i="1"/>
  <c r="AK277" i="1"/>
  <c r="AL125" i="1"/>
  <c r="AL478" i="1"/>
  <c r="AP7" i="1"/>
  <c r="AK207" i="1"/>
  <c r="AK462" i="1"/>
  <c r="AP200" i="1"/>
  <c r="AK350" i="1"/>
  <c r="AP164" i="1"/>
  <c r="AV7" i="1"/>
  <c r="AK7" i="1" s="1"/>
  <c r="AP97" i="1"/>
  <c r="AV200" i="1"/>
  <c r="AP288" i="1"/>
  <c r="AP282" i="1"/>
  <c r="AP474" i="1"/>
  <c r="AP85" i="1"/>
  <c r="AV229" i="1"/>
  <c r="AV430" i="1"/>
  <c r="AV282" i="1"/>
  <c r="AL127" i="1"/>
  <c r="AL43" i="1"/>
  <c r="AP392" i="1"/>
  <c r="AV97" i="1"/>
  <c r="AL97" i="1" s="1"/>
  <c r="AP68" i="1"/>
  <c r="AV85" i="1"/>
  <c r="AP430" i="1"/>
  <c r="AK430" i="1" s="1"/>
  <c r="AV164" i="1"/>
  <c r="AV288" i="1"/>
  <c r="AL452" i="1"/>
  <c r="AK250" i="1"/>
  <c r="AK314" i="1"/>
  <c r="AV226" i="1"/>
  <c r="AV403" i="1"/>
  <c r="AV216" i="1"/>
  <c r="AL216" i="1" s="1"/>
  <c r="AK305" i="1"/>
  <c r="AP312" i="1"/>
  <c r="AV237" i="1"/>
  <c r="AV420" i="1"/>
  <c r="AK420" i="1" s="1"/>
  <c r="AL230" i="1"/>
  <c r="AV313" i="1"/>
  <c r="AV433" i="1"/>
  <c r="AP313" i="1"/>
  <c r="AL313" i="1" s="1"/>
  <c r="AP403" i="1"/>
  <c r="AP176" i="1"/>
  <c r="AP420" i="1"/>
  <c r="AP433" i="1"/>
  <c r="AP226" i="1"/>
  <c r="AK226" i="1" s="1"/>
  <c r="AP216" i="1"/>
  <c r="AV176" i="1"/>
  <c r="AV312" i="1"/>
  <c r="AL41" i="1"/>
  <c r="AL32" i="1"/>
  <c r="AV477" i="1"/>
  <c r="AP362" i="1"/>
  <c r="AL147" i="1"/>
  <c r="AV362" i="1"/>
  <c r="AK202" i="1"/>
  <c r="AV203" i="1"/>
  <c r="AK203" i="1" s="1"/>
  <c r="AP203" i="1"/>
  <c r="AP252" i="1"/>
  <c r="AK252" i="1" s="1"/>
  <c r="AK284" i="1"/>
  <c r="AL417" i="1"/>
  <c r="AL460" i="1"/>
  <c r="AK137" i="1"/>
  <c r="AL31" i="1"/>
  <c r="AK267" i="1"/>
  <c r="AK244" i="1"/>
  <c r="AK339" i="1"/>
  <c r="AV92" i="1"/>
  <c r="AP456" i="1"/>
  <c r="AV456" i="1"/>
  <c r="AP428" i="1"/>
  <c r="AP471" i="1"/>
  <c r="AP4" i="1"/>
  <c r="AL4" i="1" s="1"/>
  <c r="AV467" i="1"/>
  <c r="AV275" i="1"/>
  <c r="AV17" i="1"/>
  <c r="AV236" i="1"/>
  <c r="AL236" i="1" s="1"/>
  <c r="AP17" i="1"/>
  <c r="AP444" i="1"/>
  <c r="AV4" i="1"/>
  <c r="AV471" i="1"/>
  <c r="AK471" i="1" s="1"/>
  <c r="AV369" i="1"/>
  <c r="AP275" i="1"/>
  <c r="AV177" i="1"/>
  <c r="AV442" i="1"/>
  <c r="AV444" i="1"/>
  <c r="AK108" i="1"/>
  <c r="AV379" i="1"/>
  <c r="AV160" i="1"/>
  <c r="AL160" i="1" s="1"/>
  <c r="AV42" i="1"/>
  <c r="AV238" i="1"/>
  <c r="AK238" i="1" s="1"/>
  <c r="AK278" i="1"/>
  <c r="AV220" i="1"/>
  <c r="AL220" i="1" s="1"/>
  <c r="AV63" i="1"/>
  <c r="AL63" i="1" s="1"/>
  <c r="AP394" i="1"/>
  <c r="AV428" i="1"/>
  <c r="AV287" i="1"/>
  <c r="AV394" i="1"/>
  <c r="AP35" i="1"/>
  <c r="AV35" i="1"/>
  <c r="AP247" i="1"/>
  <c r="AP262" i="1"/>
  <c r="AV151" i="1"/>
  <c r="AP151" i="1"/>
  <c r="AP92" i="1"/>
  <c r="AK92" i="1" s="1"/>
  <c r="AV262" i="1"/>
  <c r="AV247" i="1"/>
  <c r="AP128" i="1"/>
  <c r="AV210" i="1"/>
  <c r="AV128" i="1"/>
  <c r="AK128" i="1" s="1"/>
  <c r="AP210" i="1"/>
  <c r="AP445" i="1"/>
  <c r="AP344" i="1"/>
  <c r="AL223" i="1"/>
  <c r="AP102" i="1"/>
  <c r="AV102" i="1"/>
  <c r="AP416" i="1"/>
  <c r="AV483" i="1"/>
  <c r="AL483" i="1" s="1"/>
  <c r="AP100" i="1"/>
  <c r="AV98" i="1"/>
  <c r="AV114" i="1"/>
  <c r="AV68" i="1"/>
  <c r="AK68" i="1" s="1"/>
  <c r="AV365" i="1"/>
  <c r="AV89" i="1"/>
  <c r="AP114" i="1"/>
  <c r="AP98" i="1"/>
  <c r="AP89" i="1"/>
  <c r="AP483" i="1"/>
  <c r="AV392" i="1"/>
  <c r="AL392" i="1" s="1"/>
  <c r="AP258" i="1"/>
  <c r="AV100" i="1"/>
  <c r="AK279" i="1"/>
  <c r="AL329" i="1"/>
  <c r="AL421" i="1"/>
  <c r="AK148" i="1"/>
  <c r="AK318" i="1"/>
  <c r="AV258" i="1"/>
  <c r="AV416" i="1"/>
  <c r="AV182" i="1"/>
  <c r="AP289" i="1"/>
  <c r="AK123" i="1"/>
  <c r="AL422" i="1"/>
  <c r="AL482" i="1"/>
  <c r="AP184" i="1"/>
  <c r="AV22" i="1"/>
  <c r="AP22" i="1"/>
  <c r="AV184" i="1"/>
  <c r="AP109" i="1"/>
  <c r="AK195" i="1"/>
  <c r="AV109" i="1"/>
  <c r="AK76" i="1"/>
  <c r="AP237" i="1"/>
  <c r="AL237" i="1" s="1"/>
  <c r="AK466" i="1"/>
  <c r="AK272" i="1"/>
  <c r="AK342" i="1"/>
  <c r="AK67" i="1"/>
  <c r="AV344" i="1"/>
  <c r="AL27" i="1"/>
  <c r="AK394" i="1"/>
  <c r="AK106" i="1"/>
  <c r="AP8" i="1"/>
  <c r="AV8" i="1"/>
  <c r="AK459" i="1"/>
  <c r="AK211" i="1"/>
  <c r="AK427" i="1"/>
  <c r="AL74" i="1"/>
  <c r="AL50" i="1"/>
  <c r="AK219" i="1"/>
  <c r="AL337" i="1"/>
  <c r="AP320" i="1"/>
  <c r="AL347" i="1"/>
  <c r="AV481" i="1"/>
  <c r="AP481" i="1"/>
  <c r="AV320" i="1"/>
  <c r="AP480" i="1"/>
  <c r="AP121" i="1"/>
  <c r="AK48" i="1"/>
  <c r="AK220" i="1"/>
  <c r="AP287" i="1"/>
  <c r="AL378" i="1"/>
  <c r="AV121" i="1"/>
  <c r="AV480" i="1"/>
  <c r="AL14" i="1"/>
  <c r="AK323" i="1"/>
  <c r="AP365" i="1"/>
  <c r="AK28" i="1"/>
  <c r="AV129" i="1"/>
  <c r="AP182" i="1"/>
  <c r="AP292" i="1"/>
  <c r="AK293" i="1"/>
  <c r="AK2" i="1"/>
  <c r="AV292" i="1"/>
  <c r="AL95" i="1"/>
  <c r="AK30" i="1"/>
  <c r="AL163" i="1"/>
  <c r="AK95" i="1"/>
  <c r="AL348" i="1"/>
  <c r="AK116" i="1"/>
  <c r="AK413" i="1"/>
  <c r="AL251" i="1"/>
  <c r="AL388" i="1"/>
  <c r="AK263" i="1"/>
  <c r="AV285" i="1"/>
  <c r="AK25" i="1"/>
  <c r="AL373" i="1"/>
  <c r="AV86" i="1"/>
  <c r="AL144" i="1"/>
  <c r="AL152" i="1"/>
  <c r="AL131" i="1"/>
  <c r="AK111" i="1"/>
  <c r="AP285" i="1"/>
  <c r="AK285" i="1" s="1"/>
  <c r="AK168" i="1"/>
  <c r="AK147" i="1"/>
  <c r="AK274" i="1"/>
  <c r="AP86" i="1"/>
  <c r="AK60" i="1"/>
  <c r="AL489" i="1"/>
  <c r="AL64" i="1"/>
  <c r="AL28" i="1"/>
  <c r="AK141" i="1"/>
  <c r="AK163" i="1"/>
  <c r="AL461" i="1"/>
  <c r="AL385" i="1"/>
  <c r="AP129" i="1"/>
  <c r="AV47" i="1"/>
  <c r="AV209" i="1"/>
  <c r="AP358" i="1"/>
  <c r="AV119" i="1"/>
  <c r="AV291" i="1"/>
  <c r="AP372" i="1"/>
  <c r="AK489" i="1"/>
  <c r="AK347" i="1"/>
  <c r="AV358" i="1"/>
  <c r="AK115" i="1"/>
  <c r="AP47" i="1"/>
  <c r="AP119" i="1"/>
  <c r="AP450" i="1"/>
  <c r="AV474" i="1"/>
  <c r="AV445" i="1"/>
  <c r="AL445" i="1" s="1"/>
  <c r="AV372" i="1"/>
  <c r="AK443" i="1"/>
  <c r="AP291" i="1"/>
  <c r="AL324" i="1"/>
  <c r="AV440" i="1"/>
  <c r="AV450" i="1"/>
  <c r="AL260" i="1"/>
  <c r="AL437" i="1"/>
  <c r="AK183" i="1"/>
  <c r="AK276" i="1"/>
  <c r="AK181" i="1"/>
  <c r="AP442" i="1"/>
  <c r="AL198" i="1"/>
  <c r="AP15" i="1"/>
  <c r="AK432" i="1"/>
  <c r="AK477" i="1"/>
  <c r="AP440" i="1"/>
  <c r="AP96" i="1"/>
  <c r="AP209" i="1"/>
  <c r="AV15" i="1"/>
  <c r="AV96" i="1"/>
  <c r="AV70" i="1"/>
  <c r="AK151" i="1"/>
  <c r="AL170" i="1"/>
  <c r="AP315" i="1"/>
  <c r="AL115" i="1"/>
  <c r="AV485" i="1"/>
  <c r="AK288" i="1"/>
  <c r="AP485" i="1"/>
  <c r="AL134" i="1"/>
  <c r="AV315" i="1"/>
  <c r="AL426" i="1"/>
  <c r="AP70" i="1"/>
  <c r="AK324" i="1"/>
  <c r="AK294" i="1"/>
  <c r="AP331" i="1"/>
  <c r="AV331" i="1"/>
  <c r="AK71" i="1"/>
  <c r="AL215" i="1"/>
  <c r="AL166" i="1"/>
  <c r="AL99" i="1"/>
  <c r="AV266" i="1"/>
  <c r="AK266" i="1" s="1"/>
  <c r="AK418" i="1"/>
  <c r="AK77" i="1"/>
  <c r="AK197" i="1"/>
  <c r="AL273" i="1"/>
  <c r="AK177" i="1"/>
  <c r="AK174" i="1"/>
  <c r="AL175" i="1"/>
  <c r="AK334" i="1"/>
  <c r="AK393" i="1"/>
  <c r="AK5" i="1"/>
  <c r="AK142" i="1"/>
  <c r="AK232" i="1"/>
  <c r="AL145" i="1"/>
  <c r="AL117" i="1"/>
  <c r="AL18" i="1"/>
  <c r="AL268" i="1"/>
  <c r="AK11" i="1"/>
  <c r="AK368" i="1"/>
  <c r="AK83" i="1"/>
  <c r="AL403" i="1"/>
  <c r="AK154" i="1"/>
  <c r="AK307" i="1"/>
  <c r="AL412" i="1"/>
  <c r="AK398" i="1"/>
  <c r="AL438" i="1"/>
  <c r="AL376" i="1"/>
  <c r="AK448" i="1"/>
  <c r="AK492" i="1"/>
  <c r="AL326" i="1"/>
  <c r="AK377" i="1"/>
  <c r="AL429" i="1"/>
  <c r="AL448" i="1"/>
  <c r="AL195" i="1"/>
  <c r="AK403" i="1"/>
  <c r="AK90" i="1"/>
  <c r="AP45" i="1"/>
  <c r="AL122" i="1"/>
  <c r="AK473" i="1"/>
  <c r="AL349" i="1"/>
  <c r="AK434" i="1"/>
  <c r="AK19" i="1"/>
  <c r="AL69" i="1"/>
  <c r="AK256" i="1"/>
  <c r="AP101" i="1"/>
  <c r="AK235" i="1"/>
  <c r="AK21" i="1"/>
  <c r="AL5" i="1"/>
  <c r="AL196" i="1"/>
  <c r="AK20" i="1"/>
  <c r="AK400" i="1"/>
  <c r="AL401" i="1"/>
  <c r="AK51" i="1"/>
  <c r="AK332" i="1"/>
  <c r="AV45" i="1"/>
  <c r="AK410" i="1"/>
  <c r="AL304" i="1"/>
  <c r="AK399" i="1"/>
  <c r="AL162" i="1"/>
  <c r="AK412" i="1"/>
  <c r="AL321" i="1"/>
  <c r="AL173" i="1"/>
  <c r="AL83" i="1"/>
  <c r="AL206" i="1"/>
  <c r="AV101" i="1"/>
  <c r="AK94" i="1"/>
  <c r="AK271" i="1"/>
  <c r="AK167" i="1"/>
  <c r="AL51" i="1"/>
  <c r="AK465" i="1"/>
  <c r="AK364" i="1"/>
  <c r="AK374" i="1"/>
  <c r="AV333" i="1"/>
  <c r="AL11" i="1"/>
  <c r="AP333" i="1"/>
  <c r="AK346" i="1"/>
  <c r="AL244" i="1"/>
  <c r="AL335" i="1"/>
  <c r="AL201" i="1"/>
  <c r="AK56" i="1"/>
  <c r="AL441" i="1"/>
  <c r="AL205" i="1"/>
  <c r="AL139" i="1"/>
  <c r="AV243" i="1"/>
  <c r="AK39" i="1"/>
  <c r="AL20" i="1"/>
  <c r="AL332" i="1"/>
  <c r="AL436" i="1"/>
  <c r="AK297" i="1"/>
  <c r="AK69" i="1"/>
  <c r="AK336" i="1"/>
  <c r="AP126" i="1"/>
  <c r="AL58" i="1"/>
  <c r="AL256" i="1"/>
  <c r="AL143" i="1"/>
  <c r="AK66" i="1"/>
  <c r="AL340" i="1"/>
  <c r="AL169" i="1"/>
  <c r="AL130" i="1"/>
  <c r="AL213" i="1"/>
  <c r="AK425" i="1"/>
  <c r="AV126" i="1"/>
  <c r="AL165" i="1"/>
  <c r="AP243" i="1"/>
  <c r="AL350" i="1"/>
  <c r="AK223" i="1"/>
  <c r="AL3" i="1"/>
  <c r="AK270" i="1"/>
  <c r="AK16" i="1"/>
  <c r="AL261" i="1"/>
  <c r="AL68" i="1"/>
  <c r="AL390" i="1"/>
  <c r="AK322" i="1"/>
  <c r="AL360" i="1"/>
  <c r="AL66" i="1"/>
  <c r="AL228" i="1"/>
  <c r="AL62" i="1"/>
  <c r="AL466" i="1"/>
  <c r="AK143" i="1"/>
  <c r="AL177" i="1"/>
  <c r="AP227" i="1"/>
  <c r="AL352" i="1"/>
  <c r="AL363" i="1"/>
  <c r="AK363" i="1"/>
  <c r="AK162" i="1"/>
  <c r="AK429" i="1"/>
  <c r="AK55" i="1"/>
  <c r="AL142" i="1"/>
  <c r="AL475" i="1"/>
  <c r="AK73" i="1"/>
  <c r="AK265" i="1"/>
  <c r="AP189" i="1"/>
  <c r="AK62" i="1"/>
  <c r="AK411" i="1"/>
  <c r="AL411" i="1"/>
  <c r="AK264" i="1"/>
  <c r="AV227" i="1"/>
  <c r="AK204" i="1"/>
  <c r="AK85" i="1"/>
  <c r="AL158" i="1"/>
  <c r="AK29" i="1"/>
  <c r="AL81" i="1"/>
  <c r="AL46" i="1"/>
  <c r="AL120" i="1"/>
  <c r="AL449" i="1"/>
  <c r="AL415" i="1"/>
  <c r="AK317" i="1"/>
  <c r="AL248" i="1"/>
  <c r="AL370" i="1"/>
  <c r="AL135" i="1"/>
  <c r="AL221" i="1"/>
  <c r="AK340" i="1"/>
  <c r="AK136" i="1"/>
  <c r="AL380" i="1"/>
  <c r="AL327" i="1"/>
  <c r="AL124" i="1"/>
  <c r="AK316" i="1"/>
  <c r="AV189" i="1"/>
  <c r="AK357" i="1"/>
  <c r="AK486" i="1"/>
  <c r="AK380" i="1"/>
  <c r="AK491" i="1"/>
  <c r="AK407" i="1"/>
  <c r="AK59" i="1"/>
  <c r="AK149" i="1"/>
  <c r="AK311" i="1"/>
  <c r="AL464" i="1"/>
  <c r="AK78" i="1"/>
  <c r="AL409" i="1"/>
  <c r="AL171" i="1"/>
  <c r="AL357" i="1"/>
  <c r="AK74" i="1"/>
  <c r="AL465" i="1"/>
  <c r="AL239" i="1"/>
  <c r="AL52" i="1"/>
  <c r="AK125" i="1"/>
  <c r="AL354" i="1"/>
  <c r="AK354" i="1"/>
  <c r="AK198" i="1"/>
  <c r="AK424" i="1"/>
  <c r="AK122" i="1"/>
  <c r="AK304" i="1"/>
  <c r="AL399" i="1"/>
  <c r="AL334" i="1"/>
  <c r="AK3" i="1"/>
  <c r="AK175" i="1"/>
  <c r="AL394" i="1"/>
  <c r="AL140" i="1"/>
  <c r="AL241" i="1"/>
  <c r="AK241" i="1"/>
  <c r="AK302" i="1"/>
  <c r="AK395" i="1"/>
  <c r="AL231" i="1"/>
  <c r="AL379" i="1"/>
  <c r="AL153" i="1"/>
  <c r="AL118" i="1"/>
  <c r="AK229" i="1"/>
  <c r="AL255" i="1"/>
  <c r="AL279" i="1"/>
  <c r="AL187" i="1"/>
  <c r="AL305" i="1"/>
  <c r="AK249" i="1"/>
  <c r="AL296" i="1"/>
  <c r="AK217" i="1"/>
  <c r="AK43" i="1"/>
  <c r="AK18" i="1"/>
  <c r="AL264" i="1"/>
  <c r="AL39" i="1"/>
  <c r="AK335" i="1"/>
  <c r="AK409" i="1"/>
  <c r="AL280" i="1"/>
  <c r="AK178" i="1"/>
  <c r="AL384" i="1"/>
  <c r="AL188" i="1"/>
  <c r="AK172" i="1"/>
  <c r="AK185" i="1"/>
  <c r="AL395" i="1"/>
  <c r="AK231" i="1"/>
  <c r="AL308" i="1"/>
  <c r="AK153" i="1"/>
  <c r="AL254" i="1"/>
  <c r="AL12" i="1"/>
  <c r="AK257" i="1"/>
  <c r="AK44" i="1"/>
  <c r="AL366" i="1"/>
  <c r="AK54" i="1"/>
  <c r="AK463" i="1"/>
  <c r="AK299" i="1"/>
  <c r="AK40" i="1"/>
  <c r="AK435" i="1"/>
  <c r="AK383" i="1"/>
  <c r="AK13" i="1"/>
  <c r="AL229" i="1"/>
  <c r="AL303" i="1"/>
  <c r="AK309" i="1"/>
  <c r="AK107" i="1"/>
  <c r="AL37" i="1"/>
  <c r="AL356" i="1"/>
  <c r="AK281" i="1"/>
  <c r="AL242" i="1"/>
  <c r="AL150" i="1"/>
  <c r="AK146" i="1"/>
  <c r="AK301" i="1"/>
  <c r="AK224" i="1"/>
  <c r="AK286" i="1"/>
  <c r="AK255" i="1"/>
  <c r="AK91" i="1"/>
  <c r="AL194" i="1"/>
  <c r="AK385" i="1"/>
  <c r="AL78" i="1"/>
  <c r="AL90" i="1"/>
  <c r="AK206" i="1"/>
  <c r="AK221" i="1"/>
  <c r="AK319" i="1"/>
  <c r="AK460" i="1"/>
  <c r="AL61" i="1"/>
  <c r="AL330" i="1"/>
  <c r="AK165" i="1"/>
  <c r="AK449" i="1"/>
  <c r="AK41" i="1"/>
  <c r="AK415" i="1"/>
  <c r="AL290" i="1"/>
  <c r="AK422" i="1"/>
  <c r="AL345" i="1"/>
  <c r="AL71" i="1"/>
  <c r="AK373" i="1"/>
  <c r="AK215" i="1"/>
  <c r="AL2" i="1"/>
  <c r="AK166" i="1"/>
  <c r="AK32" i="1"/>
  <c r="AK99" i="1"/>
  <c r="AK171" i="1"/>
  <c r="AK201" i="1"/>
  <c r="AL56" i="1"/>
  <c r="AK441" i="1"/>
  <c r="AL298" i="1"/>
  <c r="AL472" i="1"/>
  <c r="AK193" i="1"/>
  <c r="AL208" i="1"/>
  <c r="AL468" i="1"/>
  <c r="AK213" i="1"/>
  <c r="AK382" i="1"/>
  <c r="AK144" i="1"/>
  <c r="AK371" i="1"/>
  <c r="AK152" i="1"/>
  <c r="AK131" i="1"/>
  <c r="AL111" i="1"/>
  <c r="AL336" i="1"/>
  <c r="AL393" i="1"/>
  <c r="AK248" i="1"/>
  <c r="AK417" i="1"/>
  <c r="AL322" i="1"/>
  <c r="AK134" i="1"/>
  <c r="AL463" i="1"/>
  <c r="AK242" i="1"/>
  <c r="AK329" i="1"/>
  <c r="AK254" i="1"/>
  <c r="AL342" i="1"/>
  <c r="AK145" i="1"/>
  <c r="AK484" i="1"/>
  <c r="AK105" i="1"/>
  <c r="AK453" i="1"/>
  <c r="AK414" i="1"/>
  <c r="AL67" i="1"/>
  <c r="AL10" i="1"/>
  <c r="AL87" i="1"/>
  <c r="AK375" i="1"/>
  <c r="AK233" i="1"/>
  <c r="AK133" i="1"/>
  <c r="AK431" i="1"/>
  <c r="AK396" i="1"/>
  <c r="AL301" i="1"/>
  <c r="AL91" i="1"/>
  <c r="AK421" i="1"/>
  <c r="AK127" i="1"/>
  <c r="AK150" i="1"/>
  <c r="AK280" i="1"/>
  <c r="AL178" i="1"/>
  <c r="AK188" i="1"/>
  <c r="AL302" i="1"/>
  <c r="AL172" i="1"/>
  <c r="AL185" i="1"/>
  <c r="AK379" i="1"/>
  <c r="AK308" i="1"/>
  <c r="AK118" i="1"/>
  <c r="AK12" i="1"/>
  <c r="AL257" i="1"/>
  <c r="AL44" i="1"/>
  <c r="AK366" i="1"/>
  <c r="AL54" i="1"/>
  <c r="AL299" i="1"/>
  <c r="AL40" i="1"/>
  <c r="AL435" i="1"/>
  <c r="AK158" i="1"/>
  <c r="AL281" i="1"/>
  <c r="AL137" i="1"/>
  <c r="AL13" i="1"/>
  <c r="AL207" i="1"/>
  <c r="AK384" i="1"/>
  <c r="AK298" i="1"/>
  <c r="AL217" i="1"/>
  <c r="AK472" i="1"/>
  <c r="AL180" i="1"/>
  <c r="AL193" i="1"/>
  <c r="AK208" i="1"/>
  <c r="AK72" i="1"/>
  <c r="AL104" i="1"/>
  <c r="AK468" i="1"/>
  <c r="AL361" i="1"/>
  <c r="AK9" i="1"/>
  <c r="AK46" i="1"/>
  <c r="AK191" i="1"/>
  <c r="AK406" i="1"/>
  <c r="AK27" i="1"/>
  <c r="AK120" i="1"/>
  <c r="AL398" i="1"/>
  <c r="AL30" i="1"/>
  <c r="AK124" i="1"/>
  <c r="AL317" i="1"/>
  <c r="AL235" i="1"/>
  <c r="AL136" i="1"/>
  <c r="AK438" i="1"/>
  <c r="AK327" i="1"/>
  <c r="AK376" i="1"/>
  <c r="AL314" i="1"/>
  <c r="AL60" i="1"/>
  <c r="AL316" i="1"/>
  <c r="AL400" i="1"/>
  <c r="AL226" i="1"/>
  <c r="AL183" i="1"/>
  <c r="AL219" i="1"/>
  <c r="AL486" i="1"/>
  <c r="AL293" i="1"/>
  <c r="AL462" i="1"/>
  <c r="AL267" i="1"/>
  <c r="AK239" i="1"/>
  <c r="AK194" i="1"/>
  <c r="AK273" i="1"/>
  <c r="AL106" i="1"/>
  <c r="AL174" i="1"/>
  <c r="AK478" i="1"/>
  <c r="AL271" i="1"/>
  <c r="AL407" i="1"/>
  <c r="AL167" i="1"/>
  <c r="AK135" i="1"/>
  <c r="AL59" i="1"/>
  <c r="AK401" i="1"/>
  <c r="AK348" i="1"/>
  <c r="AL154" i="1"/>
  <c r="AL116" i="1"/>
  <c r="AL307" i="1"/>
  <c r="AK205" i="1"/>
  <c r="AK169" i="1"/>
  <c r="AK349" i="1"/>
  <c r="AK230" i="1"/>
  <c r="AK260" i="1"/>
  <c r="AK228" i="1"/>
  <c r="AK437" i="1"/>
  <c r="AK130" i="1"/>
  <c r="AK139" i="1"/>
  <c r="AL19" i="1"/>
  <c r="AL383" i="1"/>
  <c r="AL146" i="1"/>
  <c r="AL148" i="1"/>
  <c r="AL470" i="1"/>
  <c r="AK369" i="1"/>
  <c r="AK222" i="1"/>
  <c r="AK34" i="1"/>
  <c r="AK214" i="1"/>
  <c r="AL53" i="1"/>
  <c r="AL488" i="1"/>
  <c r="AK190" i="1"/>
  <c r="AL295" i="1"/>
  <c r="AL80" i="1"/>
  <c r="AL283" i="1"/>
  <c r="AL38" i="1"/>
  <c r="AK454" i="1"/>
  <c r="AK479" i="1"/>
  <c r="AK446" i="1"/>
  <c r="AK452" i="1"/>
  <c r="AK455" i="1"/>
  <c r="AL469" i="1"/>
  <c r="AL218" i="1"/>
  <c r="AK467" i="1"/>
  <c r="AK138" i="1"/>
  <c r="AL432" i="1"/>
  <c r="AL36" i="1"/>
  <c r="AK157" i="1"/>
  <c r="AK58" i="1"/>
  <c r="AL159" i="1"/>
  <c r="AK159" i="1"/>
  <c r="AL214" i="1"/>
  <c r="AL323" i="1"/>
  <c r="AL446" i="1"/>
  <c r="AL123" i="1"/>
  <c r="AL414" i="1"/>
  <c r="AL85" i="1"/>
  <c r="AK352" i="1"/>
  <c r="AK33" i="1"/>
  <c r="AL467" i="1"/>
  <c r="AK469" i="1"/>
  <c r="AL300" i="1"/>
  <c r="AK300" i="1"/>
  <c r="AL369" i="1"/>
  <c r="AL105" i="1"/>
  <c r="AL427" i="1"/>
  <c r="AL484" i="1"/>
  <c r="AL477" i="1"/>
  <c r="AK488" i="1"/>
  <c r="AK426" i="1"/>
  <c r="AK464" i="1"/>
  <c r="AK64" i="1"/>
  <c r="AK482" i="1"/>
  <c r="AK436" i="1"/>
  <c r="AL82" i="1"/>
  <c r="AK370" i="1"/>
  <c r="AL113" i="1"/>
  <c r="AK24" i="1"/>
  <c r="AL190" i="1"/>
  <c r="AL34" i="1"/>
  <c r="AL364" i="1"/>
  <c r="AL479" i="1"/>
  <c r="AK326" i="1"/>
  <c r="AK80" i="1"/>
  <c r="AL455" i="1"/>
  <c r="AK408" i="1"/>
  <c r="AL408" i="1"/>
  <c r="AL222" i="1"/>
  <c r="AL138" i="1"/>
  <c r="AL202" i="1"/>
  <c r="AK36" i="1"/>
  <c r="AK38" i="1"/>
  <c r="AK10" i="1"/>
  <c r="AK218" i="1"/>
  <c r="AL75" i="1"/>
  <c r="AK75" i="1"/>
  <c r="AK428" i="1"/>
  <c r="AL428" i="1"/>
  <c r="AL23" i="1"/>
  <c r="AK23" i="1"/>
  <c r="AL431" i="1"/>
  <c r="AL133" i="1"/>
  <c r="AL48" i="1"/>
  <c r="AL453" i="1"/>
  <c r="AL454" i="1"/>
  <c r="AL233" i="1"/>
  <c r="AK87" i="1"/>
  <c r="AL374" i="1"/>
  <c r="AK283" i="1"/>
  <c r="AK470" i="1"/>
  <c r="AL375" i="1"/>
  <c r="AL157" i="1"/>
  <c r="AL396" i="1"/>
  <c r="AK295" i="1"/>
  <c r="AK53" i="1"/>
  <c r="AK132" i="1"/>
  <c r="AL246" i="1"/>
  <c r="AK337" i="1"/>
  <c r="AL270" i="1"/>
  <c r="AK164" i="1"/>
  <c r="AL49" i="1"/>
  <c r="AK328" i="1"/>
  <c r="AK93" i="1"/>
  <c r="AK26" i="1"/>
  <c r="AL311" i="1"/>
  <c r="AL457" i="1"/>
  <c r="AK65" i="1"/>
  <c r="AK447" i="1"/>
  <c r="AK387" i="1"/>
  <c r="AK253" i="1"/>
  <c r="AK112" i="1"/>
  <c r="AK282" i="1"/>
  <c r="AL76" i="1"/>
  <c r="AK103" i="1"/>
  <c r="AK310" i="1"/>
  <c r="AK490" i="1"/>
  <c r="AL476" i="1"/>
  <c r="AL451" i="1"/>
  <c r="AK57" i="1"/>
  <c r="AL306" i="1"/>
  <c r="AK199" i="1"/>
  <c r="AK493" i="1"/>
  <c r="AL405" i="1"/>
  <c r="AL155" i="1"/>
  <c r="AK42" i="1"/>
  <c r="AL84" i="1"/>
  <c r="AL404" i="1"/>
  <c r="AK14" i="1"/>
  <c r="AK161" i="1"/>
  <c r="AL269" i="1"/>
  <c r="AL225" i="1"/>
  <c r="AL245" i="1"/>
  <c r="AK117" i="1"/>
  <c r="AK402" i="1"/>
  <c r="AL355" i="1"/>
  <c r="AL186" i="1"/>
  <c r="AK419" i="1"/>
  <c r="AL94" i="1"/>
  <c r="AL381" i="1"/>
  <c r="AL367" i="1"/>
  <c r="AL391" i="1"/>
  <c r="AL88" i="1"/>
  <c r="AK259" i="1"/>
  <c r="AL110" i="1"/>
  <c r="AL338" i="1"/>
  <c r="AL397" i="1"/>
  <c r="AK234" i="1"/>
  <c r="AL240" i="1"/>
  <c r="AL386" i="1"/>
  <c r="AL473" i="1"/>
  <c r="AK325" i="1"/>
  <c r="AK79" i="1"/>
  <c r="AL351" i="1"/>
  <c r="AL359" i="1"/>
  <c r="AK192" i="1"/>
  <c r="AL343" i="1"/>
  <c r="AL341" i="1"/>
  <c r="AL487" i="1"/>
  <c r="AK156" i="1"/>
  <c r="AK212" i="1"/>
  <c r="AK289" i="1"/>
  <c r="AK458" i="1"/>
  <c r="AK179" i="1"/>
  <c r="AK353" i="1"/>
  <c r="AK439" i="1"/>
  <c r="AL263" i="1"/>
  <c r="AL425" i="1"/>
  <c r="AL368" i="1"/>
  <c r="AK268" i="1"/>
  <c r="AK388" i="1"/>
  <c r="AL151" i="1"/>
  <c r="AK360" i="1"/>
  <c r="AL387" i="1"/>
  <c r="AK457" i="1"/>
  <c r="AL164" i="1"/>
  <c r="AL149" i="1"/>
  <c r="AL132" i="1"/>
  <c r="AL112" i="1"/>
  <c r="AL179" i="1"/>
  <c r="AL439" i="1"/>
  <c r="AL253" i="1"/>
  <c r="AL328" i="1"/>
  <c r="AK451" i="1"/>
  <c r="AK84" i="1"/>
  <c r="AK391" i="1"/>
  <c r="AK341" i="1"/>
  <c r="AK186" i="1"/>
  <c r="AK290" i="1"/>
  <c r="AK88" i="1"/>
  <c r="AK269" i="1"/>
  <c r="AK113" i="1"/>
  <c r="AL103" i="1"/>
  <c r="AL282" i="1"/>
  <c r="AL9" i="1"/>
  <c r="AL490" i="1"/>
  <c r="AL161" i="1"/>
  <c r="AL24" i="1"/>
  <c r="AL353" i="1"/>
  <c r="AK49" i="1"/>
  <c r="AK476" i="1"/>
  <c r="AK61" i="1"/>
  <c r="AK306" i="1"/>
  <c r="AK330" i="1"/>
  <c r="AK404" i="1"/>
  <c r="AK338" i="1"/>
  <c r="AK355" i="1"/>
  <c r="AL26" i="1"/>
  <c r="AK351" i="1"/>
  <c r="AK381" i="1"/>
  <c r="AL339" i="1"/>
  <c r="AL156" i="1"/>
  <c r="AK405" i="1"/>
  <c r="AL493" i="1"/>
  <c r="AL325" i="1"/>
  <c r="AL192" i="1"/>
  <c r="AL72" i="1"/>
  <c r="AL93" i="1"/>
  <c r="AL424" i="1"/>
  <c r="AL42" i="1"/>
  <c r="AK240" i="1"/>
  <c r="AK386" i="1"/>
  <c r="AK196" i="1"/>
  <c r="AK367" i="1"/>
  <c r="AK180" i="1"/>
  <c r="AL57" i="1"/>
  <c r="AK82" i="1"/>
  <c r="AK245" i="1"/>
  <c r="AK110" i="1"/>
  <c r="AL234" i="1"/>
  <c r="AL402" i="1"/>
  <c r="AK359" i="1"/>
  <c r="AK246" i="1"/>
  <c r="AK361" i="1"/>
  <c r="AK397" i="1"/>
  <c r="AK390" i="1"/>
  <c r="AL346" i="1"/>
  <c r="AK461" i="1"/>
  <c r="AK261" i="1"/>
  <c r="AK321" i="1"/>
  <c r="AK173" i="1"/>
  <c r="AK50" i="1"/>
  <c r="AK303" i="1"/>
  <c r="AL309" i="1"/>
  <c r="AL107" i="1"/>
  <c r="AK37" i="1"/>
  <c r="AK356" i="1"/>
  <c r="AL224" i="1"/>
  <c r="AL286" i="1"/>
  <c r="AL377" i="1"/>
  <c r="AL199" i="1"/>
  <c r="AL406" i="1"/>
  <c r="AL310" i="1"/>
  <c r="AL259" i="1"/>
  <c r="AL191" i="1"/>
  <c r="AL289" i="1"/>
  <c r="AL447" i="1"/>
  <c r="AL458" i="1"/>
  <c r="AK155" i="1"/>
  <c r="AK345" i="1"/>
  <c r="AK104" i="1"/>
  <c r="AK487" i="1"/>
  <c r="AK52" i="1"/>
  <c r="AL212" i="1"/>
  <c r="AL65" i="1"/>
  <c r="AL419" i="1"/>
  <c r="AL79" i="1"/>
  <c r="AK483" i="1"/>
  <c r="AK343" i="1"/>
  <c r="AK225" i="1"/>
  <c r="AK81" i="1"/>
  <c r="AL459" i="1"/>
  <c r="AL181" i="1"/>
  <c r="AL418" i="1"/>
  <c r="AL141" i="1"/>
  <c r="AL265" i="1"/>
  <c r="AL410" i="1"/>
  <c r="AL16" i="1"/>
  <c r="AL276" i="1"/>
  <c r="AL284" i="1"/>
  <c r="AL277" i="1"/>
  <c r="AL197" i="1"/>
  <c r="AL389" i="1"/>
  <c r="AL492" i="1"/>
  <c r="AL297" i="1"/>
  <c r="AL77" i="1"/>
  <c r="AL211" i="1"/>
  <c r="AL25" i="1"/>
  <c r="AL204" i="1"/>
  <c r="AL443" i="1"/>
  <c r="AL232" i="1"/>
  <c r="AL288" i="1"/>
  <c r="AL250" i="1"/>
  <c r="AL73" i="1"/>
  <c r="AL55" i="1"/>
  <c r="AL274" i="1"/>
  <c r="AL423" i="1"/>
  <c r="AL7" i="1" l="1"/>
  <c r="AK200" i="1"/>
  <c r="AL471" i="1"/>
  <c r="AK97" i="1"/>
  <c r="AK109" i="1"/>
  <c r="AL200" i="1"/>
  <c r="AK63" i="1"/>
  <c r="AK344" i="1"/>
  <c r="AK474" i="1"/>
  <c r="AK4" i="1"/>
  <c r="AK160" i="1"/>
  <c r="AL203" i="1"/>
  <c r="AK313" i="1"/>
  <c r="AK287" i="1"/>
  <c r="AK216" i="1"/>
  <c r="AL344" i="1"/>
  <c r="AL430" i="1"/>
  <c r="AK176" i="1"/>
  <c r="AK312" i="1"/>
  <c r="AK275" i="1"/>
  <c r="AL176" i="1"/>
  <c r="AL252" i="1"/>
  <c r="AK445" i="1"/>
  <c r="AL238" i="1"/>
  <c r="AL312" i="1"/>
  <c r="AK416" i="1"/>
  <c r="AL456" i="1"/>
  <c r="AK362" i="1"/>
  <c r="AK433" i="1"/>
  <c r="AK129" i="1"/>
  <c r="AK17" i="1"/>
  <c r="AL433" i="1"/>
  <c r="AL129" i="1"/>
  <c r="AK236" i="1"/>
  <c r="AK247" i="1"/>
  <c r="AL362" i="1"/>
  <c r="AL420" i="1"/>
  <c r="AL442" i="1"/>
  <c r="AK456" i="1"/>
  <c r="AK47" i="1"/>
  <c r="AL109" i="1"/>
  <c r="AL92" i="1"/>
  <c r="AK35" i="1"/>
  <c r="AL35" i="1"/>
  <c r="AL247" i="1"/>
  <c r="AL474" i="1"/>
  <c r="AL17" i="1"/>
  <c r="AL8" i="1"/>
  <c r="AK210" i="1"/>
  <c r="AK444" i="1"/>
  <c r="AL275" i="1"/>
  <c r="AL444" i="1"/>
  <c r="AL102" i="1"/>
  <c r="AL481" i="1"/>
  <c r="AK89" i="1"/>
  <c r="AL98" i="1"/>
  <c r="AK262" i="1"/>
  <c r="AK98" i="1"/>
  <c r="AL262" i="1"/>
  <c r="AL287" i="1"/>
  <c r="AK15" i="1"/>
  <c r="AL210" i="1"/>
  <c r="AL285" i="1"/>
  <c r="AL89" i="1"/>
  <c r="AL182" i="1"/>
  <c r="AK100" i="1"/>
  <c r="AK291" i="1"/>
  <c r="AL320" i="1"/>
  <c r="AL114" i="1"/>
  <c r="AL258" i="1"/>
  <c r="AL100" i="1"/>
  <c r="AK102" i="1"/>
  <c r="AK182" i="1"/>
  <c r="AL333" i="1"/>
  <c r="AK365" i="1"/>
  <c r="AL128" i="1"/>
  <c r="AK114" i="1"/>
  <c r="AK258" i="1"/>
  <c r="AL184" i="1"/>
  <c r="AL15" i="1"/>
  <c r="AL450" i="1"/>
  <c r="AL22" i="1"/>
  <c r="AK320" i="1"/>
  <c r="AK237" i="1"/>
  <c r="AL358" i="1"/>
  <c r="AL70" i="1"/>
  <c r="AK392" i="1"/>
  <c r="AL416" i="1"/>
  <c r="AK8" i="1"/>
  <c r="AK184" i="1"/>
  <c r="AL291" i="1"/>
  <c r="AL480" i="1"/>
  <c r="AL266" i="1"/>
  <c r="AK22" i="1"/>
  <c r="AK292" i="1"/>
  <c r="AK121" i="1"/>
  <c r="AL365" i="1"/>
  <c r="AK480" i="1"/>
  <c r="AL47" i="1"/>
  <c r="AL315" i="1"/>
  <c r="AK70" i="1"/>
  <c r="AL440" i="1"/>
  <c r="AL86" i="1"/>
  <c r="AK481" i="1"/>
  <c r="AL209" i="1"/>
  <c r="AL96" i="1"/>
  <c r="AL121" i="1"/>
  <c r="AK126" i="1"/>
  <c r="AL292" i="1"/>
  <c r="AL119" i="1"/>
  <c r="AK372" i="1"/>
  <c r="AK315" i="1"/>
  <c r="AK86" i="1"/>
  <c r="AK450" i="1"/>
  <c r="AK358" i="1"/>
  <c r="AK119" i="1"/>
  <c r="AK440" i="1"/>
  <c r="AL126" i="1"/>
  <c r="AK442" i="1"/>
  <c r="AK96" i="1"/>
  <c r="AK209" i="1"/>
  <c r="AL372" i="1"/>
  <c r="AK101" i="1"/>
  <c r="AL331" i="1"/>
  <c r="AL485" i="1"/>
  <c r="AK485" i="1"/>
  <c r="AL101" i="1"/>
  <c r="AL45" i="1"/>
  <c r="AK331" i="1"/>
  <c r="AK333" i="1"/>
  <c r="AK45" i="1"/>
  <c r="AK189" i="1"/>
  <c r="AL189" i="1"/>
  <c r="AK243" i="1"/>
  <c r="AL243" i="1"/>
  <c r="AL227" i="1"/>
  <c r="AK227" i="1"/>
</calcChain>
</file>

<file path=xl/sharedStrings.xml><?xml version="1.0" encoding="utf-8"?>
<sst xmlns="http://schemas.openxmlformats.org/spreadsheetml/2006/main" count="6964" uniqueCount="812">
  <si>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</si>
  <si>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</si>
  <si>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</si>
  <si>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</si>
  <si>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</si>
  <si>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</si>
  <si>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</si>
  <si>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</si>
  <si>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</si>
  <si>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</si>
  <si>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</si>
  <si>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</si>
  <si>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2P</t>
  </si>
  <si>
    <t>2PA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</si>
  <si>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</si>
  <si>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</si>
  <si>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</si>
  <si>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</si>
  <si>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</si>
  <si>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</si>
  <si>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</si>
  <si>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</si>
  <si>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</si>
  <si>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</si>
  <si>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</si>
  <si>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</si>
  <si>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</si>
  <si>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Quincy Acy</t>
  </si>
  <si>
    <t>NYK</t>
  </si>
  <si>
    <t>Jordan Adams</t>
  </si>
  <si>
    <t>SG</t>
  </si>
  <si>
    <t>MEM</t>
  </si>
  <si>
    <t>Steven Adams</t>
  </si>
  <si>
    <t>C</t>
  </si>
  <si>
    <t>OKC</t>
  </si>
  <si>
    <t>Jeff Adrien</t>
  </si>
  <si>
    <t>MIN</t>
  </si>
  <si>
    <t>Arron Afflalo</t>
  </si>
  <si>
    <t>DEN</t>
  </si>
  <si>
    <t>POR</t>
  </si>
  <si>
    <t>Alexis Ajinca</t>
  </si>
  <si>
    <t>NOP</t>
  </si>
  <si>
    <t>Furkan Aldemir</t>
  </si>
  <si>
    <t>PHI</t>
  </si>
  <si>
    <t>Cole Aldrich</t>
  </si>
  <si>
    <t>LaMarcus Aldridge</t>
  </si>
  <si>
    <t>Lavoy Allen</t>
  </si>
  <si>
    <t>IND</t>
  </si>
  <si>
    <t>Tony Allen</t>
  </si>
  <si>
    <t>Al-Farouq Aminu</t>
  </si>
  <si>
    <t>SF</t>
  </si>
  <si>
    <t>DAL</t>
  </si>
  <si>
    <t>Louis Amundson</t>
  </si>
  <si>
    <t>CLE</t>
  </si>
  <si>
    <t>Chris Andersen</t>
  </si>
  <si>
    <t>MIA</t>
  </si>
  <si>
    <t>Alan Anderson</t>
  </si>
  <si>
    <t>BRK</t>
  </si>
  <si>
    <t>Kyle Anderson</t>
  </si>
  <si>
    <t>SAS</t>
  </si>
  <si>
    <t>Ryan Anderson</t>
  </si>
  <si>
    <t>Giannis Antetokounmpo</t>
  </si>
  <si>
    <t>MIL</t>
  </si>
  <si>
    <t>Carmelo Anthony</t>
  </si>
  <si>
    <t>Joel Anthony</t>
  </si>
  <si>
    <t>DET</t>
  </si>
  <si>
    <t>Pero Antic</t>
  </si>
  <si>
    <t>ATL</t>
  </si>
  <si>
    <t>Trevor Ariza</t>
  </si>
  <si>
    <t>HOU</t>
  </si>
  <si>
    <t>Darrell Arthur</t>
  </si>
  <si>
    <t>Omer Asik</t>
  </si>
  <si>
    <t>D.J. Augustin</t>
  </si>
  <si>
    <t>PG</t>
  </si>
  <si>
    <t>Jeff Ayres</t>
  </si>
  <si>
    <t>Luke Babbitt</t>
  </si>
  <si>
    <t>Cameron Bairstow</t>
  </si>
  <si>
    <t>CHI</t>
  </si>
  <si>
    <t>Leandro Barbosa</t>
  </si>
  <si>
    <t>GSW</t>
  </si>
  <si>
    <t>Jose Barea</t>
  </si>
  <si>
    <t>Andrea Bargnani</t>
  </si>
  <si>
    <t>Harrison Barnes</t>
  </si>
  <si>
    <t>Matt Barnes</t>
  </si>
  <si>
    <t>LAC</t>
  </si>
  <si>
    <t>Earl Barron</t>
  </si>
  <si>
    <t>PHO</t>
  </si>
  <si>
    <t>Will Barton</t>
  </si>
  <si>
    <t>Brandon Bass</t>
  </si>
  <si>
    <t>BOS</t>
  </si>
  <si>
    <t>Nicolas Batum</t>
  </si>
  <si>
    <t>Jerryd Bayless</t>
  </si>
  <si>
    <t>Aron Baynes</t>
  </si>
  <si>
    <t>Kent Bazemore</t>
  </si>
  <si>
    <t>Bradley Beal</t>
  </si>
  <si>
    <t>WAS</t>
  </si>
  <si>
    <t>Michael Beasley</t>
  </si>
  <si>
    <t>Marco Belinelli</t>
  </si>
  <si>
    <t>Jerrelle Benimon</t>
  </si>
  <si>
    <t>UTA</t>
  </si>
  <si>
    <t>Anthony Bennett</t>
  </si>
  <si>
    <t>Patrick Beverley</t>
  </si>
  <si>
    <t>Sim Bhullar</t>
  </si>
  <si>
    <t>SAC</t>
  </si>
  <si>
    <t>Bismack Biyombo</t>
  </si>
  <si>
    <t>CHO</t>
  </si>
  <si>
    <t>Tarik Black</t>
  </si>
  <si>
    <t>LAL</t>
  </si>
  <si>
    <t>DeJuan Blair</t>
  </si>
  <si>
    <t>Steve Blake</t>
  </si>
  <si>
    <t>Eric Bledsoe</t>
  </si>
  <si>
    <t>Vander Blue</t>
  </si>
  <si>
    <t>Bojan Bogdanovic</t>
  </si>
  <si>
    <t>Andrew Bogut</t>
  </si>
  <si>
    <t>Matt Bonner</t>
  </si>
  <si>
    <t>Trevor Booker</t>
  </si>
  <si>
    <t>Carlos Boozer</t>
  </si>
  <si>
    <t>Chris Bosh</t>
  </si>
  <si>
    <t>Avery Bradley</t>
  </si>
  <si>
    <t>Elton Brand</t>
  </si>
  <si>
    <t>Corey Brewer</t>
  </si>
  <si>
    <t>Aaron Brooks</t>
  </si>
  <si>
    <t>Jabari Brown</t>
  </si>
  <si>
    <t>Lorenzo Brown</t>
  </si>
  <si>
    <t>Markel Brown</t>
  </si>
  <si>
    <t>Shannon Brown</t>
  </si>
  <si>
    <t>Kobe Bryant</t>
  </si>
  <si>
    <t>Chase Budinger</t>
  </si>
  <si>
    <t>Reggie Bullock</t>
  </si>
  <si>
    <t>Trey Burke</t>
  </si>
  <si>
    <t>Alec Burks</t>
  </si>
  <si>
    <t>Caron Butler</t>
  </si>
  <si>
    <t>Jimmy Butler</t>
  </si>
  <si>
    <t>Rasual Butler</t>
  </si>
  <si>
    <t>Dwight Buycks</t>
  </si>
  <si>
    <t>Will Bynum</t>
  </si>
  <si>
    <t>Bruno Caboclo</t>
  </si>
  <si>
    <t>TOR</t>
  </si>
  <si>
    <t>Nick Calathes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</si>
  <si>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</si>
  <si>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</si>
  <si>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</si>
  <si>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</si>
  <si>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</si>
  <si>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</si>
  <si>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</si>
  <si>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</si>
  <si>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Mario Chalmers</t>
  </si>
  <si>
    <t>Tyson Chandler</t>
  </si>
  <si>
    <t>Wilson Chandler</t>
  </si>
  <si>
    <t>Will Cherry</t>
  </si>
  <si>
    <t>Patrick Christopher</t>
  </si>
  <si>
    <t>Earl Clark</t>
  </si>
  <si>
    <t>Ian Clark</t>
  </si>
  <si>
    <t>Jordan Clarkson</t>
  </si>
  <si>
    <t>Victor Claver</t>
  </si>
  <si>
    <t>Norris Cole</t>
  </si>
  <si>
    <t>Darren Collison</t>
  </si>
  <si>
    <t>Nick Collison</t>
  </si>
  <si>
    <t>Mike Conley</t>
  </si>
  <si>
    <t>Jack Cooley</t>
  </si>
  <si>
    <t>Chris Copeland</t>
  </si>
  <si>
    <t>Bryce Cotton</t>
  </si>
  <si>
    <t>DeMarcus Cousins</t>
  </si>
  <si>
    <t>Robert Covington</t>
  </si>
  <si>
    <t>Allen Crabbe</t>
  </si>
  <si>
    <t>Jamal Crawford</t>
  </si>
  <si>
    <t>Jae Crowder</t>
  </si>
  <si>
    <t>Dante Cunningham</t>
  </si>
  <si>
    <t>Jared Cunningham</t>
  </si>
  <si>
    <t>Seth Curry</t>
  </si>
  <si>
    <t>Stephen Curry</t>
  </si>
  <si>
    <t>Samuel Dalembert</t>
  </si>
  <si>
    <t>Troy Daniels</t>
  </si>
  <si>
    <t>Luigi Datome</t>
  </si>
  <si>
    <t>Brandon Davies</t>
  </si>
  <si>
    <t>Anthony Davis</t>
  </si>
  <si>
    <t>Ed Davis</t>
  </si>
  <si>
    <t>Glen Davis</t>
  </si>
  <si>
    <t>Andre Dawkins</t>
  </si>
  <si>
    <t>Austin Daye</t>
  </si>
  <si>
    <t>Dewayne Dedmon</t>
  </si>
  <si>
    <t>ORL</t>
  </si>
  <si>
    <t>Matthew Dellavedova</t>
  </si>
  <si>
    <t>Luol Deng</t>
  </si>
  <si>
    <t>DeMar DeRozan</t>
  </si>
  <si>
    <t>Boris Diaw</t>
  </si>
  <si>
    <t>Gorgui Dieng</t>
  </si>
  <si>
    <t>Spencer Dinwiddie</t>
  </si>
  <si>
    <t>Joey Dorsey</t>
  </si>
  <si>
    <t>Toney Douglas</t>
  </si>
  <si>
    <t>Chris Douglas-Roberts</t>
  </si>
  <si>
    <t>Goran Dragic</t>
  </si>
  <si>
    <t>SG-PG</t>
  </si>
  <si>
    <t>Zoran Dragic</t>
  </si>
  <si>
    <t>Larry Drew</t>
  </si>
  <si>
    <t>Andre Drummond</t>
  </si>
  <si>
    <t>Jared Dudley</t>
  </si>
  <si>
    <t>Tim Duncan</t>
  </si>
  <si>
    <t>Mike Dunleavy</t>
  </si>
  <si>
    <t>Kevin Durant</t>
  </si>
  <si>
    <t>Cleanthony Early</t>
  </si>
  <si>
    <t>Wayne Ellington</t>
  </si>
  <si>
    <t>Monta Ellis</t>
  </si>
  <si>
    <t>James Ennis</t>
  </si>
  <si>
    <t>Tyler Ennis</t>
  </si>
  <si>
    <t>Jeremy Evans</t>
  </si>
  <si>
    <t>Reggie Evans</t>
  </si>
  <si>
    <t>Tyreke Evans</t>
  </si>
  <si>
    <t>Dante Exum</t>
  </si>
  <si>
    <t>Festus Ezeli</t>
  </si>
  <si>
    <t>Kenneth Faried</t>
  </si>
  <si>
    <t>Jordan Farmar</t>
  </si>
  <si>
    <t>Derrick Favors</t>
  </si>
  <si>
    <t>Raymond Felton</t>
  </si>
  <si>
    <t>Landry Fields</t>
  </si>
  <si>
    <t>Evan Fournier</t>
  </si>
  <si>
    <t>Randy Foye</t>
  </si>
  <si>
    <t>Jamaal Franklin</t>
  </si>
  <si>
    <t>Tim Frazier</t>
  </si>
  <si>
    <t>Jimmer Fredette</t>
  </si>
  <si>
    <t>Joel Freeland</t>
  </si>
  <si>
    <t>Channing Frye</t>
  </si>
  <si>
    <t>Danilo Gallinari</t>
  </si>
  <si>
    <t>Langston Galloway</t>
  </si>
  <si>
    <t>Francisco Garcia</t>
  </si>
  <si>
    <t>Kevin Garnett</t>
  </si>
  <si>
    <t>Marc Gasol</t>
  </si>
  <si>
    <t>Pau Gasol</t>
  </si>
  <si>
    <t>Rudy Gay</t>
  </si>
  <si>
    <t>Alonzo Gee</t>
  </si>
  <si>
    <t>Paul George</t>
  </si>
  <si>
    <t>Taj Gibson</t>
  </si>
  <si>
    <t>Manu Ginobili</t>
  </si>
  <si>
    <t>Rudy Gobert</t>
  </si>
  <si>
    <t>Drew Gooden</t>
  </si>
  <si>
    <t>Archie Goodwin</t>
  </si>
  <si>
    <t>Aaron Gordon</t>
  </si>
  <si>
    <t>Ben Gordon</t>
  </si>
  <si>
    <t>Drew Gordon</t>
  </si>
  <si>
    <t>Eric Gordon</t>
  </si>
  <si>
    <t>Marcin Gortat</t>
  </si>
  <si>
    <t>Danny Granger</t>
  </si>
  <si>
    <t>Jerami Grant</t>
  </si>
  <si>
    <t>Danny Green</t>
  </si>
  <si>
    <t>Draymond Green</t>
  </si>
  <si>
    <t>Erick Green</t>
  </si>
  <si>
    <t>Gerald Green</t>
  </si>
  <si>
    <t>JaMychal Green</t>
  </si>
  <si>
    <t>Jeff Green</t>
  </si>
  <si>
    <t>Willie Green</t>
  </si>
  <si>
    <t>Blake Griffin</t>
  </si>
  <si>
    <t>Jorge Gutierrez</t>
  </si>
  <si>
    <t>P.J. Hairston</t>
  </si>
  <si>
    <t>Jordan Hamilton</t>
  </si>
  <si>
    <t>Justin Hamilton</t>
  </si>
  <si>
    <t>Tyler Hansbrough</t>
  </si>
  <si>
    <t>Tim Hardaway</t>
  </si>
  <si>
    <t>James Harden</t>
  </si>
  <si>
    <t>Maurice Harkless</t>
  </si>
  <si>
    <t>Devin Harris</t>
  </si>
  <si>
    <t>Gary Harris</t>
  </si>
  <si>
    <t>Joe Harris</t>
  </si>
  <si>
    <t>Tobias Harris</t>
  </si>
  <si>
    <t>Udonis Haslem</t>
  </si>
  <si>
    <t>Spencer Hawes</t>
  </si>
  <si>
    <t>Chuck Hayes</t>
  </si>
  <si>
    <t>Gordon Hayward</t>
  </si>
  <si>
    <t>Brendan Haywood</t>
  </si>
  <si>
    <t>Gerald Henderson</t>
  </si>
  <si>
    <t>Xavier Henry</t>
  </si>
  <si>
    <t>John Henson</t>
  </si>
  <si>
    <t>Roy Hibbert</t>
  </si>
  <si>
    <t>J.J. Hickson</t>
  </si>
  <si>
    <t>Nene Hilario</t>
  </si>
  <si>
    <t>George Hill</t>
  </si>
  <si>
    <t>Jordan Hill</t>
  </si>
  <si>
    <t>Solomon Hill</t>
  </si>
  <si>
    <t>Kirk Hinrich</t>
  </si>
  <si>
    <t>Jrue Holiday</t>
  </si>
  <si>
    <t>Justin Holiday</t>
  </si>
  <si>
    <t>Ryan Hollins</t>
  </si>
  <si>
    <t>Rodney Hood</t>
  </si>
  <si>
    <t>Al Horford</t>
  </si>
  <si>
    <t>Dwight Howard</t>
  </si>
  <si>
    <t>Lester Hudson</t>
  </si>
  <si>
    <t>Robbie Hummel</t>
  </si>
  <si>
    <t>Kris Humphries</t>
  </si>
  <si>
    <t>Serge Ibaka</t>
  </si>
  <si>
    <t>Andre Iguodala</t>
  </si>
  <si>
    <t>Ersan Ilyasova</t>
  </si>
  <si>
    <t>Joe Ingles</t>
  </si>
  <si>
    <t>Kyrie Irving</t>
  </si>
  <si>
    <t>Jarrett Jack</t>
  </si>
  <si>
    <t>Reggie Jackson</t>
  </si>
  <si>
    <t>Bernard James</t>
  </si>
  <si>
    <t>LeBron James</t>
  </si>
  <si>
    <t>Al Jefferson</t>
  </si>
  <si>
    <t>Cory Jefferson</t>
  </si>
  <si>
    <t>Richard Jefferson</t>
  </si>
  <si>
    <t>John Jenkins</t>
  </si>
  <si>
    <t>Brandon Jennings</t>
  </si>
  <si>
    <t>Jonas Jerebko</t>
  </si>
  <si>
    <t>Grant Jerrett</t>
  </si>
  <si>
    <t>Amir Johnson</t>
  </si>
  <si>
    <t>Chris Johnson</t>
  </si>
  <si>
    <t>James Johnson</t>
  </si>
  <si>
    <t>Joe Johnson</t>
  </si>
  <si>
    <t>Nick Johnson</t>
  </si>
  <si>
    <t>Tyler Johnson</t>
  </si>
  <si>
    <t>Wesley Johnson</t>
  </si>
  <si>
    <t>Dahntay Jones</t>
  </si>
  <si>
    <t>James Jones</t>
  </si>
  <si>
    <t>Perry Jones</t>
  </si>
  <si>
    <t>Terrence Jones</t>
  </si>
  <si>
    <t>DeAndre Jordan</t>
  </si>
  <si>
    <t>Jerome Jordan</t>
  </si>
  <si>
    <t>Cory Joseph</t>
  </si>
  <si>
    <t>Chris Kaman</t>
  </si>
  <si>
    <t>Enes Kanter</t>
  </si>
  <si>
    <t>Sergey Karasev</t>
  </si>
  <si>
    <t>Ryan Kelly</t>
  </si>
  <si>
    <t>Michael Kidd-Gilchrist</t>
  </si>
  <si>
    <t>Sean Kilpatrick</t>
  </si>
  <si>
    <t>Andrei Kirilenko</t>
  </si>
  <si>
    <t>Alex Kirk</t>
  </si>
  <si>
    <t>Brandon Knight</t>
  </si>
  <si>
    <t>PG-SG</t>
  </si>
  <si>
    <t>Kyle Korver</t>
  </si>
  <si>
    <t>Kosta Koufos</t>
  </si>
  <si>
    <t>Ognjen Kuzmic</t>
  </si>
  <si>
    <t>Jeremy Lamb</t>
  </si>
  <si>
    <t>Carl Landry</t>
  </si>
  <si>
    <t>Shane Larkin</t>
  </si>
  <si>
    <t>Joffrey Lauvergne</t>
  </si>
  <si>
    <t>Zach LaVine</t>
  </si>
  <si>
    <t>Ty Lawson</t>
  </si>
  <si>
    <t>Ricky Ledo</t>
  </si>
  <si>
    <t>Courtney Lee</t>
  </si>
  <si>
    <t>David Lee</t>
  </si>
  <si>
    <t>Malcolm Lee</t>
  </si>
  <si>
    <t>Alex Len</t>
  </si>
  <si>
    <t>Kawhi Leonard</t>
  </si>
  <si>
    <t>Meyers Leonard</t>
  </si>
  <si>
    <t>Jon Leuer</t>
  </si>
  <si>
    <t>Damian Lillard</t>
  </si>
  <si>
    <t>Jeremy Lin</t>
  </si>
  <si>
    <t>Shaun Livingston</t>
  </si>
  <si>
    <t>Brook Lopez</t>
  </si>
  <si>
    <t>Robin Lopez</t>
  </si>
  <si>
    <t>Kevin Love</t>
  </si>
  <si>
    <t>Kyle Lowry</t>
  </si>
  <si>
    <t>John Lucas</t>
  </si>
  <si>
    <t>Kalin Lucas</t>
  </si>
  <si>
    <t>Shelvin Mack</t>
  </si>
  <si>
    <t>Ian Mahinmi</t>
  </si>
  <si>
    <t>Devyn Marble</t>
  </si>
  <si>
    <t>Shawn Marion</t>
  </si>
  <si>
    <t>Kendall Marshall</t>
  </si>
  <si>
    <t>Cartier Martin</t>
  </si>
  <si>
    <t>Kenyon Martin</t>
  </si>
  <si>
    <t>Kevin Martin</t>
  </si>
  <si>
    <t>Wesley Matthews</t>
  </si>
  <si>
    <t>Jason Maxiell</t>
  </si>
  <si>
    <t>O.J. Mayo</t>
  </si>
  <si>
    <t>Luc Mbah a Moute</t>
  </si>
  <si>
    <t>James Michael McAdoo</t>
  </si>
  <si>
    <t>Ray McCallum</t>
  </si>
  <si>
    <t>C.J. McCollum</t>
  </si>
  <si>
    <t>K.J. McDaniels</t>
  </si>
  <si>
    <t>Doug McDermott</t>
  </si>
  <si>
    <t>Mitch McGary</t>
  </si>
  <si>
    <t>JaVale McGee</t>
  </si>
  <si>
    <t>Ben McLemore</t>
  </si>
  <si>
    <t>Jerel McNeal</t>
  </si>
  <si>
    <t>Josh McRoberts</t>
  </si>
  <si>
    <t>Jodie Meeks</t>
  </si>
  <si>
    <t>Gal Mekel</t>
  </si>
  <si>
    <t>Khris Middleton</t>
  </si>
  <si>
    <t>C.J. Miles</t>
  </si>
  <si>
    <t>Andre Miller</t>
  </si>
  <si>
    <t>Darius Miller</t>
  </si>
  <si>
    <t>Mike Miller</t>
  </si>
  <si>
    <t>Quincy Miller</t>
  </si>
  <si>
    <t>Patrick Mills</t>
  </si>
  <si>
    <t>Elijah Millsap</t>
  </si>
  <si>
    <t>Paul Millsap</t>
  </si>
  <si>
    <t>Nikola Mirotic</t>
  </si>
  <si>
    <t>Nazr Mohammed</t>
  </si>
  <si>
    <t>Greg Monroe</t>
  </si>
  <si>
    <t>E'Twaun Moore</t>
  </si>
  <si>
    <t>Eric Moreland</t>
  </si>
  <si>
    <t>Darius Morris</t>
  </si>
  <si>
    <t>Marcus Morris</t>
  </si>
  <si>
    <t>Markieff Morris</t>
  </si>
  <si>
    <t>Anthony Morrow</t>
  </si>
  <si>
    <t>Donatas Motiejunas</t>
  </si>
  <si>
    <t>Timofey Mozgov</t>
  </si>
  <si>
    <t>Shabazz Muhammad</t>
  </si>
  <si>
    <t>Toure' Murry</t>
  </si>
  <si>
    <t>Mike Muscala</t>
  </si>
  <si>
    <t>Shabazz Napier</t>
  </si>
  <si>
    <t>Gary Neal</t>
  </si>
  <si>
    <t>Jameer Nelson</t>
  </si>
  <si>
    <t>Andrew Nicholson</t>
  </si>
  <si>
    <t>Joakim Noah</t>
  </si>
  <si>
    <t>Nerlens Noel</t>
  </si>
  <si>
    <t>Lucas Nogueira</t>
  </si>
  <si>
    <t>Steve Novak</t>
  </si>
  <si>
    <t>SF-PF</t>
  </si>
  <si>
    <t>Dirk Nowitzki</t>
  </si>
  <si>
    <t>Jusuf Nurkic</t>
  </si>
  <si>
    <t>Johnny O'Bryant</t>
  </si>
  <si>
    <t>Kyle O'Quinn</t>
  </si>
  <si>
    <t>Victor Oladipo</t>
  </si>
  <si>
    <t>Kelly Olynyk</t>
  </si>
  <si>
    <t>Arinze Onuaku</t>
  </si>
  <si>
    <t>Zaza Pachulia</t>
  </si>
  <si>
    <t>Kostas Papanikolaou</t>
  </si>
  <si>
    <t>Jannero Pargo</t>
  </si>
  <si>
    <t>Jabari Parker</t>
  </si>
  <si>
    <t>Tony Parker</t>
  </si>
  <si>
    <t>Chandler Parsons</t>
  </si>
  <si>
    <t>Patrick Patterson</t>
  </si>
  <si>
    <t>Chris Paul</t>
  </si>
  <si>
    <t>Adreian Payne</t>
  </si>
  <si>
    <t>Elfrid Payton</t>
  </si>
  <si>
    <t>Nikola Pekovic</t>
  </si>
  <si>
    <t>Kendrick Perkins</t>
  </si>
  <si>
    <t>Paul Pierce</t>
  </si>
  <si>
    <t>Mason Plumlee</t>
  </si>
  <si>
    <t>Miles Plumlee</t>
  </si>
  <si>
    <t>Quincy Pondexter</t>
  </si>
  <si>
    <t>SF-SG</t>
  </si>
  <si>
    <t>Otto Porter</t>
  </si>
  <si>
    <t>Dwight Powell</t>
  </si>
  <si>
    <t>Phil Pressey</t>
  </si>
  <si>
    <t>A.J. Price</t>
  </si>
  <si>
    <t>Ronnie Price</t>
  </si>
  <si>
    <t>Pablo Prigioni</t>
  </si>
  <si>
    <t>Tayshaun Prince</t>
  </si>
  <si>
    <t>Miroslav Raduljica</t>
  </si>
  <si>
    <t>Julius Randle</t>
  </si>
  <si>
    <t>Shavlik Randolph</t>
  </si>
  <si>
    <t>Zach Randolph</t>
  </si>
  <si>
    <t>J.J. Redick</t>
  </si>
  <si>
    <t>Glen Rice</t>
  </si>
  <si>
    <t>Jason Richardson</t>
  </si>
  <si>
    <t>Luke Ridnour</t>
  </si>
  <si>
    <t>Austin Rivers</t>
  </si>
  <si>
    <t>Andre Roberson</t>
  </si>
  <si>
    <t>Brian Roberts</t>
  </si>
  <si>
    <t>Glenn Robinson</t>
  </si>
  <si>
    <t>SG-SF</t>
  </si>
  <si>
    <t>Nate Robinson</t>
  </si>
  <si>
    <t>Thomas Robinson</t>
  </si>
  <si>
    <t>Rajon Rondo</t>
  </si>
  <si>
    <t>Derrick Rose</t>
  </si>
  <si>
    <t>Terrence Ross</t>
  </si>
  <si>
    <t>Ricky Rubio</t>
  </si>
  <si>
    <t>Damjan Rudez</t>
  </si>
  <si>
    <t>Brandon Rush</t>
  </si>
  <si>
    <t>Robert Sacre</t>
  </si>
  <si>
    <t>John Salmons</t>
  </si>
  <si>
    <t>JaKarr Sampson</t>
  </si>
  <si>
    <t>Larry Sanders</t>
  </si>
  <si>
    <t>Dennis Schroder</t>
  </si>
  <si>
    <t>Luis Scola</t>
  </si>
  <si>
    <t>Mike Scott</t>
  </si>
  <si>
    <t>Thabo Sefolosha</t>
  </si>
  <si>
    <t>Kevin Seraphin</t>
  </si>
  <si>
    <t>Ramon Sessions</t>
  </si>
  <si>
    <t>Iman Shumpert</t>
  </si>
  <si>
    <t>Alexey Shved</t>
  </si>
  <si>
    <t>Henry Sims</t>
  </si>
  <si>
    <t>Kyle Singler</t>
  </si>
  <si>
    <t>Donald Sloan</t>
  </si>
  <si>
    <t>Marcus Smart</t>
  </si>
  <si>
    <t>Greg Smith</t>
  </si>
  <si>
    <t>Ish Smith</t>
  </si>
  <si>
    <t>J.R. Smith</t>
  </si>
  <si>
    <t>Jason Smith</t>
  </si>
  <si>
    <t>Josh Smith</t>
  </si>
  <si>
    <t>Russ Smith</t>
  </si>
  <si>
    <t>Tony Snell</t>
  </si>
  <si>
    <t>Marreese Speights</t>
  </si>
  <si>
    <t>Tiago Splitter</t>
  </si>
  <si>
    <t>Nik Stauskas</t>
  </si>
  <si>
    <t>Lance Stephenson</t>
  </si>
  <si>
    <t>Greg Stiemsma</t>
  </si>
  <si>
    <t>David Stockton</t>
  </si>
  <si>
    <t>Jarnell Stokes</t>
  </si>
  <si>
    <t>Amar'e Stoudemire</t>
  </si>
  <si>
    <t>Rodney Stuckey</t>
  </si>
  <si>
    <t>Jared Sullinger</t>
  </si>
  <si>
    <t>Jeffery Taylor</t>
  </si>
  <si>
    <t>Jeff Teague</t>
  </si>
  <si>
    <t>Mirza Teletovic</t>
  </si>
  <si>
    <t>Sebastian Telfair</t>
  </si>
  <si>
    <t>Garrett Temple</t>
  </si>
  <si>
    <t>Jason Terry</t>
  </si>
  <si>
    <t>Isaiah Thomas</t>
  </si>
  <si>
    <t>Lance Thomas</t>
  </si>
  <si>
    <t>PF-SF</t>
  </si>
  <si>
    <t>Malcolm Thomas</t>
  </si>
  <si>
    <t>Tyrus Thomas</t>
  </si>
  <si>
    <t>Hollis Thompson</t>
  </si>
  <si>
    <t>Jason Thompson</t>
  </si>
  <si>
    <t>Klay Thompson</t>
  </si>
  <si>
    <t>Tristan Thompson</t>
  </si>
  <si>
    <t>Marcus Thornton</t>
  </si>
  <si>
    <t>Anthony Tolliver</t>
  </si>
  <si>
    <t>P.J. Tucker</t>
  </si>
  <si>
    <t>Ronny Turiaf</t>
  </si>
  <si>
    <t>Hedo Turkoglu</t>
  </si>
  <si>
    <t>Evan Turner</t>
  </si>
  <si>
    <t>Ekpe Udoh</t>
  </si>
  <si>
    <t>Beno Udrih</t>
  </si>
  <si>
    <t>Jonas Valanciunas</t>
  </si>
  <si>
    <t>Anderson Varejao</t>
  </si>
  <si>
    <t>Greivis Vasquez</t>
  </si>
  <si>
    <t>Charlie Villanueva</t>
  </si>
  <si>
    <t>Noah Vonleh</t>
  </si>
  <si>
    <t>Nikola Vucevic</t>
  </si>
  <si>
    <t>Dwyane Wade</t>
  </si>
  <si>
    <t>Dion Waiters</t>
  </si>
  <si>
    <t>Henry Walker</t>
  </si>
  <si>
    <t>Kemba Walker</t>
  </si>
  <si>
    <t>John Wall</t>
  </si>
  <si>
    <t>Gerald Wallace</t>
  </si>
  <si>
    <t>T.J. Warren</t>
  </si>
  <si>
    <t>C.J. Watson</t>
  </si>
  <si>
    <t>David Wear</t>
  </si>
  <si>
    <t>Travis Wear</t>
  </si>
  <si>
    <t>Martell Webster</t>
  </si>
  <si>
    <t>David West</t>
  </si>
  <si>
    <t>Russell Westbrook</t>
  </si>
  <si>
    <t>Hassan Whiteside</t>
  </si>
  <si>
    <t>Shayne Whittington</t>
  </si>
  <si>
    <t>Andrew Wiggins</t>
  </si>
  <si>
    <t>C.J. Wilcox</t>
  </si>
  <si>
    <t>Deron Williams</t>
  </si>
  <si>
    <t>Derrick Williams</t>
  </si>
  <si>
    <t>Elliot Williams</t>
  </si>
  <si>
    <t>Lou Williams</t>
  </si>
  <si>
    <t>Marvin Williams</t>
  </si>
  <si>
    <t>Mo Williams</t>
  </si>
  <si>
    <t>Reggie Williams</t>
  </si>
  <si>
    <t>Shawne Williams</t>
  </si>
  <si>
    <t>Jeff Withey</t>
  </si>
  <si>
    <t>Nate Wolters</t>
  </si>
  <si>
    <t>Brandan Wright</t>
  </si>
  <si>
    <t>Dorell Wright</t>
  </si>
  <si>
    <t>Tony Wroten</t>
  </si>
  <si>
    <t>James Young</t>
  </si>
  <si>
    <t>Nick Young</t>
  </si>
  <si>
    <t>Thaddeus Young</t>
  </si>
  <si>
    <t>Cody Zeller</t>
  </si>
  <si>
    <t>Tyler Zeller</t>
  </si>
  <si>
    <t>FG  r</t>
  </si>
  <si>
    <t>3P  r</t>
  </si>
  <si>
    <t>FT  r</t>
  </si>
  <si>
    <t>D  r</t>
  </si>
  <si>
    <t>S  r</t>
  </si>
  <si>
    <t>B  r</t>
  </si>
  <si>
    <t>OR  r</t>
  </si>
  <si>
    <t>DR  r</t>
  </si>
  <si>
    <t>P  r</t>
  </si>
  <si>
    <t>OA  e</t>
  </si>
  <si>
    <t>DA  r</t>
  </si>
  <si>
    <t>Sp  r</t>
  </si>
  <si>
    <t>J  r</t>
  </si>
  <si>
    <t>Dri  r</t>
  </si>
  <si>
    <t>St  r</t>
  </si>
  <si>
    <t>3P%</t>
  </si>
  <si>
    <t>Rt</t>
  </si>
  <si>
    <t>2P%</t>
  </si>
  <si>
    <t>OVR</t>
  </si>
  <si>
    <t>Weight</t>
  </si>
  <si>
    <t>ID</t>
  </si>
  <si>
    <t>Name</t>
  </si>
  <si>
    <t>Team Abbreviation</t>
  </si>
  <si>
    <t>Height(adjusted)</t>
  </si>
  <si>
    <t>Height (Inches)</t>
  </si>
  <si>
    <t>College</t>
  </si>
  <si>
    <t>Country</t>
  </si>
  <si>
    <t>None</t>
  </si>
  <si>
    <t>USA</t>
  </si>
  <si>
    <t>Wake Forest</t>
  </si>
  <si>
    <t>U.S. Virgin Islands</t>
  </si>
  <si>
    <t>North Carolina</t>
  </si>
  <si>
    <t>Germany</t>
  </si>
  <si>
    <t>Kansas</t>
  </si>
  <si>
    <t>Kentucky</t>
  </si>
  <si>
    <t>Duke</t>
  </si>
  <si>
    <t>Utah</t>
  </si>
  <si>
    <t>Nevada-Las Vegas</t>
  </si>
  <si>
    <t>Arizona</t>
  </si>
  <si>
    <t>BKN</t>
  </si>
  <si>
    <t>Russia</t>
  </si>
  <si>
    <t>Argentina</t>
  </si>
  <si>
    <t>Cincinnati</t>
  </si>
  <si>
    <t>Florida</t>
  </si>
  <si>
    <t>Michigan</t>
  </si>
  <si>
    <t>Turkey</t>
  </si>
  <si>
    <t>Spain</t>
  </si>
  <si>
    <t>Michigan State</t>
  </si>
  <si>
    <t>Arkansas</t>
  </si>
  <si>
    <t>Alabama</t>
  </si>
  <si>
    <t>Seton Hall</t>
  </si>
  <si>
    <t>Haiti</t>
  </si>
  <si>
    <t>France</t>
  </si>
  <si>
    <t>Blinn</t>
  </si>
  <si>
    <t>Nene</t>
  </si>
  <si>
    <t>Brazil</t>
  </si>
  <si>
    <t>Connecticut</t>
  </si>
  <si>
    <t>Miami (FL)</t>
  </si>
  <si>
    <t>California-Los Angeles</t>
  </si>
  <si>
    <t>La Salle</t>
  </si>
  <si>
    <t>CHA</t>
  </si>
  <si>
    <t>Iowa</t>
  </si>
  <si>
    <t>Syracuse</t>
  </si>
  <si>
    <t>Georgia Tech</t>
  </si>
  <si>
    <t>Marquette</t>
  </si>
  <si>
    <t>Central Michigan</t>
  </si>
  <si>
    <t>Oregon</t>
  </si>
  <si>
    <t>Xavier</t>
  </si>
  <si>
    <t>Maryland</t>
  </si>
  <si>
    <t>Detroit Mercy</t>
  </si>
  <si>
    <t>Georgia</t>
  </si>
  <si>
    <t>Creighton</t>
  </si>
  <si>
    <t>Wisconsin</t>
  </si>
  <si>
    <t>Great Britain</t>
  </si>
  <si>
    <t>Minnesota</t>
  </si>
  <si>
    <t>Saint Joseph's</t>
  </si>
  <si>
    <t>Oklahoma State</t>
  </si>
  <si>
    <t>Western Carolina</t>
  </si>
  <si>
    <t>Slovenia</t>
  </si>
  <si>
    <t>PHX</t>
  </si>
  <si>
    <t>Memphis</t>
  </si>
  <si>
    <t>Australia</t>
  </si>
  <si>
    <t>Illinois</t>
  </si>
  <si>
    <t>New Mexico</t>
  </si>
  <si>
    <t>Washington</t>
  </si>
  <si>
    <t>Louisville</t>
  </si>
  <si>
    <t>Dominican Republic</t>
  </si>
  <si>
    <t>Louisiana State</t>
  </si>
  <si>
    <t>CJ Miles</t>
  </si>
  <si>
    <t>Gonzaga</t>
  </si>
  <si>
    <t>Poland</t>
  </si>
  <si>
    <t>Utah Valley</t>
  </si>
  <si>
    <t>Charles Hayes</t>
  </si>
  <si>
    <t>John Lucas III</t>
  </si>
  <si>
    <t>Italy</t>
  </si>
  <si>
    <t>Texas</t>
  </si>
  <si>
    <t>Villanova</t>
  </si>
  <si>
    <t>JJ Redick</t>
  </si>
  <si>
    <t>Switzerland</t>
  </si>
  <si>
    <t>PJ Tucker</t>
  </si>
  <si>
    <t>Louisiana Tech</t>
  </si>
  <si>
    <t>Lou Amundson</t>
  </si>
  <si>
    <t>Jose Juan Barea</t>
  </si>
  <si>
    <t>Northeastern</t>
  </si>
  <si>
    <t>Puerto Rico</t>
  </si>
  <si>
    <t>Ohio State</t>
  </si>
  <si>
    <t>Georgetown</t>
  </si>
  <si>
    <t>Eastern Washington</t>
  </si>
  <si>
    <t>Southern California</t>
  </si>
  <si>
    <t>Colorado State</t>
  </si>
  <si>
    <t>Boston College</t>
  </si>
  <si>
    <t>DePaul</t>
  </si>
  <si>
    <t>Purdue</t>
  </si>
  <si>
    <t>Nevada</t>
  </si>
  <si>
    <t>Canada</t>
  </si>
  <si>
    <t>CJ Watson</t>
  </si>
  <si>
    <t>Tennessee</t>
  </si>
  <si>
    <t>Kansas State</t>
  </si>
  <si>
    <t>Indiana</t>
  </si>
  <si>
    <t>Stanford</t>
  </si>
  <si>
    <t>Rider</t>
  </si>
  <si>
    <t>JJ Hickson</t>
  </si>
  <si>
    <t>North Carolina State</t>
  </si>
  <si>
    <t>California</t>
  </si>
  <si>
    <t>Western Kentucky</t>
  </si>
  <si>
    <t>Congo</t>
  </si>
  <si>
    <t>Indiana Purdue-Indianapolis</t>
  </si>
  <si>
    <t>Montenegro</t>
  </si>
  <si>
    <t>Texas A&amp;M</t>
  </si>
  <si>
    <t>Cameroon</t>
  </si>
  <si>
    <t>Oklahoma</t>
  </si>
  <si>
    <t>Arizona State</t>
  </si>
  <si>
    <t>Davidson</t>
  </si>
  <si>
    <t>Israel</t>
  </si>
  <si>
    <t>Missouri</t>
  </si>
  <si>
    <t>Florida State</t>
  </si>
  <si>
    <t>Pittsburgh</t>
  </si>
  <si>
    <t>Sweden</t>
  </si>
  <si>
    <t>Patty Mills</t>
  </si>
  <si>
    <t>Saint Mary's (CA)</t>
  </si>
  <si>
    <t>Tennessee-Martin</t>
  </si>
  <si>
    <t>Virginia Military Institute</t>
  </si>
  <si>
    <t>Baylor</t>
  </si>
  <si>
    <t>Butler</t>
  </si>
  <si>
    <t>Fresno State</t>
  </si>
  <si>
    <t>Virginia Commonwealth</t>
  </si>
  <si>
    <t>Le Moyne</t>
  </si>
  <si>
    <t>Clemson</t>
  </si>
  <si>
    <t>Venezuela</t>
  </si>
  <si>
    <t>Marshall</t>
  </si>
  <si>
    <t>Tulsa</t>
  </si>
  <si>
    <t>Jamaica</t>
  </si>
  <si>
    <t>Towson</t>
  </si>
  <si>
    <t>Harvard</t>
  </si>
  <si>
    <t>Alabama-Birmingham</t>
  </si>
  <si>
    <t>Lithuania</t>
  </si>
  <si>
    <t>Democratic Republic of Congo</t>
  </si>
  <si>
    <t>Brigham Young</t>
  </si>
  <si>
    <t>Washington State</t>
  </si>
  <si>
    <t>Colorado</t>
  </si>
  <si>
    <t>San Diego State</t>
  </si>
  <si>
    <t>Morehead State</t>
  </si>
  <si>
    <t>Cleveland State</t>
  </si>
  <si>
    <t>Croatia</t>
  </si>
  <si>
    <t>Temple</t>
  </si>
  <si>
    <t>Weber State</t>
  </si>
  <si>
    <t>St. John's (NY)</t>
  </si>
  <si>
    <t>St. Bonaventure</t>
  </si>
  <si>
    <t>Vanderbilt</t>
  </si>
  <si>
    <t>Oregon State</t>
  </si>
  <si>
    <t>Nigeria</t>
  </si>
  <si>
    <t>Jeff Taylor</t>
  </si>
  <si>
    <t>Virginia</t>
  </si>
  <si>
    <t>Greece</t>
  </si>
  <si>
    <t>Norfolk State</t>
  </si>
  <si>
    <t>Boznia &amp; Herzegovina</t>
  </si>
  <si>
    <t>Old Dominion</t>
  </si>
  <si>
    <t>Dayton</t>
  </si>
  <si>
    <t>California-Berkeley</t>
  </si>
  <si>
    <t>Mexico</t>
  </si>
  <si>
    <t>Toure Murry</t>
  </si>
  <si>
    <t>Wichita State</t>
  </si>
  <si>
    <t>Glen Rice Jr.</t>
  </si>
  <si>
    <t>Ukraine</t>
  </si>
  <si>
    <t>CJ McCollum</t>
  </si>
  <si>
    <t>Lehigh</t>
  </si>
  <si>
    <t>Virginia Tech</t>
  </si>
  <si>
    <t>Senegal</t>
  </si>
  <si>
    <t>Murray State</t>
  </si>
  <si>
    <t>Bucknell</t>
  </si>
  <si>
    <t>South Dakota State</t>
  </si>
  <si>
    <t>Providence</t>
  </si>
  <si>
    <t>Tennessee State</t>
  </si>
  <si>
    <t>New Zealand</t>
  </si>
  <si>
    <t>Tim Hardaway Jr.</t>
  </si>
  <si>
    <t>Long Beach State</t>
  </si>
  <si>
    <t>Gigi Datome</t>
  </si>
  <si>
    <t>Macedonia</t>
  </si>
  <si>
    <t>Serbia</t>
  </si>
  <si>
    <t>Belmont</t>
  </si>
  <si>
    <t>PJ Hairston</t>
  </si>
  <si>
    <t>Montana</t>
  </si>
  <si>
    <t>Louisiana-Lafayette</t>
  </si>
  <si>
    <t>KJ McDaniels</t>
  </si>
  <si>
    <t>CJ Wilcox</t>
  </si>
  <si>
    <t>Western Michigan</t>
  </si>
  <si>
    <t>New Mexico State</t>
  </si>
  <si>
    <t>Notre Dame</t>
  </si>
  <si>
    <t>AAN</t>
  </si>
  <si>
    <t>AH</t>
  </si>
  <si>
    <t>AHN</t>
  </si>
  <si>
    <t>AW</t>
  </si>
  <si>
    <t>AWN</t>
  </si>
  <si>
    <t>AMP</t>
  </si>
  <si>
    <t>AN%</t>
  </si>
  <si>
    <t>H%</t>
  </si>
  <si>
    <t>HN%</t>
  </si>
  <si>
    <t>W%</t>
  </si>
  <si>
    <t>WN%</t>
  </si>
  <si>
    <t>MP%</t>
  </si>
  <si>
    <t>Q  r</t>
  </si>
  <si>
    <t>AVG</t>
  </si>
  <si>
    <t>00</t>
  </si>
  <si>
    <t>UCLA</t>
  </si>
  <si>
    <t>hair</t>
  </si>
  <si>
    <t>skin</t>
  </si>
  <si>
    <t>06</t>
  </si>
  <si>
    <t>0F</t>
  </si>
  <si>
    <t>01</t>
  </si>
  <si>
    <t>04</t>
  </si>
  <si>
    <t>02</t>
  </si>
  <si>
    <t>03</t>
  </si>
  <si>
    <t>07</t>
  </si>
  <si>
    <t>1B</t>
  </si>
  <si>
    <t>08</t>
  </si>
  <si>
    <t>12</t>
  </si>
  <si>
    <t>0A</t>
  </si>
  <si>
    <t>0B</t>
  </si>
  <si>
    <t>0E</t>
  </si>
  <si>
    <t>21</t>
  </si>
  <si>
    <t>10</t>
  </si>
  <si>
    <t>13</t>
  </si>
  <si>
    <t>0C</t>
  </si>
  <si>
    <t>05</t>
  </si>
  <si>
    <t>11</t>
  </si>
  <si>
    <t>18</t>
  </si>
  <si>
    <t>16</t>
  </si>
  <si>
    <t>24</t>
  </si>
  <si>
    <t>14</t>
  </si>
  <si>
    <t>1A</t>
  </si>
  <si>
    <t>23</t>
  </si>
  <si>
    <t>0D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</si>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</sst>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rgb="FF000000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C5BCD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 vertical="center"/>
    </xf>
    <xf numFmtId="3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quotePrefix="1" applyNumberFormat="1" applyFont="1"/>
    <xf numFmtId="0" fontId="18" fillId="33" borderId="0" xfId="0" applyFont="1" applyFill="1"/>
    <xf numFmtId="0" fontId="0" fillId="33" borderId="0" xfId="0" applyFill="1"/>
    <xf numFmtId="1" fontId="18" fillId="33" borderId="0" xfId="0" applyNumberFormat="1" applyFont="1" applyFill="1"/>
    <xf numFmtId="1" fontId="18" fillId="33" borderId="0" xfId="0" quotePrefix="1" applyNumberFormat="1" applyFont="1" applyFill="1"/>
    <xf numFmtId="1" fontId="0" fillId="33" borderId="0" xfId="0" applyNumberFormat="1" applyFill="1"/>
    <xf numFmtId="0" fontId="18" fillId="34" borderId="0" xfId="0" applyFont="1" applyFill="1"/>
    <xf numFmtId="0" fontId="0" fillId="34" borderId="0" xfId="0" applyFill="1"/>
    <xf numFmtId="1" fontId="18" fillId="34" borderId="0" xfId="0" applyNumberFormat="1" applyFont="1" applyFill="1"/>
    <xf numFmtId="1" fontId="0" fillId="34" borderId="0" xfId="0" applyNumberFormat="1" applyFill="1"/>
    <xf numFmtId="0" fontId="18" fillId="35" borderId="0" xfId="0" applyFont="1" applyFill="1"/>
    <xf numFmtId="0" fontId="0" fillId="35" borderId="0" xfId="0" applyFill="1"/>
    <xf numFmtId="1" fontId="18" fillId="35" borderId="0" xfId="0" applyNumberFormat="1" applyFont="1" applyFill="1"/>
    <xf numFmtId="1" fontId="0" fillId="35" borderId="0" xfId="0" applyNumberFormat="1" applyFill="1"/>
    <xf numFmtId="0" fontId="18" fillId="36" borderId="0" xfId="0" applyFont="1" applyFill="1"/>
    <xf numFmtId="0" fontId="0" fillId="36" borderId="0" xfId="0" applyFill="1"/>
    <xf numFmtId="1" fontId="18" fillId="37" borderId="0" xfId="0" applyNumberFormat="1" applyFont="1" applyFill="1"/>
    <xf numFmtId="1" fontId="0" fillId="37" borderId="0" xfId="0" applyNumberFormat="1" applyFill="1"/>
    <xf numFmtId="1" fontId="18" fillId="38" borderId="0" xfId="0" applyNumberFormat="1" applyFont="1" applyFill="1"/>
    <xf numFmtId="1" fontId="0" fillId="38" borderId="0" xfId="0" applyNumberFormat="1" applyFill="1"/>
    <xf numFmtId="1" fontId="18" fillId="39" borderId="0" xfId="0" applyNumberFormat="1" applyFont="1" applyFill="1"/>
    <xf numFmtId="1" fontId="0" fillId="39" borderId="0" xfId="0" applyNumberFormat="1" applyFill="1"/>
    <xf numFmtId="1" fontId="18" fillId="40" borderId="0" xfId="0" applyNumberFormat="1" applyFont="1" applyFill="1"/>
    <xf numFmtId="0" fontId="0" fillId="40" borderId="0" xfId="0" applyFill="1"/>
    <xf numFmtId="0" fontId="18" fillId="41" borderId="0" xfId="0" applyFont="1" applyFill="1"/>
    <xf numFmtId="0" fontId="0" fillId="41" borderId="0" xfId="0" applyFill="1"/>
    <xf numFmtId="0" fontId="18" fillId="43" borderId="0" xfId="0" applyFont="1" applyFill="1"/>
    <xf numFmtId="0" fontId="0" fillId="43" borderId="0" xfId="0" applyFill="1"/>
    <xf numFmtId="0" fontId="18" fillId="44" borderId="0" xfId="0" applyFont="1" applyFill="1"/>
    <xf numFmtId="3" fontId="18" fillId="44" borderId="0" xfId="0" applyNumberFormat="1" applyFont="1" applyFill="1"/>
    <xf numFmtId="0" fontId="0" fillId="44" borderId="0" xfId="0" applyFill="1"/>
    <xf numFmtId="1" fontId="18" fillId="44" borderId="0" xfId="0" applyNumberFormat="1" applyFont="1" applyFill="1"/>
    <xf numFmtId="1" fontId="0" fillId="44" borderId="0" xfId="0" applyNumberFormat="1" applyFill="1"/>
    <xf numFmtId="1" fontId="18" fillId="45" borderId="0" xfId="0" applyNumberFormat="1" applyFont="1" applyFill="1"/>
    <xf numFmtId="1" fontId="0" fillId="45" borderId="0" xfId="0" applyNumberFormat="1" applyFill="1"/>
    <xf numFmtId="0" fontId="0" fillId="46" borderId="0" xfId="0" applyFill="1"/>
    <xf numFmtId="1" fontId="18" fillId="46" borderId="0" xfId="0" applyNumberFormat="1" applyFont="1" applyFill="1"/>
    <xf numFmtId="1" fontId="18" fillId="42" borderId="0" xfId="0" applyNumberFormat="1" applyFont="1" applyFill="1"/>
    <xf numFmtId="1" fontId="0" fillId="42" borderId="0" xfId="0" applyNumberFormat="1" applyFill="1"/>
    <xf numFmtId="1" fontId="18" fillId="47" borderId="0" xfId="0" applyNumberFormat="1" applyFont="1" applyFill="1"/>
    <xf numFmtId="0" fontId="0" fillId="47" borderId="0" xfId="0" applyFill="1"/>
    <xf numFmtId="1" fontId="18" fillId="48" borderId="0" xfId="0" applyNumberFormat="1" applyFont="1" applyFill="1"/>
    <xf numFmtId="0" fontId="0" fillId="48" borderId="0" xfId="0" applyFill="1"/>
    <xf numFmtId="1" fontId="18" fillId="49" borderId="0" xfId="0" applyNumberFormat="1" applyFont="1" applyFill="1"/>
    <xf numFmtId="0" fontId="0" fillId="49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94"/>
  <sheetViews>
    <sheetView tabSelected="1" zoomScale="73" zoomScaleNormal="73" workbookViewId="0">
      <selection activeCell="F1" sqref="F1:H1048576"/>
    </sheetView>
  </sheetViews>
  <sheetFormatPr defaultRowHeight="15" x14ac:dyDescent="0.25"/>
  <cols>
    <col min="2" max="2" width="35.140625" bestFit="1" customWidth="1"/>
    <col min="5" max="5" width="17.140625" customWidth="1"/>
    <col min="8" max="8" width="29.140625" customWidth="1"/>
    <col min="9" max="9" width="40.85546875" bestFit="1" customWidth="1"/>
    <col min="10" max="10" width="5.42578125" bestFit="1" customWidth="1"/>
    <col min="11" max="12" width="4" bestFit="1" customWidth="1"/>
    <col min="13" max="13" width="6.85546875" bestFit="1" customWidth="1"/>
    <col min="14" max="14" width="5.42578125" style="13" bestFit="1" customWidth="1"/>
    <col min="15" max="15" width="6.85546875" style="13" bestFit="1" customWidth="1"/>
    <col min="16" max="16" width="8.140625" style="13" bestFit="1" customWidth="1"/>
    <col min="17" max="18" width="5.42578125" style="8" bestFit="1" customWidth="1"/>
    <col min="19" max="19" width="8.140625" style="8" bestFit="1" customWidth="1"/>
    <col min="20" max="20" width="5.42578125" bestFit="1" customWidth="1"/>
    <col min="21" max="21" width="6.85546875" bestFit="1" customWidth="1"/>
    <col min="22" max="23" width="8.140625" bestFit="1" customWidth="1"/>
    <col min="24" max="25" width="5.42578125" style="17" bestFit="1" customWidth="1"/>
    <col min="26" max="26" width="8.140625" style="17" bestFit="1" customWidth="1"/>
    <col min="27" max="28" width="5.42578125" style="21" bestFit="1" customWidth="1"/>
    <col min="29" max="29" width="6.85546875" style="21" bestFit="1" customWidth="1"/>
    <col min="30" max="30" width="5.42578125" style="33" bestFit="1" customWidth="1"/>
    <col min="31" max="31" width="5.42578125" style="36" bestFit="1" customWidth="1"/>
    <col min="32" max="32" width="5.42578125" style="31" bestFit="1" customWidth="1"/>
    <col min="33" max="34" width="5.42578125" style="5" bestFit="1" customWidth="1"/>
    <col min="35" max="35" width="6.85546875" style="5" bestFit="1" customWidth="1"/>
    <col min="36" max="36" width="9.140625" style="5"/>
    <col min="37" max="38" width="5.42578125" style="5" bestFit="1" customWidth="1"/>
    <col min="39" max="39" width="8.140625" style="15" bestFit="1" customWidth="1"/>
    <col min="40" max="40" width="8.140625" style="11" bestFit="1" customWidth="1"/>
    <col min="41" max="41" width="8.140625" style="19" bestFit="1" customWidth="1"/>
    <col min="42" max="42" width="6.85546875" style="40" bestFit="1" customWidth="1"/>
    <col min="43" max="43" width="6.85546875" style="38" bestFit="1" customWidth="1"/>
    <col min="44" max="44" width="6.85546875" style="25" bestFit="1" customWidth="1"/>
    <col min="45" max="45" width="8.140625" style="23" bestFit="1" customWidth="1"/>
    <col min="46" max="46" width="8.140625" style="27" bestFit="1" customWidth="1"/>
    <col min="47" max="47" width="6.85546875" style="44" bestFit="1" customWidth="1"/>
    <col min="48" max="48" width="8.140625" style="38" bestFit="1" customWidth="1"/>
    <col min="49" max="49" width="8.140625" style="41" bestFit="1" customWidth="1"/>
    <col min="50" max="50" width="8.140625" style="46" bestFit="1" customWidth="1"/>
    <col min="51" max="51" width="6.85546875" style="48" bestFit="1" customWidth="1"/>
    <col min="52" max="52" width="6.85546875" style="29" bestFit="1" customWidth="1"/>
    <col min="53" max="53" width="9.5703125" style="50" bestFit="1" customWidth="1"/>
    <col min="54" max="54" width="8.140625" style="46" bestFit="1" customWidth="1"/>
    <col min="55" max="66" width="0" style="5" hidden="1" customWidth="1"/>
    <col min="67" max="67" width="9.140625" style="5"/>
  </cols>
  <sheetData>
    <row r="1" spans="1:69" x14ac:dyDescent="0.25">
      <c r="A1" s="1" t="s">
        <v>575</v>
      </c>
      <c r="B1" s="1" t="s">
        <v>0</v>
      </c>
      <c r="C1" s="1" t="s">
        <v>1</v>
      </c>
      <c r="D1" s="1" t="s">
        <v>2</v>
      </c>
      <c r="E1" s="4" t="s">
        <v>582</v>
      </c>
      <c r="F1" t="s">
        <v>583</v>
      </c>
      <c r="G1" t="s">
        <v>578</v>
      </c>
      <c r="H1" t="s">
        <v>584</v>
      </c>
      <c r="I1" s="1" t="s">
        <v>585</v>
      </c>
      <c r="J1" s="1" t="s">
        <v>3</v>
      </c>
      <c r="K1" s="1" t="s">
        <v>4</v>
      </c>
      <c r="L1" s="1" t="s">
        <v>5</v>
      </c>
      <c r="M1" s="1" t="s">
        <v>6</v>
      </c>
      <c r="N1" s="12" t="s">
        <v>7</v>
      </c>
      <c r="O1" s="12" t="s">
        <v>8</v>
      </c>
      <c r="P1" s="12" t="s">
        <v>9</v>
      </c>
      <c r="Q1" s="7" t="s">
        <v>10</v>
      </c>
      <c r="R1" s="7" t="s">
        <v>11</v>
      </c>
      <c r="S1" s="7" t="s">
        <v>574</v>
      </c>
      <c r="T1" s="1" t="s">
        <v>12</v>
      </c>
      <c r="U1" s="1" t="s">
        <v>13</v>
      </c>
      <c r="V1" s="1" t="s">
        <v>576</v>
      </c>
      <c r="W1" s="1" t="s">
        <v>14</v>
      </c>
      <c r="X1" s="16" t="s">
        <v>15</v>
      </c>
      <c r="Y1" s="16" t="s">
        <v>16</v>
      </c>
      <c r="Z1" s="16" t="s">
        <v>17</v>
      </c>
      <c r="AA1" s="20" t="s">
        <v>18</v>
      </c>
      <c r="AB1" s="20" t="s">
        <v>19</v>
      </c>
      <c r="AC1" s="20" t="s">
        <v>20</v>
      </c>
      <c r="AD1" s="32" t="s">
        <v>21</v>
      </c>
      <c r="AE1" s="34" t="s">
        <v>22</v>
      </c>
      <c r="AF1" s="30" t="s">
        <v>23</v>
      </c>
      <c r="AG1" s="1" t="s">
        <v>24</v>
      </c>
      <c r="AH1" s="1" t="s">
        <v>25</v>
      </c>
      <c r="AI1" s="1" t="s">
        <v>26</v>
      </c>
      <c r="AJ1" s="1"/>
      <c r="AK1" s="1" t="s">
        <v>577</v>
      </c>
      <c r="AL1" s="1" t="s">
        <v>780</v>
      </c>
      <c r="AM1" s="14" t="s">
        <v>559</v>
      </c>
      <c r="AN1" s="9" t="s">
        <v>560</v>
      </c>
      <c r="AO1" s="18" t="s">
        <v>561</v>
      </c>
      <c r="AP1" s="39" t="s">
        <v>562</v>
      </c>
      <c r="AQ1" s="37" t="s">
        <v>563</v>
      </c>
      <c r="AR1" s="24" t="s">
        <v>564</v>
      </c>
      <c r="AS1" s="22" t="s">
        <v>565</v>
      </c>
      <c r="AT1" s="26" t="s">
        <v>566</v>
      </c>
      <c r="AU1" s="43" t="s">
        <v>567</v>
      </c>
      <c r="AV1" s="37" t="s">
        <v>568</v>
      </c>
      <c r="AW1" s="42" t="s">
        <v>569</v>
      </c>
      <c r="AX1" s="45" t="s">
        <v>570</v>
      </c>
      <c r="AY1" s="47" t="s">
        <v>779</v>
      </c>
      <c r="AZ1" s="28" t="s">
        <v>571</v>
      </c>
      <c r="BA1" s="49" t="s">
        <v>572</v>
      </c>
      <c r="BB1" s="45" t="s">
        <v>573</v>
      </c>
      <c r="BC1" s="5" t="s">
        <v>767</v>
      </c>
      <c r="BD1" s="5" t="s">
        <v>768</v>
      </c>
      <c r="BE1" s="5" t="s">
        <v>769</v>
      </c>
      <c r="BF1" s="5" t="s">
        <v>770</v>
      </c>
      <c r="BG1" s="5" t="s">
        <v>771</v>
      </c>
      <c r="BH1" s="5" t="s">
        <v>772</v>
      </c>
      <c r="BI1" s="5" t="s">
        <v>773</v>
      </c>
      <c r="BJ1" s="5" t="s">
        <v>774</v>
      </c>
      <c r="BK1" s="5" t="s">
        <v>775</v>
      </c>
      <c r="BL1" s="5" t="s">
        <v>776</v>
      </c>
      <c r="BM1" s="5" t="s">
        <v>777</v>
      </c>
      <c r="BN1" s="5" t="s">
        <v>778</v>
      </c>
      <c r="BP1" s="5" t="s">
        <v>783</v>
      </c>
      <c r="BQ1" s="5" t="s">
        <v>784</v>
      </c>
    </row>
    <row r="2" spans="1:69" x14ac:dyDescent="0.25">
      <c r="A2" s="1">
        <v>373</v>
      </c>
      <c r="B2" s="1" t="s">
        <v>437</v>
      </c>
      <c r="C2" s="1" t="s">
        <v>73</v>
      </c>
      <c r="D2" s="1">
        <v>28</v>
      </c>
      <c r="E2" s="4">
        <f t="shared" ref="E2:E65" si="0">(F2-5)</f>
        <v>69</v>
      </c>
      <c r="F2">
        <v>74</v>
      </c>
      <c r="G2">
        <v>195</v>
      </c>
      <c r="H2" t="s">
        <v>615</v>
      </c>
      <c r="I2" s="1" t="s">
        <v>587</v>
      </c>
      <c r="J2" s="1" t="s">
        <v>86</v>
      </c>
      <c r="K2" s="1">
        <v>26</v>
      </c>
      <c r="L2" s="1">
        <v>0</v>
      </c>
      <c r="M2" s="1">
        <v>324</v>
      </c>
      <c r="N2" s="12">
        <v>51</v>
      </c>
      <c r="O2" s="12">
        <v>137</v>
      </c>
      <c r="P2" s="12">
        <v>0.372</v>
      </c>
      <c r="Q2" s="7">
        <v>15</v>
      </c>
      <c r="R2" s="7">
        <v>57</v>
      </c>
      <c r="S2" s="7">
        <v>0.26300000000000001</v>
      </c>
      <c r="T2" s="1">
        <v>36</v>
      </c>
      <c r="U2" s="1">
        <v>80</v>
      </c>
      <c r="V2" s="1">
        <v>0.45</v>
      </c>
      <c r="W2" s="1">
        <v>0.42699999999999999</v>
      </c>
      <c r="X2" s="16">
        <v>16</v>
      </c>
      <c r="Y2" s="16">
        <v>24</v>
      </c>
      <c r="Z2" s="16">
        <v>0.66700000000000004</v>
      </c>
      <c r="AA2" s="20">
        <v>6</v>
      </c>
      <c r="AB2" s="20">
        <v>26</v>
      </c>
      <c r="AC2" s="20">
        <v>32</v>
      </c>
      <c r="AD2" s="32">
        <v>46</v>
      </c>
      <c r="AE2" s="34">
        <v>7</v>
      </c>
      <c r="AF2" s="30">
        <v>0</v>
      </c>
      <c r="AG2" s="1">
        <v>14</v>
      </c>
      <c r="AH2" s="1">
        <v>15</v>
      </c>
      <c r="AI2" s="1">
        <v>133</v>
      </c>
      <c r="AJ2" s="1"/>
      <c r="AK2" s="4">
        <f t="shared" ref="AK2:AK65" si="1">(AVERAGE(AM2:BB2)/0.87)*0.85+10</f>
        <v>72.997610826352911</v>
      </c>
      <c r="AL2" s="4">
        <f t="shared" ref="AL2:AL65" si="2">AVERAGE(AM2:BB2)</f>
        <v>64.479907551678863</v>
      </c>
      <c r="AM2" s="14">
        <f t="shared" ref="AM2:AM65" si="3">((P2*100)*0.5+(N2/6.59)*0.5)*0.66+45</f>
        <v>59.829869499241276</v>
      </c>
      <c r="AN2" s="10">
        <f t="shared" ref="AN2:AN33" si="4">IF(C2="SG",((S2*100)*0.6+(Q2/2)*0.4)*0.64+59,IF(C2="PG",((S2*100)*0.6+(Q2/2)*0.4)*0.72+56,((S2*100)*0.6+(Q2/2)*0.4)*0.82+45))</f>
        <v>69.521600000000007</v>
      </c>
      <c r="AO2" s="18">
        <f t="shared" ref="AO2:AO33" si="5">IF(Y2&gt;50,((Z2*107)*0.9+(X2/5)*0.1)*0.7+30,((Z2*90)*0.5+(X2/5)*0.5)*0.7+40)</f>
        <v>62.130499999999998</v>
      </c>
      <c r="AP2" s="39">
        <f>((AZ2/0.96)*0.4+(AS2/0.96)*0.3+(T2/6.3)*0.4)*0.6+40</f>
        <v>67.775128248209199</v>
      </c>
      <c r="AQ2" s="37">
        <f t="shared" ref="AQ2:AQ33" si="6">(AE2/1.5)*0.57+47</f>
        <v>49.66</v>
      </c>
      <c r="AR2" s="24">
        <f t="shared" ref="AR2:AR20" si="7">((AF2/1.8)*0.8+(F2/0.8)*0.2)*0.73+40</f>
        <v>53.504999999999995</v>
      </c>
      <c r="AS2" s="22">
        <f t="shared" ref="AS2:AS20" si="8">((AA2/3)*0.6+(AC2/9)*0.2+(AZ2/0.96)*0.2)*0.75+40</f>
        <v>51.858480005658159</v>
      </c>
      <c r="AT2" s="26">
        <f t="shared" ref="AT2:AT20" si="9">((AB2/7)*0.65+(AC2/9)*0.2+(AZ2/0.96)*0.25)*0.6+47</f>
        <v>59.300384767562917</v>
      </c>
      <c r="AU2" s="43">
        <f t="shared" ref="AU2:AU33" si="10">((AD2/5.5)*0.95+(AY2/0.95)*0.17)*0.67+40</f>
        <v>54.883053193480862</v>
      </c>
      <c r="AV2" s="37">
        <f t="shared" ref="AV2:AV65" si="11">(((AG2-321)/-3.21)*0.1+(AU2/0.95)*0.57+(AS2/0.95)*0.2+(AI2/20)*0.2)*0.6+40</f>
        <v>72.84476174948243</v>
      </c>
      <c r="AW2" s="42">
        <f t="shared" ref="AW2:AW30" si="12">((AQ2/0.95)*0.4+(AS2/0.95)*0.2+(AR2/0.95)*0.2+(AY2/0.95)*0.2)*0.71+30</f>
        <v>72.512818506855183</v>
      </c>
      <c r="AX2" s="45">
        <f t="shared" ref="AX2:AX65" si="13">(BI2*0.3+BK2*0.2+BM2*0.2+AY2*0.1+BN2*0.2)*0.8+30</f>
        <v>74.257973343326142</v>
      </c>
      <c r="AY2" s="47">
        <f t="shared" ref="AY2:AY39" si="14">(BI2*0.2+BK2*0.2+BM2*0.2+(AQ2/0.96)*0.45)*0.79+30</f>
        <v>79.733263526119401</v>
      </c>
      <c r="AZ2" s="28">
        <f t="shared" ref="AZ2:AZ65" si="15">(BI2*0.2+BJ2*0.3+(AC2/11)*0.3+(AR2/0.96)*0.1+BM2*0.1+(AY2/0.96)*0.1)*0.65+40</f>
        <v>66.720938702878868</v>
      </c>
      <c r="BA2" s="49">
        <f t="shared" ref="BA2:BA65" si="16">IF(C2="C",(((AY2/0.95)*0.35+(AU2/0.95)*0.2+BK2*0.45)*0.55+30),IF(C2="PF",(((AY2/0.95)*0.4+(AU2/0.95)*0.25+BK2*0.35)*0.65+35),(((T2/6.3)*0.1+(AY2/0.95)*0.35+(AU2/0.95)*0.2+BK2*0.35)*0.65+40)))</f>
        <v>82.616384484422966</v>
      </c>
      <c r="BB2" s="45">
        <f t="shared" ref="BB2:BB20" si="17">(BL2*0.3+BJ2*0.3+BI2*0.1+BN2*0.1+(AH2/2.8)*0.25)*0.62+40</f>
        <v>54.52836479962442</v>
      </c>
      <c r="BC2" s="5">
        <f t="shared" ref="BC2:BC65" si="18">((D2-39)/-0.2)*0.5+50</f>
        <v>77.5</v>
      </c>
      <c r="BD2" s="5">
        <f t="shared" ref="BD2:BD65" si="19">((F2-69)/0.19)*0.45+55</f>
        <v>66.84210526315789</v>
      </c>
      <c r="BE2" s="5">
        <f t="shared" ref="BE2:BE65" si="20">((F2-85)/-0.16)*0.45+55</f>
        <v>85.9375</v>
      </c>
      <c r="BF2" s="5">
        <f t="shared" ref="BF2:BF65" si="21">((G2-161)/1.34)*0.45+55</f>
        <v>66.417910447761187</v>
      </c>
      <c r="BG2" s="5">
        <f t="shared" ref="BG2:BG65" si="22">((G2-295)/-1.34)*0.45+55</f>
        <v>88.582089552238813</v>
      </c>
      <c r="BH2" s="5">
        <f t="shared" ref="BH2:BH65" si="23">(M2/29.81)*0.45+55</f>
        <v>59.890976182489098</v>
      </c>
      <c r="BI2" s="5">
        <f t="shared" ref="BI2:BI65" si="24">((D2-39)/-0.2)</f>
        <v>55</v>
      </c>
      <c r="BJ2" s="5">
        <f t="shared" ref="BJ2:BJ65" si="25">((F2-69)/0.19)</f>
        <v>26.315789473684209</v>
      </c>
      <c r="BK2" s="5">
        <f t="shared" ref="BK2:BK65" si="26">((F2-85)/-0.16)</f>
        <v>68.75</v>
      </c>
      <c r="BL2" s="5">
        <f t="shared" ref="BL2:BL65" si="27">((G2-161)/1.34)</f>
        <v>25.373134328358208</v>
      </c>
      <c r="BM2" s="5">
        <f t="shared" ref="BM2:BM65" si="28">((G2-295)/-1.34)</f>
        <v>74.626865671641781</v>
      </c>
      <c r="BN2" s="5">
        <f t="shared" ref="BN2:BN65" si="29">(M2/29.81)</f>
        <v>10.868835961086884</v>
      </c>
      <c r="BP2" s="51" t="s">
        <v>785</v>
      </c>
      <c r="BQ2" s="51" t="s">
        <v>781</v>
      </c>
    </row>
    <row r="3" spans="1:69" x14ac:dyDescent="0.25">
      <c r="A3" s="1">
        <v>63</v>
      </c>
      <c r="B3" s="1" t="s">
        <v>121</v>
      </c>
      <c r="C3" s="1" t="s">
        <v>73</v>
      </c>
      <c r="D3" s="1">
        <v>30</v>
      </c>
      <c r="E3" s="4">
        <f t="shared" si="0"/>
        <v>67</v>
      </c>
      <c r="F3">
        <v>72</v>
      </c>
      <c r="G3">
        <v>161</v>
      </c>
      <c r="H3" t="s">
        <v>625</v>
      </c>
      <c r="I3" s="1" t="s">
        <v>587</v>
      </c>
      <c r="J3" s="1" t="s">
        <v>77</v>
      </c>
      <c r="K3" s="1">
        <v>82</v>
      </c>
      <c r="L3" s="1">
        <v>21</v>
      </c>
      <c r="M3" s="1">
        <v>1885</v>
      </c>
      <c r="N3" s="12">
        <v>344</v>
      </c>
      <c r="O3" s="12">
        <v>817</v>
      </c>
      <c r="P3" s="12">
        <v>0.42099999999999999</v>
      </c>
      <c r="Q3" s="7">
        <v>121</v>
      </c>
      <c r="R3" s="7">
        <v>313</v>
      </c>
      <c r="S3" s="7">
        <v>0.38700000000000001</v>
      </c>
      <c r="T3" s="1">
        <v>223</v>
      </c>
      <c r="U3" s="1">
        <v>504</v>
      </c>
      <c r="V3" s="1">
        <v>0.442</v>
      </c>
      <c r="W3" s="1">
        <v>0.495</v>
      </c>
      <c r="X3" s="16">
        <v>145</v>
      </c>
      <c r="Y3" s="16">
        <v>174</v>
      </c>
      <c r="Z3" s="16">
        <v>0.83299999999999996</v>
      </c>
      <c r="AA3" s="20">
        <v>32</v>
      </c>
      <c r="AB3" s="20">
        <v>134</v>
      </c>
      <c r="AC3" s="20">
        <v>166</v>
      </c>
      <c r="AD3" s="32">
        <v>261</v>
      </c>
      <c r="AE3" s="34">
        <v>54</v>
      </c>
      <c r="AF3" s="30">
        <v>15</v>
      </c>
      <c r="AG3" s="1">
        <v>157</v>
      </c>
      <c r="AH3" s="1">
        <v>189</v>
      </c>
      <c r="AI3" s="1">
        <v>954</v>
      </c>
      <c r="AJ3" s="1"/>
      <c r="AK3" s="4">
        <f t="shared" si="1"/>
        <v>85.094600070786186</v>
      </c>
      <c r="AL3" s="4">
        <f t="shared" si="2"/>
        <v>76.861531837157628</v>
      </c>
      <c r="AM3" s="14">
        <f t="shared" si="3"/>
        <v>76.119100151745073</v>
      </c>
      <c r="AN3" s="10">
        <f t="shared" si="4"/>
        <v>90.142400000000009</v>
      </c>
      <c r="AO3" s="18">
        <f t="shared" si="5"/>
        <v>88.18253</v>
      </c>
      <c r="AP3" s="39">
        <f>((AZ3/0.96)*0.4+(AS3/0.96)*0.3+(T3/6.3)*0.4)*0.6+40</f>
        <v>76.530129872588986</v>
      </c>
      <c r="AQ3" s="37">
        <f t="shared" si="6"/>
        <v>67.52</v>
      </c>
      <c r="AR3" s="24">
        <f t="shared" si="7"/>
        <v>58.006666666666668</v>
      </c>
      <c r="AS3" s="22">
        <f t="shared" si="8"/>
        <v>58.261011716932899</v>
      </c>
      <c r="AT3" s="26">
        <f t="shared" si="9"/>
        <v>67.373392669313859</v>
      </c>
      <c r="AU3" s="43">
        <f t="shared" si="10"/>
        <v>81.085385444976083</v>
      </c>
      <c r="AV3" s="37">
        <f t="shared" si="11"/>
        <v>85.339445011499009</v>
      </c>
      <c r="AW3" s="42">
        <f t="shared" si="12"/>
        <v>81.128770874180134</v>
      </c>
      <c r="AX3" s="45">
        <f t="shared" si="13"/>
        <v>87.177490265011741</v>
      </c>
      <c r="AY3" s="47">
        <f t="shared" si="14"/>
        <v>90.751000000000005</v>
      </c>
      <c r="AZ3" s="28">
        <f t="shared" si="15"/>
        <v>68.443808321703884</v>
      </c>
      <c r="BA3" s="49">
        <f t="shared" si="16"/>
        <v>93.613539816948276</v>
      </c>
      <c r="BB3" s="45">
        <f t="shared" si="17"/>
        <v>60.109838582955206</v>
      </c>
      <c r="BC3" s="5">
        <f t="shared" si="18"/>
        <v>72.5</v>
      </c>
      <c r="BD3" s="5">
        <f t="shared" si="19"/>
        <v>62.10526315789474</v>
      </c>
      <c r="BE3" s="5">
        <f t="shared" si="20"/>
        <v>91.5625</v>
      </c>
      <c r="BF3" s="5">
        <f t="shared" si="21"/>
        <v>55</v>
      </c>
      <c r="BG3" s="5">
        <f t="shared" si="22"/>
        <v>100</v>
      </c>
      <c r="BH3" s="5">
        <f t="shared" si="23"/>
        <v>83.455216370345525</v>
      </c>
      <c r="BI3" s="5">
        <f t="shared" si="24"/>
        <v>45</v>
      </c>
      <c r="BJ3" s="5">
        <f t="shared" si="25"/>
        <v>15.789473684210526</v>
      </c>
      <c r="BK3" s="5">
        <f t="shared" si="26"/>
        <v>81.25</v>
      </c>
      <c r="BL3" s="5">
        <f t="shared" si="27"/>
        <v>0</v>
      </c>
      <c r="BM3" s="5">
        <f t="shared" si="28"/>
        <v>100</v>
      </c>
      <c r="BN3" s="5">
        <f t="shared" si="29"/>
        <v>63.233814156323383</v>
      </c>
      <c r="BP3" s="51" t="s">
        <v>786</v>
      </c>
      <c r="BQ3" s="51" t="s">
        <v>787</v>
      </c>
    </row>
    <row r="4" spans="1:69" x14ac:dyDescent="0.25">
      <c r="A4" s="1">
        <v>176</v>
      </c>
      <c r="B4" s="1" t="s">
        <v>237</v>
      </c>
      <c r="C4" s="1" t="s">
        <v>25</v>
      </c>
      <c r="D4" s="1">
        <v>19</v>
      </c>
      <c r="E4" s="4">
        <f t="shared" si="0"/>
        <v>76</v>
      </c>
      <c r="F4">
        <v>81</v>
      </c>
      <c r="G4">
        <v>220</v>
      </c>
      <c r="H4" t="s">
        <v>597</v>
      </c>
      <c r="I4" s="1" t="s">
        <v>587</v>
      </c>
      <c r="J4" s="1" t="s">
        <v>182</v>
      </c>
      <c r="K4" s="1">
        <v>47</v>
      </c>
      <c r="L4" s="1">
        <v>8</v>
      </c>
      <c r="M4" s="1">
        <v>797</v>
      </c>
      <c r="N4" s="12">
        <v>93</v>
      </c>
      <c r="O4" s="12">
        <v>208</v>
      </c>
      <c r="P4" s="12">
        <v>0.44700000000000001</v>
      </c>
      <c r="Q4" s="7">
        <v>13</v>
      </c>
      <c r="R4" s="7">
        <v>48</v>
      </c>
      <c r="S4" s="7">
        <v>0.27100000000000002</v>
      </c>
      <c r="T4" s="1">
        <v>80</v>
      </c>
      <c r="U4" s="1">
        <v>160</v>
      </c>
      <c r="V4" s="1">
        <v>0.5</v>
      </c>
      <c r="W4" s="1">
        <v>0.47799999999999998</v>
      </c>
      <c r="X4" s="16">
        <v>44</v>
      </c>
      <c r="Y4" s="16">
        <v>61</v>
      </c>
      <c r="Z4" s="16">
        <v>0.72099999999999997</v>
      </c>
      <c r="AA4" s="20">
        <v>46</v>
      </c>
      <c r="AB4" s="20">
        <v>123</v>
      </c>
      <c r="AC4" s="20">
        <v>169</v>
      </c>
      <c r="AD4" s="32">
        <v>33</v>
      </c>
      <c r="AE4" s="34">
        <v>21</v>
      </c>
      <c r="AF4" s="30">
        <v>22</v>
      </c>
      <c r="AG4" s="1">
        <v>38</v>
      </c>
      <c r="AH4" s="1">
        <v>83</v>
      </c>
      <c r="AI4" s="1">
        <v>243</v>
      </c>
      <c r="AJ4" s="1"/>
      <c r="AK4" s="4">
        <f t="shared" si="1"/>
        <v>77.971293035150211</v>
      </c>
      <c r="AL4" s="4">
        <f t="shared" si="2"/>
        <v>69.570617577153754</v>
      </c>
      <c r="AM4" s="14">
        <f t="shared" si="3"/>
        <v>64.40805614567526</v>
      </c>
      <c r="AN4" s="10">
        <f t="shared" si="4"/>
        <v>60.465200000000003</v>
      </c>
      <c r="AO4" s="18">
        <f t="shared" si="5"/>
        <v>79.218609999999984</v>
      </c>
      <c r="AP4" s="39">
        <f>((AZ4/0.96)*0.4+(AS4/0.96)*0.3+(T4/6.3)*0.4)*0.6+40</f>
        <v>75.128853858668407</v>
      </c>
      <c r="AQ4" s="37">
        <f t="shared" si="6"/>
        <v>54.98</v>
      </c>
      <c r="AR4" s="24">
        <f t="shared" si="7"/>
        <v>61.920277777777777</v>
      </c>
      <c r="AS4" s="22">
        <f t="shared" si="8"/>
        <v>62.449175651869112</v>
      </c>
      <c r="AT4" s="26">
        <f t="shared" si="9"/>
        <v>68.83869946139292</v>
      </c>
      <c r="AU4" s="43">
        <f t="shared" si="10"/>
        <v>53.285056930921051</v>
      </c>
      <c r="AV4" s="37">
        <f t="shared" si="11"/>
        <v>73.81865704574642</v>
      </c>
      <c r="AW4" s="42">
        <f t="shared" si="12"/>
        <v>76.827492203333236</v>
      </c>
      <c r="AX4" s="45">
        <f t="shared" si="13"/>
        <v>77.549228208391952</v>
      </c>
      <c r="AY4" s="47">
        <f t="shared" si="14"/>
        <v>78.953064832089552</v>
      </c>
      <c r="AZ4" s="28">
        <f t="shared" si="15"/>
        <v>81.488057505295615</v>
      </c>
      <c r="BA4" s="49">
        <f t="shared" si="16"/>
        <v>71.410256429071538</v>
      </c>
      <c r="BB4" s="45">
        <f t="shared" si="17"/>
        <v>72.389195184227219</v>
      </c>
      <c r="BC4" s="5">
        <f t="shared" si="18"/>
        <v>100</v>
      </c>
      <c r="BD4" s="5">
        <f t="shared" si="19"/>
        <v>83.421052631578945</v>
      </c>
      <c r="BE4" s="5">
        <f t="shared" si="20"/>
        <v>66.25</v>
      </c>
      <c r="BF4" s="5">
        <f t="shared" si="21"/>
        <v>74.81343283582089</v>
      </c>
      <c r="BG4" s="5">
        <f t="shared" si="22"/>
        <v>80.18656716417911</v>
      </c>
      <c r="BH4" s="5">
        <f t="shared" si="23"/>
        <v>67.031197584703122</v>
      </c>
      <c r="BI4" s="5">
        <f t="shared" si="24"/>
        <v>100</v>
      </c>
      <c r="BJ4" s="5">
        <f t="shared" si="25"/>
        <v>63.157894736842103</v>
      </c>
      <c r="BK4" s="5">
        <f t="shared" si="26"/>
        <v>25</v>
      </c>
      <c r="BL4" s="5">
        <f t="shared" si="27"/>
        <v>44.029850746268657</v>
      </c>
      <c r="BM4" s="5">
        <f t="shared" si="28"/>
        <v>55.970149253731343</v>
      </c>
      <c r="BN4" s="5">
        <f t="shared" si="29"/>
        <v>26.735994632673602</v>
      </c>
      <c r="BP4" s="51" t="s">
        <v>788</v>
      </c>
      <c r="BQ4" s="51" t="s">
        <v>789</v>
      </c>
    </row>
    <row r="5" spans="1:69" x14ac:dyDescent="0.25">
      <c r="A5" s="1">
        <v>362</v>
      </c>
      <c r="B5" s="1" t="s">
        <v>425</v>
      </c>
      <c r="C5" s="1" t="s">
        <v>25</v>
      </c>
      <c r="D5" s="1">
        <v>23</v>
      </c>
      <c r="E5" s="4">
        <f t="shared" si="0"/>
        <v>77</v>
      </c>
      <c r="F5">
        <v>82</v>
      </c>
      <c r="G5">
        <v>245</v>
      </c>
      <c r="H5" t="s">
        <v>606</v>
      </c>
      <c r="I5" s="1" t="s">
        <v>587</v>
      </c>
      <c r="J5" s="1" t="s">
        <v>36</v>
      </c>
      <c r="K5" s="1">
        <v>32</v>
      </c>
      <c r="L5" s="1">
        <v>22</v>
      </c>
      <c r="M5" s="1">
        <v>739</v>
      </c>
      <c r="N5" s="12">
        <v>91</v>
      </c>
      <c r="O5" s="12">
        <v>220</v>
      </c>
      <c r="P5" s="12">
        <v>0.41399999999999998</v>
      </c>
      <c r="Q5" s="7">
        <v>1</v>
      </c>
      <c r="R5" s="7">
        <v>9</v>
      </c>
      <c r="S5" s="7">
        <v>0.111</v>
      </c>
      <c r="T5" s="1">
        <v>90</v>
      </c>
      <c r="U5" s="1">
        <v>211</v>
      </c>
      <c r="V5" s="1">
        <v>0.42699999999999999</v>
      </c>
      <c r="W5" s="1">
        <v>0.41599999999999998</v>
      </c>
      <c r="X5" s="16">
        <v>30</v>
      </c>
      <c r="Y5" s="16">
        <v>46</v>
      </c>
      <c r="Z5" s="16">
        <v>0.65200000000000002</v>
      </c>
      <c r="AA5" s="20">
        <v>48</v>
      </c>
      <c r="AB5" s="20">
        <v>114</v>
      </c>
      <c r="AC5" s="20">
        <v>162</v>
      </c>
      <c r="AD5" s="32">
        <v>30</v>
      </c>
      <c r="AE5" s="34">
        <v>19</v>
      </c>
      <c r="AF5" s="30">
        <v>9</v>
      </c>
      <c r="AG5" s="1">
        <v>44</v>
      </c>
      <c r="AH5" s="1">
        <v>88</v>
      </c>
      <c r="AI5" s="1">
        <v>213</v>
      </c>
      <c r="AJ5" s="1"/>
      <c r="AK5" s="4">
        <f t="shared" si="1"/>
        <v>74.330603914209647</v>
      </c>
      <c r="AL5" s="4">
        <f t="shared" si="2"/>
        <v>65.844265182779296</v>
      </c>
      <c r="AM5" s="14">
        <f t="shared" si="3"/>
        <v>63.218904400606981</v>
      </c>
      <c r="AN5" s="10">
        <f t="shared" si="4"/>
        <v>50.6252</v>
      </c>
      <c r="AO5" s="18">
        <f t="shared" si="5"/>
        <v>62.638000000000005</v>
      </c>
      <c r="AP5" s="39">
        <f>((AZ5/0.96)*0.4+(AS5/0.96)*0.3+(T5/6.3)*0.4)*0.6+40</f>
        <v>74.515489626529146</v>
      </c>
      <c r="AQ5" s="37">
        <f t="shared" si="6"/>
        <v>54.22</v>
      </c>
      <c r="AR5" s="24">
        <f t="shared" si="7"/>
        <v>57.884999999999998</v>
      </c>
      <c r="AS5" s="22">
        <f t="shared" si="8"/>
        <v>62.057017173682638</v>
      </c>
      <c r="AT5" s="26">
        <f t="shared" si="9"/>
        <v>67.668445745111214</v>
      </c>
      <c r="AU5" s="43">
        <f t="shared" si="10"/>
        <v>52.053447764055022</v>
      </c>
      <c r="AV5" s="37">
        <f t="shared" si="11"/>
        <v>73.033592405193446</v>
      </c>
      <c r="AW5" s="42">
        <f t="shared" si="12"/>
        <v>74.835884663439387</v>
      </c>
      <c r="AX5" s="45">
        <f t="shared" si="13"/>
        <v>67.862712754772758</v>
      </c>
      <c r="AY5" s="47">
        <f t="shared" si="14"/>
        <v>71.576366138059697</v>
      </c>
      <c r="AZ5" s="28">
        <f t="shared" si="15"/>
        <v>77.804909911568899</v>
      </c>
      <c r="BA5" s="49">
        <f t="shared" si="16"/>
        <v>67.758825481636279</v>
      </c>
      <c r="BB5" s="45">
        <f t="shared" si="17"/>
        <v>75.754446859813271</v>
      </c>
      <c r="BC5" s="5">
        <f t="shared" si="18"/>
        <v>90</v>
      </c>
      <c r="BD5" s="5">
        <f t="shared" si="19"/>
        <v>85.78947368421052</v>
      </c>
      <c r="BE5" s="5">
        <f t="shared" si="20"/>
        <v>63.4375</v>
      </c>
      <c r="BF5" s="5">
        <f t="shared" si="21"/>
        <v>83.208955223880594</v>
      </c>
      <c r="BG5" s="5">
        <f t="shared" si="22"/>
        <v>71.791044776119406</v>
      </c>
      <c r="BH5" s="5">
        <f t="shared" si="23"/>
        <v>66.15565246561556</v>
      </c>
      <c r="BI5" s="5">
        <f t="shared" si="24"/>
        <v>80</v>
      </c>
      <c r="BJ5" s="5">
        <f t="shared" si="25"/>
        <v>68.421052631578945</v>
      </c>
      <c r="BK5" s="5">
        <f t="shared" si="26"/>
        <v>18.75</v>
      </c>
      <c r="BL5" s="5">
        <f t="shared" si="27"/>
        <v>62.686567164179102</v>
      </c>
      <c r="BM5" s="5">
        <f t="shared" si="28"/>
        <v>37.31343283582089</v>
      </c>
      <c r="BN5" s="5">
        <f t="shared" si="29"/>
        <v>24.790338812479035</v>
      </c>
      <c r="BP5" s="51" t="s">
        <v>790</v>
      </c>
      <c r="BQ5" s="51" t="s">
        <v>781</v>
      </c>
    </row>
    <row r="6" spans="1:69" x14ac:dyDescent="0.25">
      <c r="A6" s="1">
        <v>222</v>
      </c>
      <c r="B6" s="1" t="s">
        <v>283</v>
      </c>
      <c r="C6" s="1" t="s">
        <v>33</v>
      </c>
      <c r="D6" s="1">
        <v>28</v>
      </c>
      <c r="E6" s="4">
        <f t="shared" si="0"/>
        <v>77</v>
      </c>
      <c r="F6">
        <v>82</v>
      </c>
      <c r="G6">
        <v>250</v>
      </c>
      <c r="H6" t="s">
        <v>602</v>
      </c>
      <c r="I6" s="1" t="s">
        <v>645</v>
      </c>
      <c r="J6" s="1" t="s">
        <v>67</v>
      </c>
      <c r="K6" s="1">
        <v>76</v>
      </c>
      <c r="L6" s="1">
        <v>76</v>
      </c>
      <c r="M6" s="1">
        <v>2318</v>
      </c>
      <c r="N6" s="12">
        <v>519</v>
      </c>
      <c r="O6" s="12">
        <v>965</v>
      </c>
      <c r="P6" s="12">
        <v>0.53800000000000003</v>
      </c>
      <c r="Q6" s="7">
        <v>11</v>
      </c>
      <c r="R6" s="7">
        <v>36</v>
      </c>
      <c r="S6" s="7">
        <v>0.30599999999999999</v>
      </c>
      <c r="T6" s="1">
        <v>508</v>
      </c>
      <c r="U6" s="1">
        <v>929</v>
      </c>
      <c r="V6" s="1">
        <v>0.54700000000000004</v>
      </c>
      <c r="W6" s="1">
        <v>0.54400000000000004</v>
      </c>
      <c r="X6" s="16">
        <v>107</v>
      </c>
      <c r="Y6" s="16">
        <v>141</v>
      </c>
      <c r="Z6" s="16">
        <v>0.75900000000000001</v>
      </c>
      <c r="AA6" s="20">
        <v>131</v>
      </c>
      <c r="AB6" s="20">
        <v>413</v>
      </c>
      <c r="AC6" s="20">
        <v>544</v>
      </c>
      <c r="AD6" s="32">
        <v>244</v>
      </c>
      <c r="AE6" s="34">
        <v>68</v>
      </c>
      <c r="AF6" s="30">
        <v>98</v>
      </c>
      <c r="AG6" s="1">
        <v>100</v>
      </c>
      <c r="AH6" s="1">
        <v>121</v>
      </c>
      <c r="AI6" s="1">
        <v>1156</v>
      </c>
      <c r="AJ6" s="1"/>
      <c r="AK6" s="4">
        <f t="shared" si="1"/>
        <v>88.082727849495484</v>
      </c>
      <c r="AL6" s="4">
        <f t="shared" si="2"/>
        <v>79.919968504777742</v>
      </c>
      <c r="AM6" s="14">
        <f t="shared" si="3"/>
        <v>88.743377845220039</v>
      </c>
      <c r="AN6" s="10">
        <f t="shared" si="4"/>
        <v>61.859200000000001</v>
      </c>
      <c r="AO6" s="18">
        <f t="shared" si="5"/>
        <v>82.66219000000001</v>
      </c>
      <c r="AP6" s="39">
        <v>94</v>
      </c>
      <c r="AQ6" s="37">
        <f t="shared" si="6"/>
        <v>72.84</v>
      </c>
      <c r="AR6" s="24">
        <f t="shared" si="7"/>
        <v>86.760555555555555</v>
      </c>
      <c r="AS6" s="22">
        <f t="shared" si="8"/>
        <v>81.716479912613096</v>
      </c>
      <c r="AT6" s="26">
        <f t="shared" si="9"/>
        <v>90.263146579279748</v>
      </c>
      <c r="AU6" s="43">
        <f t="shared" si="10"/>
        <v>77.10151614413877</v>
      </c>
      <c r="AV6" s="37">
        <f t="shared" si="11"/>
        <v>89.145468606557458</v>
      </c>
      <c r="AW6" s="42">
        <f t="shared" si="12"/>
        <v>88.00910281334103</v>
      </c>
      <c r="AX6" s="45">
        <f t="shared" si="13"/>
        <v>69.929159536742659</v>
      </c>
      <c r="AY6" s="47">
        <f t="shared" si="14"/>
        <v>73.932032649253728</v>
      </c>
      <c r="AZ6" s="28">
        <f t="shared" si="15"/>
        <v>83.198804774057066</v>
      </c>
      <c r="BA6" s="49">
        <f t="shared" si="16"/>
        <v>58.549133485091168</v>
      </c>
      <c r="BB6" s="45">
        <f t="shared" si="17"/>
        <v>80.009328174593662</v>
      </c>
      <c r="BC6" s="5">
        <f t="shared" si="18"/>
        <v>77.5</v>
      </c>
      <c r="BD6" s="5">
        <f t="shared" si="19"/>
        <v>85.78947368421052</v>
      </c>
      <c r="BE6" s="5">
        <f t="shared" si="20"/>
        <v>63.4375</v>
      </c>
      <c r="BF6" s="5">
        <f t="shared" si="21"/>
        <v>84.888059701492537</v>
      </c>
      <c r="BG6" s="5">
        <f t="shared" si="22"/>
        <v>70.111940298507463</v>
      </c>
      <c r="BH6" s="5">
        <f t="shared" si="23"/>
        <v>89.99161355249916</v>
      </c>
      <c r="BI6" s="5">
        <f t="shared" si="24"/>
        <v>55</v>
      </c>
      <c r="BJ6" s="5">
        <f t="shared" si="25"/>
        <v>68.421052631578945</v>
      </c>
      <c r="BK6" s="5">
        <f t="shared" si="26"/>
        <v>18.75</v>
      </c>
      <c r="BL6" s="5">
        <f t="shared" si="27"/>
        <v>66.417910447761187</v>
      </c>
      <c r="BM6" s="5">
        <f t="shared" si="28"/>
        <v>33.582089552238806</v>
      </c>
      <c r="BN6" s="5">
        <f t="shared" si="29"/>
        <v>77.759141227775913</v>
      </c>
      <c r="BP6" s="51" t="s">
        <v>785</v>
      </c>
      <c r="BQ6" s="51" t="s">
        <v>781</v>
      </c>
    </row>
    <row r="7" spans="1:69" x14ac:dyDescent="0.25">
      <c r="A7" s="1">
        <v>236</v>
      </c>
      <c r="B7" s="1" t="s">
        <v>297</v>
      </c>
      <c r="C7" s="1" t="s">
        <v>33</v>
      </c>
      <c r="D7" s="1">
        <v>30</v>
      </c>
      <c r="E7" s="4">
        <f t="shared" si="0"/>
        <v>77</v>
      </c>
      <c r="F7">
        <v>82</v>
      </c>
      <c r="G7">
        <v>289</v>
      </c>
      <c r="H7" t="s">
        <v>586</v>
      </c>
      <c r="I7" s="1" t="s">
        <v>587</v>
      </c>
      <c r="J7" s="1" t="s">
        <v>105</v>
      </c>
      <c r="K7" s="1">
        <v>65</v>
      </c>
      <c r="L7" s="1">
        <v>61</v>
      </c>
      <c r="M7" s="1">
        <v>1992</v>
      </c>
      <c r="N7" s="12">
        <v>486</v>
      </c>
      <c r="O7" s="12">
        <v>1010</v>
      </c>
      <c r="P7" s="12">
        <v>0.48099999999999998</v>
      </c>
      <c r="Q7" s="7">
        <v>2</v>
      </c>
      <c r="R7" s="7">
        <v>5</v>
      </c>
      <c r="S7" s="7">
        <v>0.4</v>
      </c>
      <c r="T7" s="1">
        <v>484</v>
      </c>
      <c r="U7" s="1">
        <v>1005</v>
      </c>
      <c r="V7" s="1">
        <v>0.48199999999999998</v>
      </c>
      <c r="W7" s="1">
        <v>0.48199999999999998</v>
      </c>
      <c r="X7" s="16">
        <v>108</v>
      </c>
      <c r="Y7" s="16">
        <v>165</v>
      </c>
      <c r="Z7" s="16">
        <v>0.65500000000000003</v>
      </c>
      <c r="AA7" s="20">
        <v>99</v>
      </c>
      <c r="AB7" s="20">
        <v>449</v>
      </c>
      <c r="AC7" s="20">
        <v>548</v>
      </c>
      <c r="AD7" s="32">
        <v>113</v>
      </c>
      <c r="AE7" s="34">
        <v>47</v>
      </c>
      <c r="AF7" s="30">
        <v>84</v>
      </c>
      <c r="AG7" s="1">
        <v>68</v>
      </c>
      <c r="AH7" s="1">
        <v>139</v>
      </c>
      <c r="AI7" s="1">
        <v>1082</v>
      </c>
      <c r="AJ7" s="1"/>
      <c r="AK7" s="4">
        <f t="shared" si="1"/>
        <v>83.533392666961461</v>
      </c>
      <c r="AL7" s="4">
        <f t="shared" si="2"/>
        <v>75.263590141478204</v>
      </c>
      <c r="AM7" s="14">
        <f t="shared" si="3"/>
        <v>85.209874051593317</v>
      </c>
      <c r="AN7" s="10">
        <f t="shared" si="4"/>
        <v>65.007999999999996</v>
      </c>
      <c r="AO7" s="18">
        <f t="shared" si="5"/>
        <v>75.665549999999996</v>
      </c>
      <c r="AP7" s="39">
        <f t="shared" ref="AP7:AP20" si="30">((AZ7/0.96)*0.4+(AS7/0.96)*0.3+(T7/6.3)*0.4)*0.6+40</f>
        <v>92.541864089674448</v>
      </c>
      <c r="AQ7" s="37">
        <f t="shared" si="6"/>
        <v>64.86</v>
      </c>
      <c r="AR7" s="24">
        <f t="shared" si="7"/>
        <v>82.218333333333334</v>
      </c>
      <c r="AS7" s="22">
        <f t="shared" si="8"/>
        <v>76.350826397153867</v>
      </c>
      <c r="AT7" s="26">
        <f t="shared" si="9"/>
        <v>91.689874016201486</v>
      </c>
      <c r="AU7" s="43">
        <f t="shared" si="10"/>
        <v>60.846172703050243</v>
      </c>
      <c r="AV7" s="37">
        <f t="shared" si="11"/>
        <v>82.769909049039612</v>
      </c>
      <c r="AW7" s="42">
        <f t="shared" si="12"/>
        <v>82.77730310075971</v>
      </c>
      <c r="AX7" s="45">
        <f t="shared" si="13"/>
        <v>60.392006615242309</v>
      </c>
      <c r="AY7" s="47">
        <f t="shared" si="14"/>
        <v>64.798431436567171</v>
      </c>
      <c r="AZ7" s="28">
        <f t="shared" si="15"/>
        <v>79.151955608451431</v>
      </c>
      <c r="BA7" s="49">
        <f t="shared" si="16"/>
        <v>54.816179788289169</v>
      </c>
      <c r="BB7" s="45">
        <f t="shared" si="17"/>
        <v>85.121162074295313</v>
      </c>
      <c r="BC7" s="5">
        <f t="shared" si="18"/>
        <v>72.5</v>
      </c>
      <c r="BD7" s="5">
        <f t="shared" si="19"/>
        <v>85.78947368421052</v>
      </c>
      <c r="BE7" s="5">
        <f t="shared" si="20"/>
        <v>63.4375</v>
      </c>
      <c r="BF7" s="5">
        <f t="shared" si="21"/>
        <v>97.985074626865668</v>
      </c>
      <c r="BG7" s="5">
        <f t="shared" si="22"/>
        <v>57.014925373134325</v>
      </c>
      <c r="BH7" s="5">
        <f t="shared" si="23"/>
        <v>85.070446159007048</v>
      </c>
      <c r="BI7" s="5">
        <f t="shared" si="24"/>
        <v>45</v>
      </c>
      <c r="BJ7" s="5">
        <f t="shared" si="25"/>
        <v>68.421052631578945</v>
      </c>
      <c r="BK7" s="5">
        <f t="shared" si="26"/>
        <v>18.75</v>
      </c>
      <c r="BL7" s="5">
        <f t="shared" si="27"/>
        <v>95.522388059701484</v>
      </c>
      <c r="BM7" s="5">
        <f t="shared" si="28"/>
        <v>4.4776119402985071</v>
      </c>
      <c r="BN7" s="5">
        <f t="shared" si="29"/>
        <v>66.823213686682323</v>
      </c>
      <c r="BP7" s="51" t="s">
        <v>791</v>
      </c>
      <c r="BQ7" s="51" t="s">
        <v>787</v>
      </c>
    </row>
    <row r="8" spans="1:69" x14ac:dyDescent="0.25">
      <c r="A8" s="1">
        <v>15</v>
      </c>
      <c r="B8" s="1" t="s">
        <v>56</v>
      </c>
      <c r="C8" s="1" t="s">
        <v>30</v>
      </c>
      <c r="D8" s="1">
        <v>32</v>
      </c>
      <c r="E8" s="4">
        <f t="shared" si="0"/>
        <v>73</v>
      </c>
      <c r="F8">
        <v>78</v>
      </c>
      <c r="G8">
        <v>220</v>
      </c>
      <c r="H8" t="s">
        <v>606</v>
      </c>
      <c r="I8" s="1" t="s">
        <v>587</v>
      </c>
      <c r="J8" s="1" t="s">
        <v>57</v>
      </c>
      <c r="K8" s="1">
        <v>74</v>
      </c>
      <c r="L8" s="1">
        <v>19</v>
      </c>
      <c r="M8" s="1">
        <v>1744</v>
      </c>
      <c r="N8" s="12">
        <v>195</v>
      </c>
      <c r="O8" s="12">
        <v>440</v>
      </c>
      <c r="P8" s="12">
        <v>0.443</v>
      </c>
      <c r="Q8" s="7">
        <v>73</v>
      </c>
      <c r="R8" s="7">
        <v>210</v>
      </c>
      <c r="S8" s="7">
        <v>0.34799999999999998</v>
      </c>
      <c r="T8" s="1">
        <v>122</v>
      </c>
      <c r="U8" s="1">
        <v>230</v>
      </c>
      <c r="V8" s="1">
        <v>0.53</v>
      </c>
      <c r="W8" s="1">
        <v>0.52600000000000002</v>
      </c>
      <c r="X8" s="16">
        <v>82</v>
      </c>
      <c r="Y8" s="16">
        <v>101</v>
      </c>
      <c r="Z8" s="16">
        <v>0.81200000000000006</v>
      </c>
      <c r="AA8" s="20">
        <v>31</v>
      </c>
      <c r="AB8" s="20">
        <v>173</v>
      </c>
      <c r="AC8" s="20">
        <v>204</v>
      </c>
      <c r="AD8" s="32">
        <v>83</v>
      </c>
      <c r="AE8" s="34">
        <v>56</v>
      </c>
      <c r="AF8" s="30">
        <v>5</v>
      </c>
      <c r="AG8" s="1">
        <v>60</v>
      </c>
      <c r="AH8" s="1">
        <v>148</v>
      </c>
      <c r="AI8" s="1">
        <v>545</v>
      </c>
      <c r="AJ8" s="1"/>
      <c r="AK8" s="4">
        <f t="shared" si="1"/>
        <v>79.806516415618091</v>
      </c>
      <c r="AL8" s="4">
        <f t="shared" si="2"/>
        <v>71.449022684220864</v>
      </c>
      <c r="AM8" s="14">
        <f t="shared" si="3"/>
        <v>69.383795144157816</v>
      </c>
      <c r="AN8" s="10">
        <f t="shared" si="4"/>
        <v>81.7072</v>
      </c>
      <c r="AO8" s="18">
        <f t="shared" si="5"/>
        <v>85.884919999999994</v>
      </c>
      <c r="AP8" s="39">
        <f t="shared" si="30"/>
        <v>73.20993727077375</v>
      </c>
      <c r="AQ8" s="37">
        <f t="shared" si="6"/>
        <v>68.28</v>
      </c>
      <c r="AR8" s="24">
        <f t="shared" si="7"/>
        <v>55.857222222222219</v>
      </c>
      <c r="AS8" s="22">
        <f t="shared" si="8"/>
        <v>58.98870949547117</v>
      </c>
      <c r="AT8" s="26">
        <f t="shared" si="9"/>
        <v>70.297280924042596</v>
      </c>
      <c r="AU8" s="43">
        <f t="shared" si="10"/>
        <v>58.785790090311011</v>
      </c>
      <c r="AV8" s="37">
        <f t="shared" si="11"/>
        <v>76.762594515363418</v>
      </c>
      <c r="AW8" s="42">
        <f t="shared" si="12"/>
        <v>79.023878629020203</v>
      </c>
      <c r="AX8" s="45">
        <f t="shared" si="13"/>
        <v>69.841498809700255</v>
      </c>
      <c r="AY8" s="47">
        <f t="shared" si="14"/>
        <v>76.570721082089563</v>
      </c>
      <c r="AZ8" s="28">
        <f t="shared" si="15"/>
        <v>70.007740771015449</v>
      </c>
      <c r="BA8" s="49">
        <f t="shared" si="16"/>
        <v>77.592899114431006</v>
      </c>
      <c r="BB8" s="45">
        <f t="shared" si="17"/>
        <v>70.990174878935306</v>
      </c>
      <c r="BC8" s="5">
        <f t="shared" si="18"/>
        <v>67.5</v>
      </c>
      <c r="BD8" s="5">
        <f t="shared" si="19"/>
        <v>76.315789473684205</v>
      </c>
      <c r="BE8" s="5">
        <f t="shared" si="20"/>
        <v>74.6875</v>
      </c>
      <c r="BF8" s="5">
        <f t="shared" si="21"/>
        <v>74.81343283582089</v>
      </c>
      <c r="BG8" s="5">
        <f t="shared" si="22"/>
        <v>80.18656716417911</v>
      </c>
      <c r="BH8" s="5">
        <f t="shared" si="23"/>
        <v>81.326735994632685</v>
      </c>
      <c r="BI8" s="5">
        <f t="shared" si="24"/>
        <v>35</v>
      </c>
      <c r="BJ8" s="5">
        <f t="shared" si="25"/>
        <v>47.368421052631575</v>
      </c>
      <c r="BK8" s="5">
        <f t="shared" si="26"/>
        <v>43.75</v>
      </c>
      <c r="BL8" s="5">
        <f t="shared" si="27"/>
        <v>44.029850746268657</v>
      </c>
      <c r="BM8" s="5">
        <f t="shared" si="28"/>
        <v>55.970149253731343</v>
      </c>
      <c r="BN8" s="5">
        <f t="shared" si="29"/>
        <v>58.503857765850391</v>
      </c>
      <c r="BP8" s="51" t="s">
        <v>785</v>
      </c>
      <c r="BQ8" s="51" t="s">
        <v>781</v>
      </c>
    </row>
    <row r="9" spans="1:69" x14ac:dyDescent="0.25">
      <c r="A9" s="1">
        <v>72</v>
      </c>
      <c r="B9" s="1" t="s">
        <v>130</v>
      </c>
      <c r="C9" s="1" t="s">
        <v>30</v>
      </c>
      <c r="D9" s="1">
        <v>23</v>
      </c>
      <c r="E9" s="4">
        <f t="shared" si="0"/>
        <v>73</v>
      </c>
      <c r="F9">
        <v>78</v>
      </c>
      <c r="G9">
        <v>211</v>
      </c>
      <c r="H9" t="s">
        <v>718</v>
      </c>
      <c r="I9" s="1" t="s">
        <v>587</v>
      </c>
      <c r="J9" s="1" t="s">
        <v>99</v>
      </c>
      <c r="K9" s="1">
        <v>27</v>
      </c>
      <c r="L9" s="1">
        <v>27</v>
      </c>
      <c r="M9" s="1">
        <v>899</v>
      </c>
      <c r="N9" s="12">
        <v>121</v>
      </c>
      <c r="O9" s="12">
        <v>300</v>
      </c>
      <c r="P9" s="12">
        <v>0.40300000000000002</v>
      </c>
      <c r="Q9" s="7">
        <v>26</v>
      </c>
      <c r="R9" s="7">
        <v>68</v>
      </c>
      <c r="S9" s="7">
        <v>0.38200000000000001</v>
      </c>
      <c r="T9" s="1">
        <v>95</v>
      </c>
      <c r="U9" s="1">
        <v>232</v>
      </c>
      <c r="V9" s="1">
        <v>0.40899999999999997</v>
      </c>
      <c r="W9" s="1">
        <v>0.44700000000000001</v>
      </c>
      <c r="X9" s="16">
        <v>106</v>
      </c>
      <c r="Y9" s="16">
        <v>129</v>
      </c>
      <c r="Z9" s="16">
        <v>0.82199999999999995</v>
      </c>
      <c r="AA9" s="20">
        <v>19</v>
      </c>
      <c r="AB9" s="20">
        <v>95</v>
      </c>
      <c r="AC9" s="20">
        <v>114</v>
      </c>
      <c r="AD9" s="32">
        <v>82</v>
      </c>
      <c r="AE9" s="34">
        <v>17</v>
      </c>
      <c r="AF9" s="30">
        <v>5</v>
      </c>
      <c r="AG9" s="1">
        <v>52</v>
      </c>
      <c r="AH9" s="1">
        <v>64</v>
      </c>
      <c r="AI9" s="1">
        <v>374</v>
      </c>
      <c r="AJ9" s="1"/>
      <c r="AK9" s="4">
        <f t="shared" si="1"/>
        <v>78.228289662300924</v>
      </c>
      <c r="AL9" s="4">
        <f t="shared" si="2"/>
        <v>69.833661183766836</v>
      </c>
      <c r="AM9" s="14">
        <f t="shared" si="3"/>
        <v>64.35818057663127</v>
      </c>
      <c r="AN9" s="10">
        <f t="shared" si="4"/>
        <v>76.996800000000007</v>
      </c>
      <c r="AO9" s="18">
        <f t="shared" si="5"/>
        <v>86.895019999999988</v>
      </c>
      <c r="AP9" s="39">
        <f t="shared" si="30"/>
        <v>72.923569492790733</v>
      </c>
      <c r="AQ9" s="37">
        <f t="shared" si="6"/>
        <v>53.46</v>
      </c>
      <c r="AR9" s="24">
        <f t="shared" si="7"/>
        <v>55.857222222222219</v>
      </c>
      <c r="AS9" s="22">
        <f t="shared" si="8"/>
        <v>56.450082167129025</v>
      </c>
      <c r="AT9" s="26">
        <f t="shared" si="9"/>
        <v>65.512939309986166</v>
      </c>
      <c r="AU9" s="43">
        <f t="shared" si="10"/>
        <v>58.991759912978466</v>
      </c>
      <c r="AV9" s="37">
        <f t="shared" si="11"/>
        <v>75.639607646645061</v>
      </c>
      <c r="AW9" s="42">
        <f t="shared" si="12"/>
        <v>74.61508287545621</v>
      </c>
      <c r="AX9" s="45">
        <f t="shared" si="13"/>
        <v>77.395387889306406</v>
      </c>
      <c r="AY9" s="47">
        <f t="shared" si="14"/>
        <v>79.253883861940295</v>
      </c>
      <c r="AZ9" s="28">
        <f t="shared" si="15"/>
        <v>74.880525869625728</v>
      </c>
      <c r="BA9" s="49">
        <f t="shared" si="16"/>
        <v>77.985059906241489</v>
      </c>
      <c r="BB9" s="45">
        <f t="shared" si="17"/>
        <v>66.123457209316285</v>
      </c>
      <c r="BC9" s="5">
        <f t="shared" si="18"/>
        <v>90</v>
      </c>
      <c r="BD9" s="5">
        <f t="shared" si="19"/>
        <v>76.315789473684205</v>
      </c>
      <c r="BE9" s="5">
        <f t="shared" si="20"/>
        <v>74.6875</v>
      </c>
      <c r="BF9" s="5">
        <f t="shared" si="21"/>
        <v>71.791044776119406</v>
      </c>
      <c r="BG9" s="5">
        <f t="shared" si="22"/>
        <v>83.208955223880594</v>
      </c>
      <c r="BH9" s="5">
        <f t="shared" si="23"/>
        <v>68.570949345857102</v>
      </c>
      <c r="BI9" s="5">
        <f t="shared" si="24"/>
        <v>80</v>
      </c>
      <c r="BJ9" s="5">
        <f t="shared" si="25"/>
        <v>47.368421052631575</v>
      </c>
      <c r="BK9" s="5">
        <f t="shared" si="26"/>
        <v>43.75</v>
      </c>
      <c r="BL9" s="5">
        <f t="shared" si="27"/>
        <v>37.31343283582089</v>
      </c>
      <c r="BM9" s="5">
        <f t="shared" si="28"/>
        <v>62.686567164179102</v>
      </c>
      <c r="BN9" s="5">
        <f t="shared" si="29"/>
        <v>30.157665213015768</v>
      </c>
      <c r="BP9" s="51" t="s">
        <v>781</v>
      </c>
      <c r="BQ9" s="51" t="s">
        <v>787</v>
      </c>
    </row>
    <row r="10" spans="1:69" x14ac:dyDescent="0.25">
      <c r="A10" s="1">
        <v>264</v>
      </c>
      <c r="B10" s="1" t="s">
        <v>325</v>
      </c>
      <c r="C10" s="1" t="s">
        <v>33</v>
      </c>
      <c r="D10" s="1">
        <v>23</v>
      </c>
      <c r="E10" s="4">
        <f t="shared" si="0"/>
        <v>79</v>
      </c>
      <c r="F10">
        <v>84</v>
      </c>
      <c r="G10">
        <v>245</v>
      </c>
      <c r="H10" t="s">
        <v>642</v>
      </c>
      <c r="I10" s="1" t="s">
        <v>587</v>
      </c>
      <c r="J10" s="1" t="s">
        <v>53</v>
      </c>
      <c r="K10" s="1">
        <v>5</v>
      </c>
      <c r="L10" s="1">
        <v>0</v>
      </c>
      <c r="M10" s="1">
        <v>14</v>
      </c>
      <c r="N10" s="12">
        <v>1</v>
      </c>
      <c r="O10" s="12">
        <v>4</v>
      </c>
      <c r="P10" s="12">
        <v>0.25</v>
      </c>
      <c r="Q10" s="7">
        <v>0</v>
      </c>
      <c r="R10" s="7">
        <v>0</v>
      </c>
      <c r="S10" s="7"/>
      <c r="T10" s="1">
        <v>1</v>
      </c>
      <c r="U10" s="1">
        <v>4</v>
      </c>
      <c r="V10" s="1">
        <v>0.25</v>
      </c>
      <c r="W10" s="1">
        <v>0.25</v>
      </c>
      <c r="X10" s="16">
        <v>2</v>
      </c>
      <c r="Y10" s="16">
        <v>2</v>
      </c>
      <c r="Z10" s="16">
        <v>1</v>
      </c>
      <c r="AA10" s="20">
        <v>1</v>
      </c>
      <c r="AB10" s="20">
        <v>0</v>
      </c>
      <c r="AC10" s="20">
        <v>1</v>
      </c>
      <c r="AD10" s="32">
        <v>1</v>
      </c>
      <c r="AE10" s="34">
        <v>0</v>
      </c>
      <c r="AF10" s="30">
        <v>0</v>
      </c>
      <c r="AG10" s="1">
        <v>0</v>
      </c>
      <c r="AH10" s="1">
        <v>1</v>
      </c>
      <c r="AI10" s="1">
        <v>4</v>
      </c>
      <c r="AJ10" s="1"/>
      <c r="AK10" s="4">
        <f t="shared" si="1"/>
        <v>69.0853285670199</v>
      </c>
      <c r="AL10" s="4">
        <f t="shared" si="2"/>
        <v>60.475571592126251</v>
      </c>
      <c r="AM10" s="14">
        <f t="shared" si="3"/>
        <v>53.300075872534144</v>
      </c>
      <c r="AN10" s="10">
        <f t="shared" si="4"/>
        <v>45</v>
      </c>
      <c r="AO10" s="18">
        <f t="shared" si="5"/>
        <v>71.64</v>
      </c>
      <c r="AP10" s="39">
        <f t="shared" si="30"/>
        <v>68.939941980800157</v>
      </c>
      <c r="AQ10" s="37">
        <f t="shared" si="6"/>
        <v>47</v>
      </c>
      <c r="AR10" s="24">
        <f t="shared" si="7"/>
        <v>55.33</v>
      </c>
      <c r="AS10" s="22">
        <f t="shared" si="8"/>
        <v>52.122245263984105</v>
      </c>
      <c r="AT10" s="26">
        <f t="shared" si="9"/>
        <v>58.968911930650776</v>
      </c>
      <c r="AU10" s="43">
        <f t="shared" si="10"/>
        <v>48.140007437200957</v>
      </c>
      <c r="AV10" s="37">
        <f t="shared" si="11"/>
        <v>69.9382652370535</v>
      </c>
      <c r="AW10" s="42">
        <f t="shared" si="12"/>
        <v>70.115740664831804</v>
      </c>
      <c r="AX10" s="45">
        <f t="shared" si="13"/>
        <v>61.599508614383637</v>
      </c>
      <c r="AY10" s="47">
        <f t="shared" si="14"/>
        <v>66.927709888059695</v>
      </c>
      <c r="AZ10" s="28">
        <f t="shared" si="15"/>
        <v>76.515703022831616</v>
      </c>
      <c r="BA10" s="49">
        <f t="shared" si="16"/>
        <v>50.682648654256418</v>
      </c>
      <c r="BB10" s="45">
        <f t="shared" si="17"/>
        <v>71.388386907433159</v>
      </c>
      <c r="BC10" s="5">
        <f t="shared" si="18"/>
        <v>90</v>
      </c>
      <c r="BD10" s="5">
        <f t="shared" si="19"/>
        <v>90.526315789473685</v>
      </c>
      <c r="BE10" s="5">
        <f t="shared" si="20"/>
        <v>57.8125</v>
      </c>
      <c r="BF10" s="5">
        <f t="shared" si="21"/>
        <v>83.208955223880594</v>
      </c>
      <c r="BG10" s="5">
        <f t="shared" si="22"/>
        <v>71.791044776119406</v>
      </c>
      <c r="BH10" s="5">
        <f t="shared" si="23"/>
        <v>55.211338477021137</v>
      </c>
      <c r="BI10" s="5">
        <f t="shared" si="24"/>
        <v>80</v>
      </c>
      <c r="BJ10" s="5">
        <f t="shared" si="25"/>
        <v>78.94736842105263</v>
      </c>
      <c r="BK10" s="5">
        <f t="shared" si="26"/>
        <v>6.25</v>
      </c>
      <c r="BL10" s="5">
        <f t="shared" si="27"/>
        <v>62.686567164179102</v>
      </c>
      <c r="BM10" s="5">
        <f t="shared" si="28"/>
        <v>37.31343283582089</v>
      </c>
      <c r="BN10" s="5">
        <f t="shared" si="29"/>
        <v>0.46964106004696415</v>
      </c>
      <c r="BP10" s="51" t="s">
        <v>792</v>
      </c>
      <c r="BQ10" s="51" t="s">
        <v>790</v>
      </c>
    </row>
    <row r="11" spans="1:69" x14ac:dyDescent="0.25">
      <c r="A11" s="1">
        <v>279</v>
      </c>
      <c r="B11" s="1" t="s">
        <v>341</v>
      </c>
      <c r="C11" s="1" t="s">
        <v>33</v>
      </c>
      <c r="D11" s="1">
        <v>21</v>
      </c>
      <c r="E11" s="4">
        <f t="shared" si="0"/>
        <v>80</v>
      </c>
      <c r="F11">
        <v>85</v>
      </c>
      <c r="G11">
        <v>255</v>
      </c>
      <c r="H11" t="s">
        <v>627</v>
      </c>
      <c r="I11" s="1" t="s">
        <v>742</v>
      </c>
      <c r="J11" s="1" t="s">
        <v>86</v>
      </c>
      <c r="K11" s="1">
        <v>69</v>
      </c>
      <c r="L11" s="1">
        <v>44</v>
      </c>
      <c r="M11" s="1">
        <v>1518</v>
      </c>
      <c r="N11" s="12">
        <v>179</v>
      </c>
      <c r="O11" s="12">
        <v>353</v>
      </c>
      <c r="P11" s="12">
        <v>0.50700000000000001</v>
      </c>
      <c r="Q11" s="7">
        <v>1</v>
      </c>
      <c r="R11" s="7">
        <v>3</v>
      </c>
      <c r="S11" s="7">
        <v>0.33300000000000002</v>
      </c>
      <c r="T11" s="1">
        <v>178</v>
      </c>
      <c r="U11" s="1">
        <v>350</v>
      </c>
      <c r="V11" s="1">
        <v>0.50900000000000001</v>
      </c>
      <c r="W11" s="1">
        <v>0.50800000000000001</v>
      </c>
      <c r="X11" s="16">
        <v>73</v>
      </c>
      <c r="Y11" s="16">
        <v>104</v>
      </c>
      <c r="Z11" s="16">
        <v>0.70199999999999996</v>
      </c>
      <c r="AA11" s="20">
        <v>142</v>
      </c>
      <c r="AB11" s="20">
        <v>312</v>
      </c>
      <c r="AC11" s="20">
        <v>454</v>
      </c>
      <c r="AD11" s="32">
        <v>32</v>
      </c>
      <c r="AE11" s="34">
        <v>34</v>
      </c>
      <c r="AF11" s="30">
        <v>105</v>
      </c>
      <c r="AG11" s="1">
        <v>74</v>
      </c>
      <c r="AH11" s="1">
        <v>213</v>
      </c>
      <c r="AI11" s="1">
        <v>432</v>
      </c>
      <c r="AJ11" s="1"/>
      <c r="AK11" s="4">
        <f t="shared" si="1"/>
        <v>82.957068565089969</v>
      </c>
      <c r="AL11" s="4">
        <f t="shared" si="2"/>
        <v>74.673705472503855</v>
      </c>
      <c r="AM11" s="14">
        <f t="shared" si="3"/>
        <v>70.694581183611533</v>
      </c>
      <c r="AN11" s="10">
        <f t="shared" si="4"/>
        <v>61.547600000000003</v>
      </c>
      <c r="AO11" s="18">
        <f t="shared" si="5"/>
        <v>78.343819999999994</v>
      </c>
      <c r="AP11" s="39">
        <f t="shared" si="30"/>
        <v>84.548243559107732</v>
      </c>
      <c r="AQ11" s="37">
        <f t="shared" si="6"/>
        <v>59.92</v>
      </c>
      <c r="AR11" s="24">
        <f t="shared" si="7"/>
        <v>89.579166666666652</v>
      </c>
      <c r="AS11" s="22">
        <f t="shared" si="8"/>
        <v>82.77144494815218</v>
      </c>
      <c r="AT11" s="26">
        <f t="shared" si="9"/>
        <v>84.340968757675995</v>
      </c>
      <c r="AU11" s="43">
        <f t="shared" si="10"/>
        <v>52.230850977272731</v>
      </c>
      <c r="AV11" s="37">
        <f t="shared" si="11"/>
        <v>76.467269196228159</v>
      </c>
      <c r="AW11" s="42">
        <f t="shared" si="12"/>
        <v>84.306204150092483</v>
      </c>
      <c r="AX11" s="45">
        <f t="shared" si="13"/>
        <v>70.213764311835661</v>
      </c>
      <c r="AY11" s="47">
        <f t="shared" si="14"/>
        <v>71.125542910447763</v>
      </c>
      <c r="AZ11" s="28">
        <f t="shared" si="15"/>
        <v>88.990581001507238</v>
      </c>
      <c r="BA11" s="49">
        <f t="shared" si="16"/>
        <v>50.460063808169679</v>
      </c>
      <c r="BB11" s="45">
        <f t="shared" si="17"/>
        <v>89.239186089293838</v>
      </c>
      <c r="BC11" s="5">
        <f t="shared" si="18"/>
        <v>95</v>
      </c>
      <c r="BD11" s="5">
        <f t="shared" si="19"/>
        <v>92.89473684210526</v>
      </c>
      <c r="BE11" s="5">
        <f t="shared" si="20"/>
        <v>55</v>
      </c>
      <c r="BF11" s="5">
        <f t="shared" si="21"/>
        <v>86.567164179104481</v>
      </c>
      <c r="BG11" s="5">
        <f t="shared" si="22"/>
        <v>68.432835820895519</v>
      </c>
      <c r="BH11" s="5">
        <f t="shared" si="23"/>
        <v>77.915129151291524</v>
      </c>
      <c r="BI11" s="5">
        <f t="shared" si="24"/>
        <v>90</v>
      </c>
      <c r="BJ11" s="5">
        <f t="shared" si="25"/>
        <v>84.21052631578948</v>
      </c>
      <c r="BK11" s="5">
        <f t="shared" si="26"/>
        <v>0</v>
      </c>
      <c r="BL11" s="5">
        <f t="shared" si="27"/>
        <v>70.149253731343279</v>
      </c>
      <c r="BM11" s="5">
        <f t="shared" si="28"/>
        <v>29.850746268656714</v>
      </c>
      <c r="BN11" s="5">
        <f t="shared" si="29"/>
        <v>50.922509225092256</v>
      </c>
      <c r="BP11" s="51" t="s">
        <v>788</v>
      </c>
      <c r="BQ11" s="51" t="s">
        <v>790</v>
      </c>
    </row>
    <row r="12" spans="1:69" x14ac:dyDescent="0.25">
      <c r="A12" s="1">
        <v>408</v>
      </c>
      <c r="B12" s="1" t="s">
        <v>473</v>
      </c>
      <c r="C12" s="1" t="s">
        <v>30</v>
      </c>
      <c r="D12" s="1">
        <v>26</v>
      </c>
      <c r="E12" s="4">
        <f t="shared" si="0"/>
        <v>73</v>
      </c>
      <c r="F12">
        <v>78</v>
      </c>
      <c r="G12">
        <v>187</v>
      </c>
      <c r="H12" t="s">
        <v>586</v>
      </c>
      <c r="I12" s="1" t="s">
        <v>599</v>
      </c>
      <c r="J12" s="1" t="s">
        <v>28</v>
      </c>
      <c r="K12" s="1">
        <v>42</v>
      </c>
      <c r="L12" s="1">
        <v>9</v>
      </c>
      <c r="M12" s="1">
        <v>767</v>
      </c>
      <c r="N12" s="12">
        <v>133</v>
      </c>
      <c r="O12" s="12">
        <v>335</v>
      </c>
      <c r="P12" s="12">
        <v>0.39700000000000002</v>
      </c>
      <c r="Q12" s="7">
        <v>47</v>
      </c>
      <c r="R12" s="7">
        <v>139</v>
      </c>
      <c r="S12" s="7">
        <v>0.33800000000000002</v>
      </c>
      <c r="T12" s="1">
        <v>86</v>
      </c>
      <c r="U12" s="1">
        <v>196</v>
      </c>
      <c r="V12" s="1">
        <v>0.439</v>
      </c>
      <c r="W12" s="1">
        <v>0.46700000000000003</v>
      </c>
      <c r="X12" s="16">
        <v>121</v>
      </c>
      <c r="Y12" s="16">
        <v>150</v>
      </c>
      <c r="Z12" s="16">
        <v>0.80700000000000005</v>
      </c>
      <c r="AA12" s="20">
        <v>23</v>
      </c>
      <c r="AB12" s="20">
        <v>76</v>
      </c>
      <c r="AC12" s="20">
        <v>99</v>
      </c>
      <c r="AD12" s="32">
        <v>106</v>
      </c>
      <c r="AE12" s="34">
        <v>30</v>
      </c>
      <c r="AF12" s="30">
        <v>6</v>
      </c>
      <c r="AG12" s="1">
        <v>48</v>
      </c>
      <c r="AH12" s="1">
        <v>48</v>
      </c>
      <c r="AI12" s="1">
        <v>434</v>
      </c>
      <c r="AJ12" s="1"/>
      <c r="AK12" s="4">
        <f t="shared" si="1"/>
        <v>78.611700822081602</v>
      </c>
      <c r="AL12" s="4">
        <f t="shared" si="2"/>
        <v>70.226093782601168</v>
      </c>
      <c r="AM12" s="14">
        <f t="shared" si="3"/>
        <v>64.761091047040978</v>
      </c>
      <c r="AN12" s="10">
        <f t="shared" si="4"/>
        <v>77.995199999999997</v>
      </c>
      <c r="AO12" s="18">
        <f t="shared" si="5"/>
        <v>86.093869999999995</v>
      </c>
      <c r="AP12" s="39">
        <f t="shared" si="30"/>
        <v>72.402018261018839</v>
      </c>
      <c r="AQ12" s="37">
        <f t="shared" si="6"/>
        <v>58.4</v>
      </c>
      <c r="AR12" s="24">
        <f t="shared" si="7"/>
        <v>56.181666666666672</v>
      </c>
      <c r="AS12" s="22">
        <f t="shared" si="8"/>
        <v>56.663400159344533</v>
      </c>
      <c r="AT12" s="26">
        <f t="shared" si="9"/>
        <v>64.117685873630251</v>
      </c>
      <c r="AU12" s="43">
        <f t="shared" si="10"/>
        <v>62.043676830143539</v>
      </c>
      <c r="AV12" s="37">
        <f t="shared" si="11"/>
        <v>77.200009522560322</v>
      </c>
      <c r="AW12" s="42">
        <f t="shared" si="12"/>
        <v>76.514438543325539</v>
      </c>
      <c r="AX12" s="45">
        <f t="shared" si="13"/>
        <v>76.135708005928095</v>
      </c>
      <c r="AY12" s="47">
        <f t="shared" si="14"/>
        <v>81.543078358208959</v>
      </c>
      <c r="AZ12" s="28">
        <f t="shared" si="15"/>
        <v>74.005761019805036</v>
      </c>
      <c r="BA12" s="49">
        <f t="shared" si="16"/>
        <v>78.858035339313375</v>
      </c>
      <c r="BB12" s="45">
        <f t="shared" si="17"/>
        <v>60.701860894632453</v>
      </c>
      <c r="BC12" s="5">
        <f t="shared" si="18"/>
        <v>82.5</v>
      </c>
      <c r="BD12" s="5">
        <f t="shared" si="19"/>
        <v>76.315789473684205</v>
      </c>
      <c r="BE12" s="5">
        <f t="shared" si="20"/>
        <v>74.6875</v>
      </c>
      <c r="BF12" s="5">
        <f t="shared" si="21"/>
        <v>63.731343283582092</v>
      </c>
      <c r="BG12" s="5">
        <f t="shared" si="22"/>
        <v>91.268656716417908</v>
      </c>
      <c r="BH12" s="5">
        <f t="shared" si="23"/>
        <v>66.578329419657834</v>
      </c>
      <c r="BI12" s="5">
        <f t="shared" si="24"/>
        <v>65</v>
      </c>
      <c r="BJ12" s="5">
        <f t="shared" si="25"/>
        <v>47.368421052631575</v>
      </c>
      <c r="BK12" s="5">
        <f t="shared" si="26"/>
        <v>43.75</v>
      </c>
      <c r="BL12" s="5">
        <f t="shared" si="27"/>
        <v>19.402985074626866</v>
      </c>
      <c r="BM12" s="5">
        <f t="shared" si="28"/>
        <v>80.597014925373131</v>
      </c>
      <c r="BN12" s="5">
        <f t="shared" si="29"/>
        <v>25.729620932572963</v>
      </c>
      <c r="BP12" s="51" t="s">
        <v>793</v>
      </c>
      <c r="BQ12" s="51" t="s">
        <v>790</v>
      </c>
    </row>
    <row r="13" spans="1:69" x14ac:dyDescent="0.25">
      <c r="A13" s="1">
        <v>6</v>
      </c>
      <c r="B13" s="1" t="s">
        <v>40</v>
      </c>
      <c r="C13" s="1" t="s">
        <v>33</v>
      </c>
      <c r="D13" s="1">
        <v>26</v>
      </c>
      <c r="E13" s="4">
        <f t="shared" si="0"/>
        <v>81</v>
      </c>
      <c r="F13">
        <v>86</v>
      </c>
      <c r="G13">
        <v>248</v>
      </c>
      <c r="H13" t="s">
        <v>586</v>
      </c>
      <c r="I13" s="1" t="s">
        <v>611</v>
      </c>
      <c r="J13" s="1" t="s">
        <v>41</v>
      </c>
      <c r="K13" s="1">
        <v>68</v>
      </c>
      <c r="L13" s="1">
        <v>8</v>
      </c>
      <c r="M13" s="1">
        <v>957</v>
      </c>
      <c r="N13" s="12">
        <v>181</v>
      </c>
      <c r="O13" s="12">
        <v>329</v>
      </c>
      <c r="P13" s="12">
        <v>0.55000000000000004</v>
      </c>
      <c r="Q13" s="7">
        <v>0</v>
      </c>
      <c r="R13" s="7">
        <v>0</v>
      </c>
      <c r="S13" s="7"/>
      <c r="T13" s="1">
        <v>181</v>
      </c>
      <c r="U13" s="1">
        <v>329</v>
      </c>
      <c r="V13" s="1">
        <v>0.55000000000000004</v>
      </c>
      <c r="W13" s="1">
        <v>0.55000000000000004</v>
      </c>
      <c r="X13" s="16">
        <v>81</v>
      </c>
      <c r="Y13" s="16">
        <v>99</v>
      </c>
      <c r="Z13" s="16">
        <v>0.81799999999999995</v>
      </c>
      <c r="AA13" s="20">
        <v>104</v>
      </c>
      <c r="AB13" s="20">
        <v>211</v>
      </c>
      <c r="AC13" s="20">
        <v>315</v>
      </c>
      <c r="AD13" s="32">
        <v>47</v>
      </c>
      <c r="AE13" s="34">
        <v>21</v>
      </c>
      <c r="AF13" s="30">
        <v>51</v>
      </c>
      <c r="AG13" s="1">
        <v>69</v>
      </c>
      <c r="AH13" s="1">
        <v>151</v>
      </c>
      <c r="AI13" s="1">
        <v>443</v>
      </c>
      <c r="AJ13" s="1"/>
      <c r="AK13" s="4">
        <f t="shared" si="1"/>
        <v>77.71003611822195</v>
      </c>
      <c r="AL13" s="4">
        <f t="shared" si="2"/>
        <v>69.303213438650701</v>
      </c>
      <c r="AM13" s="14">
        <f t="shared" si="3"/>
        <v>72.213732928679818</v>
      </c>
      <c r="AN13" s="10">
        <f t="shared" si="4"/>
        <v>45</v>
      </c>
      <c r="AO13" s="18">
        <f t="shared" si="5"/>
        <v>86.275379999999998</v>
      </c>
      <c r="AP13" s="39">
        <f t="shared" si="30"/>
        <v>81.504736978165496</v>
      </c>
      <c r="AQ13" s="37">
        <f t="shared" si="6"/>
        <v>54.98</v>
      </c>
      <c r="AR13" s="24">
        <f t="shared" si="7"/>
        <v>72.241666666666674</v>
      </c>
      <c r="AS13" s="22">
        <f t="shared" si="8"/>
        <v>73.8290902841552</v>
      </c>
      <c r="AT13" s="26">
        <f t="shared" si="9"/>
        <v>75.93480456986947</v>
      </c>
      <c r="AU13" s="43">
        <f t="shared" si="10"/>
        <v>53.254409012260766</v>
      </c>
      <c r="AV13" s="37">
        <f t="shared" si="11"/>
        <v>75.865647443612616</v>
      </c>
      <c r="AW13" s="42">
        <f t="shared" si="12"/>
        <v>78.013163950394642</v>
      </c>
      <c r="AX13" s="45">
        <f t="shared" si="13"/>
        <v>60.563197447403212</v>
      </c>
      <c r="AY13" s="47">
        <f t="shared" si="14"/>
        <v>65.184072294776115</v>
      </c>
      <c r="AZ13" s="28">
        <f t="shared" si="15"/>
        <v>83.066177818593218</v>
      </c>
      <c r="BA13" s="49">
        <f t="shared" si="16"/>
        <v>47.827776482203248</v>
      </c>
      <c r="BB13" s="45">
        <f t="shared" si="17"/>
        <v>83.097559141630569</v>
      </c>
      <c r="BC13" s="5">
        <f t="shared" si="18"/>
        <v>82.5</v>
      </c>
      <c r="BD13" s="5">
        <f t="shared" si="19"/>
        <v>95.26315789473685</v>
      </c>
      <c r="BE13" s="5">
        <f t="shared" si="20"/>
        <v>52.1875</v>
      </c>
      <c r="BF13" s="5">
        <f t="shared" si="21"/>
        <v>84.21641791044776</v>
      </c>
      <c r="BG13" s="5">
        <f t="shared" si="22"/>
        <v>70.78358208955224</v>
      </c>
      <c r="BH13" s="5">
        <f t="shared" si="23"/>
        <v>69.446494464944649</v>
      </c>
      <c r="BI13" s="5">
        <f t="shared" si="24"/>
        <v>65</v>
      </c>
      <c r="BJ13" s="5">
        <f t="shared" si="25"/>
        <v>89.473684210526315</v>
      </c>
      <c r="BK13" s="5">
        <f t="shared" si="26"/>
        <v>-6.25</v>
      </c>
      <c r="BL13" s="5">
        <f t="shared" si="27"/>
        <v>64.925373134328353</v>
      </c>
      <c r="BM13" s="5">
        <f t="shared" si="28"/>
        <v>35.07462686567164</v>
      </c>
      <c r="BN13" s="5">
        <f t="shared" si="29"/>
        <v>32.103321033210335</v>
      </c>
      <c r="BP13" s="51" t="s">
        <v>794</v>
      </c>
      <c r="BQ13" s="51" t="s">
        <v>789</v>
      </c>
    </row>
    <row r="14" spans="1:69" x14ac:dyDescent="0.25">
      <c r="A14" s="1">
        <v>12</v>
      </c>
      <c r="B14" s="1" t="s">
        <v>49</v>
      </c>
      <c r="C14" s="1" t="s">
        <v>50</v>
      </c>
      <c r="D14" s="1">
        <v>24</v>
      </c>
      <c r="E14" s="4">
        <f t="shared" si="0"/>
        <v>76</v>
      </c>
      <c r="F14">
        <v>81</v>
      </c>
      <c r="G14">
        <v>215</v>
      </c>
      <c r="H14" t="s">
        <v>588</v>
      </c>
      <c r="I14" s="1" t="s">
        <v>587</v>
      </c>
      <c r="J14" s="1" t="s">
        <v>51</v>
      </c>
      <c r="K14" s="1">
        <v>74</v>
      </c>
      <c r="L14" s="1">
        <v>3</v>
      </c>
      <c r="M14" s="1">
        <v>1366</v>
      </c>
      <c r="N14" s="12">
        <v>147</v>
      </c>
      <c r="O14" s="12">
        <v>357</v>
      </c>
      <c r="P14" s="12">
        <v>0.41199999999999998</v>
      </c>
      <c r="Q14" s="7">
        <v>34</v>
      </c>
      <c r="R14" s="7">
        <v>124</v>
      </c>
      <c r="S14" s="7">
        <v>0.27400000000000002</v>
      </c>
      <c r="T14" s="1">
        <v>113</v>
      </c>
      <c r="U14" s="1">
        <v>233</v>
      </c>
      <c r="V14" s="1">
        <v>0.48499999999999999</v>
      </c>
      <c r="W14" s="1">
        <v>0.45900000000000002</v>
      </c>
      <c r="X14" s="16">
        <v>84</v>
      </c>
      <c r="Y14" s="16">
        <v>118</v>
      </c>
      <c r="Z14" s="16">
        <v>0.71199999999999997</v>
      </c>
      <c r="AA14" s="20">
        <v>114</v>
      </c>
      <c r="AB14" s="20">
        <v>228</v>
      </c>
      <c r="AC14" s="20">
        <v>342</v>
      </c>
      <c r="AD14" s="32">
        <v>59</v>
      </c>
      <c r="AE14" s="34">
        <v>70</v>
      </c>
      <c r="AF14" s="30">
        <v>62</v>
      </c>
      <c r="AG14" s="1">
        <v>55</v>
      </c>
      <c r="AH14" s="1">
        <v>137</v>
      </c>
      <c r="AI14" s="1">
        <v>412</v>
      </c>
      <c r="AJ14" s="1"/>
      <c r="AK14" s="4">
        <f t="shared" si="1"/>
        <v>83.279515296938769</v>
      </c>
      <c r="AL14" s="4">
        <f t="shared" si="2"/>
        <v>75.003739186278509</v>
      </c>
      <c r="AM14" s="14">
        <f t="shared" si="3"/>
        <v>65.957153262518972</v>
      </c>
      <c r="AN14" s="10">
        <f t="shared" si="4"/>
        <v>64.056799999999996</v>
      </c>
      <c r="AO14" s="18">
        <f t="shared" si="5"/>
        <v>79.17192</v>
      </c>
      <c r="AP14" s="39">
        <f t="shared" si="30"/>
        <v>79.167963803973407</v>
      </c>
      <c r="AQ14" s="37">
        <f t="shared" si="6"/>
        <v>73.599999999999994</v>
      </c>
      <c r="AR14" s="24">
        <f t="shared" si="7"/>
        <v>74.898055555555558</v>
      </c>
      <c r="AS14" s="22">
        <f t="shared" si="8"/>
        <v>75.716476586971467</v>
      </c>
      <c r="AT14" s="26">
        <f t="shared" si="9"/>
        <v>77.179333729828613</v>
      </c>
      <c r="AU14" s="43">
        <f t="shared" si="10"/>
        <v>56.71776645933015</v>
      </c>
      <c r="AV14" s="37">
        <f t="shared" si="11"/>
        <v>77.426545058430321</v>
      </c>
      <c r="AW14" s="42">
        <f t="shared" si="12"/>
        <v>86.845196053480009</v>
      </c>
      <c r="AX14" s="45">
        <f t="shared" si="13"/>
        <v>75.483033534774961</v>
      </c>
      <c r="AY14" s="47">
        <f t="shared" si="14"/>
        <v>82.487835820895526</v>
      </c>
      <c r="AZ14" s="28">
        <f t="shared" si="15"/>
        <v>82.665450156617396</v>
      </c>
      <c r="BA14" s="49">
        <f t="shared" si="16"/>
        <v>74.36841753057476</v>
      </c>
      <c r="BB14" s="45">
        <f t="shared" si="17"/>
        <v>74.317879427505005</v>
      </c>
      <c r="BC14" s="5">
        <f t="shared" si="18"/>
        <v>87.5</v>
      </c>
      <c r="BD14" s="5">
        <f t="shared" si="19"/>
        <v>83.421052631578945</v>
      </c>
      <c r="BE14" s="5">
        <f t="shared" si="20"/>
        <v>66.25</v>
      </c>
      <c r="BF14" s="5">
        <f t="shared" si="21"/>
        <v>73.134328358208961</v>
      </c>
      <c r="BG14" s="5">
        <f t="shared" si="22"/>
        <v>81.865671641791039</v>
      </c>
      <c r="BH14" s="5">
        <f t="shared" si="23"/>
        <v>75.620597115062054</v>
      </c>
      <c r="BI14" s="5">
        <f t="shared" si="24"/>
        <v>75</v>
      </c>
      <c r="BJ14" s="5">
        <f t="shared" si="25"/>
        <v>63.157894736842103</v>
      </c>
      <c r="BK14" s="5">
        <f t="shared" si="26"/>
        <v>25</v>
      </c>
      <c r="BL14" s="5">
        <f t="shared" si="27"/>
        <v>40.298507462686565</v>
      </c>
      <c r="BM14" s="5">
        <f t="shared" si="28"/>
        <v>59.701492537313428</v>
      </c>
      <c r="BN14" s="5">
        <f t="shared" si="29"/>
        <v>45.823549144582358</v>
      </c>
      <c r="BP14" s="51" t="s">
        <v>795</v>
      </c>
      <c r="BQ14" s="51" t="s">
        <v>787</v>
      </c>
    </row>
    <row r="15" spans="1:69" x14ac:dyDescent="0.25">
      <c r="A15" s="1">
        <v>106</v>
      </c>
      <c r="B15" s="1" t="s">
        <v>165</v>
      </c>
      <c r="C15" s="1" t="s">
        <v>30</v>
      </c>
      <c r="D15" s="1">
        <v>22</v>
      </c>
      <c r="E15" s="4">
        <f t="shared" si="0"/>
        <v>73</v>
      </c>
      <c r="F15">
        <v>78</v>
      </c>
      <c r="G15">
        <v>210</v>
      </c>
      <c r="H15" t="s">
        <v>682</v>
      </c>
      <c r="I15" s="1" t="s">
        <v>587</v>
      </c>
      <c r="J15" s="1" t="s">
        <v>39</v>
      </c>
      <c r="K15" s="1">
        <v>51</v>
      </c>
      <c r="L15" s="1">
        <v>9</v>
      </c>
      <c r="M15" s="1">
        <v>683</v>
      </c>
      <c r="N15" s="12">
        <v>63</v>
      </c>
      <c r="O15" s="12">
        <v>153</v>
      </c>
      <c r="P15" s="12">
        <v>0.41199999999999998</v>
      </c>
      <c r="Q15" s="7">
        <v>30</v>
      </c>
      <c r="R15" s="7">
        <v>85</v>
      </c>
      <c r="S15" s="7">
        <v>0.35299999999999998</v>
      </c>
      <c r="T15" s="1">
        <v>33</v>
      </c>
      <c r="U15" s="1">
        <v>68</v>
      </c>
      <c r="V15" s="1">
        <v>0.48499999999999999</v>
      </c>
      <c r="W15" s="1">
        <v>0.51</v>
      </c>
      <c r="X15" s="16">
        <v>12</v>
      </c>
      <c r="Y15" s="16">
        <v>16</v>
      </c>
      <c r="Z15" s="16">
        <v>0.75</v>
      </c>
      <c r="AA15" s="20">
        <v>7</v>
      </c>
      <c r="AB15" s="20">
        <v>66</v>
      </c>
      <c r="AC15" s="20">
        <v>73</v>
      </c>
      <c r="AD15" s="32">
        <v>39</v>
      </c>
      <c r="AE15" s="34">
        <v>19</v>
      </c>
      <c r="AF15" s="30">
        <v>15</v>
      </c>
      <c r="AG15" s="1">
        <v>15</v>
      </c>
      <c r="AH15" s="1">
        <v>74</v>
      </c>
      <c r="AI15" s="1">
        <v>168</v>
      </c>
      <c r="AJ15" s="1"/>
      <c r="AK15" s="4">
        <f t="shared" si="1"/>
        <v>76.098850648209407</v>
      </c>
      <c r="AL15" s="4">
        <f t="shared" si="2"/>
        <v>67.654117722284923</v>
      </c>
      <c r="AM15" s="14">
        <f t="shared" si="3"/>
        <v>61.750779969650985</v>
      </c>
      <c r="AN15" s="10">
        <f t="shared" si="4"/>
        <v>76.395200000000003</v>
      </c>
      <c r="AO15" s="18">
        <f t="shared" si="5"/>
        <v>64.465000000000003</v>
      </c>
      <c r="AP15" s="39">
        <f t="shared" si="30"/>
        <v>70.17197886818083</v>
      </c>
      <c r="AQ15" s="37">
        <f t="shared" si="6"/>
        <v>54.22</v>
      </c>
      <c r="AR15" s="24">
        <f t="shared" si="7"/>
        <v>59.101666666666667</v>
      </c>
      <c r="AS15" s="22">
        <f t="shared" si="8"/>
        <v>54.009232267247356</v>
      </c>
      <c r="AT15" s="26">
        <f t="shared" si="9"/>
        <v>63.393041791056874</v>
      </c>
      <c r="AU15" s="43">
        <f t="shared" si="10"/>
        <v>54.158083744916269</v>
      </c>
      <c r="AV15" s="37">
        <f t="shared" si="11"/>
        <v>73.046755129099083</v>
      </c>
      <c r="AW15" s="42">
        <f t="shared" si="12"/>
        <v>75.140175332203597</v>
      </c>
      <c r="AX15" s="45">
        <f t="shared" si="13"/>
        <v>77.650596207685993</v>
      </c>
      <c r="AY15" s="47">
        <f t="shared" si="14"/>
        <v>80.443231809701501</v>
      </c>
      <c r="AZ15" s="28">
        <f t="shared" si="15"/>
        <v>75.152419843716373</v>
      </c>
      <c r="BA15" s="49">
        <f t="shared" si="16"/>
        <v>76.968744478419566</v>
      </c>
      <c r="BB15" s="45">
        <f t="shared" si="17"/>
        <v>66.398977448013525</v>
      </c>
      <c r="BC15" s="5">
        <f t="shared" si="18"/>
        <v>92.5</v>
      </c>
      <c r="BD15" s="5">
        <f t="shared" si="19"/>
        <v>76.315789473684205</v>
      </c>
      <c r="BE15" s="5">
        <f t="shared" si="20"/>
        <v>74.6875</v>
      </c>
      <c r="BF15" s="5">
        <f t="shared" si="21"/>
        <v>71.455223880597018</v>
      </c>
      <c r="BG15" s="5">
        <f t="shared" si="22"/>
        <v>83.544776119402982</v>
      </c>
      <c r="BH15" s="5">
        <f t="shared" si="23"/>
        <v>65.310298557531027</v>
      </c>
      <c r="BI15" s="5">
        <f t="shared" si="24"/>
        <v>85</v>
      </c>
      <c r="BJ15" s="5">
        <f t="shared" si="25"/>
        <v>47.368421052631575</v>
      </c>
      <c r="BK15" s="5">
        <f t="shared" si="26"/>
        <v>43.75</v>
      </c>
      <c r="BL15" s="5">
        <f t="shared" si="27"/>
        <v>36.567164179104473</v>
      </c>
      <c r="BM15" s="5">
        <f t="shared" si="28"/>
        <v>63.432835820895519</v>
      </c>
      <c r="BN15" s="5">
        <f t="shared" si="29"/>
        <v>22.911774572291179</v>
      </c>
      <c r="BP15" s="51" t="s">
        <v>796</v>
      </c>
      <c r="BQ15" s="51" t="s">
        <v>787</v>
      </c>
    </row>
    <row r="16" spans="1:69" x14ac:dyDescent="0.25">
      <c r="A16" s="1">
        <v>169</v>
      </c>
      <c r="B16" s="1" t="s">
        <v>230</v>
      </c>
      <c r="C16" s="1" t="s">
        <v>50</v>
      </c>
      <c r="D16" s="1">
        <v>27</v>
      </c>
      <c r="E16" s="4">
        <f t="shared" si="0"/>
        <v>73</v>
      </c>
      <c r="F16">
        <v>78</v>
      </c>
      <c r="G16">
        <v>225</v>
      </c>
      <c r="H16" t="s">
        <v>608</v>
      </c>
      <c r="I16" s="1" t="s">
        <v>587</v>
      </c>
      <c r="J16" s="1" t="s">
        <v>39</v>
      </c>
      <c r="K16" s="1">
        <v>54</v>
      </c>
      <c r="L16" s="1">
        <v>2</v>
      </c>
      <c r="M16" s="1">
        <v>662</v>
      </c>
      <c r="N16" s="12">
        <v>87</v>
      </c>
      <c r="O16" s="12">
        <v>186</v>
      </c>
      <c r="P16" s="12">
        <v>0.46800000000000003</v>
      </c>
      <c r="Q16" s="7">
        <v>13</v>
      </c>
      <c r="R16" s="7">
        <v>35</v>
      </c>
      <c r="S16" s="7">
        <v>0.371</v>
      </c>
      <c r="T16" s="1">
        <v>74</v>
      </c>
      <c r="U16" s="1">
        <v>151</v>
      </c>
      <c r="V16" s="1">
        <v>0.49</v>
      </c>
      <c r="W16" s="1">
        <v>0.503</v>
      </c>
      <c r="X16" s="16">
        <v>54</v>
      </c>
      <c r="Y16" s="16">
        <v>77</v>
      </c>
      <c r="Z16" s="16">
        <v>0.70099999999999996</v>
      </c>
      <c r="AA16" s="20">
        <v>37</v>
      </c>
      <c r="AB16" s="20">
        <v>57</v>
      </c>
      <c r="AC16" s="20">
        <v>94</v>
      </c>
      <c r="AD16" s="32">
        <v>25</v>
      </c>
      <c r="AE16" s="34">
        <v>35</v>
      </c>
      <c r="AF16" s="30">
        <v>7</v>
      </c>
      <c r="AG16" s="1">
        <v>33</v>
      </c>
      <c r="AH16" s="1">
        <v>58</v>
      </c>
      <c r="AI16" s="1">
        <v>241</v>
      </c>
      <c r="AJ16" s="1"/>
      <c r="AK16" s="4">
        <f t="shared" si="1"/>
        <v>75.882341570039287</v>
      </c>
      <c r="AL16" s="4">
        <f t="shared" si="2"/>
        <v>67.432514312863745</v>
      </c>
      <c r="AM16" s="14">
        <f t="shared" si="3"/>
        <v>64.800600910470408</v>
      </c>
      <c r="AN16" s="10">
        <f t="shared" si="4"/>
        <v>65.385199999999998</v>
      </c>
      <c r="AO16" s="18">
        <f t="shared" si="5"/>
        <v>78.010409999999993</v>
      </c>
      <c r="AP16" s="39">
        <f t="shared" si="30"/>
        <v>71.521648364517205</v>
      </c>
      <c r="AQ16" s="37">
        <f t="shared" si="6"/>
        <v>60.3</v>
      </c>
      <c r="AR16" s="24">
        <f t="shared" si="7"/>
        <v>56.50611111111111</v>
      </c>
      <c r="AS16" s="22">
        <f t="shared" si="8"/>
        <v>58.231757992803502</v>
      </c>
      <c r="AT16" s="26">
        <f t="shared" si="9"/>
        <v>62.54413894518445</v>
      </c>
      <c r="AU16" s="43">
        <f t="shared" si="10"/>
        <v>52.122208084629193</v>
      </c>
      <c r="AV16" s="37">
        <f t="shared" si="11"/>
        <v>72.948762963861469</v>
      </c>
      <c r="AW16" s="42">
        <f t="shared" si="12"/>
        <v>76.682715869475942</v>
      </c>
      <c r="AX16" s="45">
        <f t="shared" si="13"/>
        <v>69.469465039841879</v>
      </c>
      <c r="AY16" s="47">
        <f t="shared" si="14"/>
        <v>76.976075093283583</v>
      </c>
      <c r="AZ16" s="28">
        <f t="shared" si="15"/>
        <v>71.136584487275726</v>
      </c>
      <c r="BA16" s="49">
        <f t="shared" si="16"/>
        <v>76.282874047411866</v>
      </c>
      <c r="BB16" s="45">
        <f t="shared" si="17"/>
        <v>66.001676095953684</v>
      </c>
      <c r="BC16" s="5">
        <f t="shared" si="18"/>
        <v>80</v>
      </c>
      <c r="BD16" s="5">
        <f t="shared" si="19"/>
        <v>76.315789473684205</v>
      </c>
      <c r="BE16" s="5">
        <f t="shared" si="20"/>
        <v>74.6875</v>
      </c>
      <c r="BF16" s="5">
        <f t="shared" si="21"/>
        <v>76.492537313432834</v>
      </c>
      <c r="BG16" s="5">
        <f t="shared" si="22"/>
        <v>78.507462686567166</v>
      </c>
      <c r="BH16" s="5">
        <f t="shared" si="23"/>
        <v>64.993290841999325</v>
      </c>
      <c r="BI16" s="5">
        <f t="shared" si="24"/>
        <v>60</v>
      </c>
      <c r="BJ16" s="5">
        <f t="shared" si="25"/>
        <v>47.368421052631575</v>
      </c>
      <c r="BK16" s="5">
        <f t="shared" si="26"/>
        <v>43.75</v>
      </c>
      <c r="BL16" s="5">
        <f t="shared" si="27"/>
        <v>47.761194029850742</v>
      </c>
      <c r="BM16" s="5">
        <f t="shared" si="28"/>
        <v>52.238805970149251</v>
      </c>
      <c r="BN16" s="5">
        <f t="shared" si="29"/>
        <v>22.207312982220731</v>
      </c>
      <c r="BP16" s="51" t="s">
        <v>788</v>
      </c>
      <c r="BQ16" s="51" t="s">
        <v>787</v>
      </c>
    </row>
    <row r="17" spans="1:69" x14ac:dyDescent="0.25">
      <c r="A17" s="1">
        <v>427</v>
      </c>
      <c r="B17" s="1" t="s">
        <v>492</v>
      </c>
      <c r="C17" s="1" t="s">
        <v>25</v>
      </c>
      <c r="D17" s="1">
        <v>32</v>
      </c>
      <c r="E17" s="4">
        <f t="shared" si="0"/>
        <v>77</v>
      </c>
      <c r="F17">
        <v>82</v>
      </c>
      <c r="G17">
        <v>245</v>
      </c>
      <c r="H17" t="s">
        <v>586</v>
      </c>
      <c r="I17" s="1" t="s">
        <v>587</v>
      </c>
      <c r="J17" s="1" t="s">
        <v>51</v>
      </c>
      <c r="K17" s="1">
        <v>59</v>
      </c>
      <c r="L17" s="1">
        <v>15</v>
      </c>
      <c r="M17" s="1">
        <v>1245</v>
      </c>
      <c r="N17" s="12">
        <v>273</v>
      </c>
      <c r="O17" s="12">
        <v>490</v>
      </c>
      <c r="P17" s="12">
        <v>0.55700000000000005</v>
      </c>
      <c r="Q17" s="7">
        <v>0</v>
      </c>
      <c r="R17" s="7">
        <v>4</v>
      </c>
      <c r="S17" s="7">
        <v>0</v>
      </c>
      <c r="T17" s="1">
        <v>273</v>
      </c>
      <c r="U17" s="1">
        <v>486</v>
      </c>
      <c r="V17" s="1">
        <v>0.56200000000000006</v>
      </c>
      <c r="W17" s="1">
        <v>0.55700000000000005</v>
      </c>
      <c r="X17" s="16">
        <v>134</v>
      </c>
      <c r="Y17" s="16">
        <v>186</v>
      </c>
      <c r="Z17" s="16">
        <v>0.72</v>
      </c>
      <c r="AA17" s="20">
        <v>110</v>
      </c>
      <c r="AB17" s="20">
        <v>219</v>
      </c>
      <c r="AC17" s="20">
        <v>329</v>
      </c>
      <c r="AD17" s="32">
        <v>45</v>
      </c>
      <c r="AE17" s="34">
        <v>29</v>
      </c>
      <c r="AF17" s="30">
        <v>38</v>
      </c>
      <c r="AG17" s="1">
        <v>78</v>
      </c>
      <c r="AH17" s="1">
        <v>161</v>
      </c>
      <c r="AI17" s="1">
        <v>680</v>
      </c>
      <c r="AJ17" s="1"/>
      <c r="AK17" s="4">
        <f t="shared" si="1"/>
        <v>77.968278755227701</v>
      </c>
      <c r="AL17" s="4">
        <f t="shared" si="2"/>
        <v>69.567532372997775</v>
      </c>
      <c r="AM17" s="14">
        <f t="shared" si="3"/>
        <v>77.051713201820945</v>
      </c>
      <c r="AN17" s="10">
        <f t="shared" si="4"/>
        <v>45</v>
      </c>
      <c r="AO17" s="18">
        <f t="shared" si="5"/>
        <v>80.411200000000008</v>
      </c>
      <c r="AP17" s="39">
        <f t="shared" si="30"/>
        <v>83.015586777129926</v>
      </c>
      <c r="AQ17" s="37">
        <f t="shared" si="6"/>
        <v>58.019999999999996</v>
      </c>
      <c r="AR17" s="24">
        <f t="shared" si="7"/>
        <v>67.293888888888887</v>
      </c>
      <c r="AS17" s="22">
        <f t="shared" si="8"/>
        <v>73.72806719466476</v>
      </c>
      <c r="AT17" s="26">
        <f t="shared" si="9"/>
        <v>75.332829099426661</v>
      </c>
      <c r="AU17" s="43">
        <f t="shared" si="10"/>
        <v>53.105619651016745</v>
      </c>
      <c r="AV17" s="37">
        <f t="shared" si="11"/>
        <v>77.053098163195301</v>
      </c>
      <c r="AW17" s="42">
        <f t="shared" si="12"/>
        <v>78.270360400493786</v>
      </c>
      <c r="AX17" s="45">
        <f t="shared" si="13"/>
        <v>59.32235491344435</v>
      </c>
      <c r="AY17" s="47">
        <f t="shared" si="14"/>
        <v>65.87355363805969</v>
      </c>
      <c r="AZ17" s="28">
        <f t="shared" si="15"/>
        <v>75.166296712521131</v>
      </c>
      <c r="BA17" s="49">
        <f t="shared" si="16"/>
        <v>66.378032514932357</v>
      </c>
      <c r="BB17" s="45">
        <f t="shared" si="17"/>
        <v>78.057916812369939</v>
      </c>
      <c r="BC17" s="5">
        <f t="shared" si="18"/>
        <v>67.5</v>
      </c>
      <c r="BD17" s="5">
        <f t="shared" si="19"/>
        <v>85.78947368421052</v>
      </c>
      <c r="BE17" s="5">
        <f t="shared" si="20"/>
        <v>63.4375</v>
      </c>
      <c r="BF17" s="5">
        <f t="shared" si="21"/>
        <v>83.208955223880594</v>
      </c>
      <c r="BG17" s="5">
        <f t="shared" si="22"/>
        <v>71.791044776119406</v>
      </c>
      <c r="BH17" s="5">
        <f t="shared" si="23"/>
        <v>73.794028849379401</v>
      </c>
      <c r="BI17" s="5">
        <f t="shared" si="24"/>
        <v>35</v>
      </c>
      <c r="BJ17" s="5">
        <f t="shared" si="25"/>
        <v>68.421052631578945</v>
      </c>
      <c r="BK17" s="5">
        <f t="shared" si="26"/>
        <v>18.75</v>
      </c>
      <c r="BL17" s="5">
        <f t="shared" si="27"/>
        <v>62.686567164179102</v>
      </c>
      <c r="BM17" s="5">
        <f t="shared" si="28"/>
        <v>37.31343283582089</v>
      </c>
      <c r="BN17" s="5">
        <f t="shared" si="29"/>
        <v>41.764508554176452</v>
      </c>
      <c r="BP17" s="51" t="s">
        <v>791</v>
      </c>
      <c r="BQ17" s="51" t="s">
        <v>787</v>
      </c>
    </row>
    <row r="18" spans="1:69" x14ac:dyDescent="0.25">
      <c r="A18" s="1">
        <v>243</v>
      </c>
      <c r="B18" s="1" t="s">
        <v>304</v>
      </c>
      <c r="C18" s="1" t="s">
        <v>25</v>
      </c>
      <c r="D18" s="1">
        <v>27</v>
      </c>
      <c r="E18" s="4">
        <f t="shared" si="0"/>
        <v>76</v>
      </c>
      <c r="F18">
        <v>81</v>
      </c>
      <c r="G18">
        <v>240</v>
      </c>
      <c r="H18" t="s">
        <v>586</v>
      </c>
      <c r="I18" s="1" t="s">
        <v>587</v>
      </c>
      <c r="J18" s="1" t="s">
        <v>137</v>
      </c>
      <c r="K18" s="1">
        <v>75</v>
      </c>
      <c r="L18" s="1">
        <v>72</v>
      </c>
      <c r="M18" s="1">
        <v>1979</v>
      </c>
      <c r="N18" s="12">
        <v>298</v>
      </c>
      <c r="O18" s="12">
        <v>519</v>
      </c>
      <c r="P18" s="12">
        <v>0.57399999999999995</v>
      </c>
      <c r="Q18" s="7">
        <v>19</v>
      </c>
      <c r="R18" s="7">
        <v>46</v>
      </c>
      <c r="S18" s="7">
        <v>0.41299999999999998</v>
      </c>
      <c r="T18" s="1">
        <v>279</v>
      </c>
      <c r="U18" s="1">
        <v>473</v>
      </c>
      <c r="V18" s="1">
        <v>0.59</v>
      </c>
      <c r="W18" s="1">
        <v>0.59199999999999997</v>
      </c>
      <c r="X18" s="16">
        <v>79</v>
      </c>
      <c r="Y18" s="16">
        <v>129</v>
      </c>
      <c r="Z18" s="16">
        <v>0.61199999999999999</v>
      </c>
      <c r="AA18" s="20">
        <v>159</v>
      </c>
      <c r="AB18" s="20">
        <v>297</v>
      </c>
      <c r="AC18" s="20">
        <v>456</v>
      </c>
      <c r="AD18" s="32">
        <v>117</v>
      </c>
      <c r="AE18" s="34">
        <v>44</v>
      </c>
      <c r="AF18" s="30">
        <v>59</v>
      </c>
      <c r="AG18" s="1">
        <v>110</v>
      </c>
      <c r="AH18" s="1">
        <v>225</v>
      </c>
      <c r="AI18" s="1">
        <v>694</v>
      </c>
      <c r="AJ18" s="1"/>
      <c r="AK18" s="4">
        <f t="shared" si="1"/>
        <v>84.359615618057106</v>
      </c>
      <c r="AL18" s="4">
        <f t="shared" si="2"/>
        <v>76.109253632599618</v>
      </c>
      <c r="AM18" s="14">
        <f t="shared" si="3"/>
        <v>78.86461001517452</v>
      </c>
      <c r="AN18" s="10">
        <f t="shared" si="4"/>
        <v>68.435599999999994</v>
      </c>
      <c r="AO18" s="18">
        <f t="shared" si="5"/>
        <v>72.360919999999993</v>
      </c>
      <c r="AP18" s="39">
        <f t="shared" si="30"/>
        <v>86.606595845921277</v>
      </c>
      <c r="AQ18" s="37">
        <f t="shared" si="6"/>
        <v>63.72</v>
      </c>
      <c r="AR18" s="24">
        <f t="shared" si="7"/>
        <v>73.924722222222229</v>
      </c>
      <c r="AS18" s="22">
        <f t="shared" si="8"/>
        <v>84.082810862853066</v>
      </c>
      <c r="AT18" s="26">
        <f t="shared" si="9"/>
        <v>82.25995371999592</v>
      </c>
      <c r="AU18" s="43">
        <f t="shared" si="10"/>
        <v>62.353719323564597</v>
      </c>
      <c r="AV18" s="37">
        <f t="shared" si="11"/>
        <v>81.176250825435872</v>
      </c>
      <c r="AW18" s="42">
        <f t="shared" si="12"/>
        <v>83.65491228431118</v>
      </c>
      <c r="AX18" s="45">
        <f t="shared" si="13"/>
        <v>71.470014095915928</v>
      </c>
      <c r="AY18" s="47">
        <f t="shared" si="14"/>
        <v>73.511387126865685</v>
      </c>
      <c r="AZ18" s="28">
        <f t="shared" si="15"/>
        <v>80.849989522259591</v>
      </c>
      <c r="BA18" s="49">
        <f t="shared" si="16"/>
        <v>71.472173729541396</v>
      </c>
      <c r="BB18" s="45">
        <f t="shared" si="17"/>
        <v>83.004398547532418</v>
      </c>
      <c r="BC18" s="5">
        <f t="shared" si="18"/>
        <v>80</v>
      </c>
      <c r="BD18" s="5">
        <f t="shared" si="19"/>
        <v>83.421052631578945</v>
      </c>
      <c r="BE18" s="5">
        <f t="shared" si="20"/>
        <v>66.25</v>
      </c>
      <c r="BF18" s="5">
        <f t="shared" si="21"/>
        <v>81.52985074626865</v>
      </c>
      <c r="BG18" s="5">
        <f t="shared" si="22"/>
        <v>73.470149253731336</v>
      </c>
      <c r="BH18" s="5">
        <f t="shared" si="23"/>
        <v>84.874203287487418</v>
      </c>
      <c r="BI18" s="5">
        <f t="shared" si="24"/>
        <v>60</v>
      </c>
      <c r="BJ18" s="5">
        <f t="shared" si="25"/>
        <v>63.157894736842103</v>
      </c>
      <c r="BK18" s="5">
        <f t="shared" si="26"/>
        <v>25</v>
      </c>
      <c r="BL18" s="5">
        <f t="shared" si="27"/>
        <v>58.955223880597011</v>
      </c>
      <c r="BM18" s="5">
        <f t="shared" si="28"/>
        <v>41.044776119402982</v>
      </c>
      <c r="BN18" s="5">
        <f t="shared" si="29"/>
        <v>66.387118416638714</v>
      </c>
      <c r="BP18" s="51" t="s">
        <v>797</v>
      </c>
      <c r="BQ18" s="51" t="s">
        <v>787</v>
      </c>
    </row>
    <row r="19" spans="1:69" x14ac:dyDescent="0.25">
      <c r="A19" s="1">
        <v>453</v>
      </c>
      <c r="B19" s="1" t="s">
        <v>519</v>
      </c>
      <c r="C19" s="1" t="s">
        <v>33</v>
      </c>
      <c r="D19" s="1">
        <v>32</v>
      </c>
      <c r="E19" s="4">
        <f t="shared" si="0"/>
        <v>78</v>
      </c>
      <c r="F19">
        <v>83</v>
      </c>
      <c r="G19">
        <v>267</v>
      </c>
      <c r="H19" t="s">
        <v>586</v>
      </c>
      <c r="I19" s="1" t="s">
        <v>614</v>
      </c>
      <c r="J19" s="1" t="s">
        <v>53</v>
      </c>
      <c r="K19" s="1">
        <v>26</v>
      </c>
      <c r="L19" s="1">
        <v>26</v>
      </c>
      <c r="M19" s="1">
        <v>636</v>
      </c>
      <c r="N19" s="12">
        <v>111</v>
      </c>
      <c r="O19" s="12">
        <v>200</v>
      </c>
      <c r="P19" s="12">
        <v>0.55500000000000005</v>
      </c>
      <c r="Q19" s="7">
        <v>0</v>
      </c>
      <c r="R19" s="7">
        <v>2</v>
      </c>
      <c r="S19" s="7">
        <v>0</v>
      </c>
      <c r="T19" s="1">
        <v>111</v>
      </c>
      <c r="U19" s="1">
        <v>198</v>
      </c>
      <c r="V19" s="1">
        <v>0.56100000000000005</v>
      </c>
      <c r="W19" s="1">
        <v>0.55500000000000005</v>
      </c>
      <c r="X19" s="16">
        <v>33</v>
      </c>
      <c r="Y19" s="16">
        <v>45</v>
      </c>
      <c r="Z19" s="16">
        <v>0.73299999999999998</v>
      </c>
      <c r="AA19" s="20">
        <v>57</v>
      </c>
      <c r="AB19" s="20">
        <v>113</v>
      </c>
      <c r="AC19" s="20">
        <v>170</v>
      </c>
      <c r="AD19" s="32">
        <v>35</v>
      </c>
      <c r="AE19" s="34">
        <v>19</v>
      </c>
      <c r="AF19" s="30">
        <v>16</v>
      </c>
      <c r="AG19" s="1">
        <v>35</v>
      </c>
      <c r="AH19" s="1">
        <v>58</v>
      </c>
      <c r="AI19" s="1">
        <v>255</v>
      </c>
      <c r="AJ19" s="1"/>
      <c r="AK19" s="4">
        <f t="shared" si="1"/>
        <v>71.439053469105318</v>
      </c>
      <c r="AL19" s="4">
        <f t="shared" si="2"/>
        <v>62.884678256613668</v>
      </c>
      <c r="AM19" s="14">
        <f t="shared" si="3"/>
        <v>68.873421851289834</v>
      </c>
      <c r="AN19" s="10">
        <f t="shared" si="4"/>
        <v>45</v>
      </c>
      <c r="AO19" s="18">
        <f t="shared" si="5"/>
        <v>65.399499999999989</v>
      </c>
      <c r="AP19" s="39">
        <f t="shared" si="30"/>
        <v>73.832143431840365</v>
      </c>
      <c r="AQ19" s="37">
        <f t="shared" si="6"/>
        <v>54.22</v>
      </c>
      <c r="AR19" s="24">
        <f t="shared" si="7"/>
        <v>60.338611111111106</v>
      </c>
      <c r="AS19" s="22">
        <f t="shared" si="8"/>
        <v>62.554912076420855</v>
      </c>
      <c r="AT19" s="26">
        <f t="shared" si="9"/>
        <v>66.733959695468471</v>
      </c>
      <c r="AU19" s="43">
        <f t="shared" si="10"/>
        <v>51.350225969796654</v>
      </c>
      <c r="AV19" s="37">
        <f t="shared" si="11"/>
        <v>73.263548846040152</v>
      </c>
      <c r="AW19" s="42">
        <f t="shared" si="12"/>
        <v>73.678954784661101</v>
      </c>
      <c r="AX19" s="45">
        <f t="shared" si="13"/>
        <v>52.02769007581599</v>
      </c>
      <c r="AY19" s="47">
        <f t="shared" si="14"/>
        <v>60.884836287313433</v>
      </c>
      <c r="AZ19" s="28">
        <f t="shared" si="15"/>
        <v>71.498103955760143</v>
      </c>
      <c r="BA19" s="49">
        <f t="shared" si="16"/>
        <v>51.376756149458387</v>
      </c>
      <c r="BB19" s="45">
        <f t="shared" si="17"/>
        <v>75.122187870842197</v>
      </c>
      <c r="BC19" s="5">
        <f t="shared" si="18"/>
        <v>67.5</v>
      </c>
      <c r="BD19" s="5">
        <f t="shared" si="19"/>
        <v>88.15789473684211</v>
      </c>
      <c r="BE19" s="5">
        <f t="shared" si="20"/>
        <v>60.625</v>
      </c>
      <c r="BF19" s="5">
        <f t="shared" si="21"/>
        <v>90.597014925373145</v>
      </c>
      <c r="BG19" s="5">
        <f t="shared" si="22"/>
        <v>64.402985074626869</v>
      </c>
      <c r="BH19" s="5">
        <f t="shared" si="23"/>
        <v>64.60080509896008</v>
      </c>
      <c r="BI19" s="5">
        <f t="shared" si="24"/>
        <v>35</v>
      </c>
      <c r="BJ19" s="5">
        <f t="shared" si="25"/>
        <v>73.684210526315795</v>
      </c>
      <c r="BK19" s="5">
        <f t="shared" si="26"/>
        <v>12.5</v>
      </c>
      <c r="BL19" s="5">
        <f t="shared" si="27"/>
        <v>79.104477611940297</v>
      </c>
      <c r="BM19" s="5">
        <f t="shared" si="28"/>
        <v>20.8955223880597</v>
      </c>
      <c r="BN19" s="5">
        <f t="shared" si="29"/>
        <v>21.335122442133514</v>
      </c>
      <c r="BP19" s="51" t="s">
        <v>798</v>
      </c>
      <c r="BQ19" s="51" t="s">
        <v>790</v>
      </c>
    </row>
    <row r="20" spans="1:69" x14ac:dyDescent="0.25">
      <c r="A20" s="1">
        <v>120</v>
      </c>
      <c r="B20" s="1" t="s">
        <v>179</v>
      </c>
      <c r="C20" s="1" t="s">
        <v>30</v>
      </c>
      <c r="D20" s="1">
        <v>23</v>
      </c>
      <c r="E20" s="4">
        <f t="shared" si="0"/>
        <v>72</v>
      </c>
      <c r="F20">
        <v>77</v>
      </c>
      <c r="G20">
        <v>219</v>
      </c>
      <c r="H20" t="s">
        <v>594</v>
      </c>
      <c r="I20" s="1" t="s">
        <v>587</v>
      </c>
      <c r="J20" s="1" t="s">
        <v>55</v>
      </c>
      <c r="K20" s="1">
        <v>4</v>
      </c>
      <c r="L20" s="1">
        <v>0</v>
      </c>
      <c r="M20" s="1">
        <v>22</v>
      </c>
      <c r="N20" s="12">
        <v>1</v>
      </c>
      <c r="O20" s="12">
        <v>6</v>
      </c>
      <c r="P20" s="12">
        <v>0.16700000000000001</v>
      </c>
      <c r="Q20" s="7">
        <v>1</v>
      </c>
      <c r="R20" s="7">
        <v>6</v>
      </c>
      <c r="S20" s="7">
        <v>0.16700000000000001</v>
      </c>
      <c r="T20" s="1">
        <v>0</v>
      </c>
      <c r="U20" s="1">
        <v>0</v>
      </c>
      <c r="V20" s="1"/>
      <c r="W20" s="1">
        <v>0.25</v>
      </c>
      <c r="X20" s="16">
        <v>0</v>
      </c>
      <c r="Y20" s="16">
        <v>0</v>
      </c>
      <c r="Z20" s="16"/>
      <c r="AA20" s="20">
        <v>0</v>
      </c>
      <c r="AB20" s="20">
        <v>2</v>
      </c>
      <c r="AC20" s="20">
        <v>2</v>
      </c>
      <c r="AD20" s="32">
        <v>1</v>
      </c>
      <c r="AE20" s="34">
        <v>0</v>
      </c>
      <c r="AF20" s="30">
        <v>0</v>
      </c>
      <c r="AG20" s="1">
        <v>1</v>
      </c>
      <c r="AH20" s="1">
        <v>3</v>
      </c>
      <c r="AI20" s="1">
        <v>3</v>
      </c>
      <c r="AJ20" s="1"/>
      <c r="AK20" s="4">
        <f t="shared" si="1"/>
        <v>70.027993009671135</v>
      </c>
      <c r="AL20" s="4">
        <f t="shared" si="2"/>
        <v>61.440416374604581</v>
      </c>
      <c r="AM20" s="14">
        <f t="shared" si="3"/>
        <v>50.56107587253414</v>
      </c>
      <c r="AN20" s="10">
        <f t="shared" si="4"/>
        <v>65.540800000000004</v>
      </c>
      <c r="AO20" s="18">
        <f t="shared" si="5"/>
        <v>40</v>
      </c>
      <c r="AP20" s="39">
        <f t="shared" si="30"/>
        <v>67.392053933207293</v>
      </c>
      <c r="AQ20" s="37">
        <f t="shared" si="6"/>
        <v>47</v>
      </c>
      <c r="AR20" s="24">
        <f t="shared" si="7"/>
        <v>54.052500000000002</v>
      </c>
      <c r="AS20" s="22">
        <f t="shared" si="8"/>
        <v>51.158258610652098</v>
      </c>
      <c r="AT20" s="26">
        <f t="shared" si="9"/>
        <v>58.263020515414006</v>
      </c>
      <c r="AU20" s="43">
        <f t="shared" si="10"/>
        <v>49.336337700358854</v>
      </c>
      <c r="AV20" s="37">
        <f t="shared" si="11"/>
        <v>70.222485807847562</v>
      </c>
      <c r="AW20" s="42">
        <f t="shared" si="12"/>
        <v>71.272171473633051</v>
      </c>
      <c r="AX20" s="45">
        <f t="shared" si="13"/>
        <v>72.545178568871506</v>
      </c>
      <c r="AY20" s="47">
        <f t="shared" si="14"/>
        <v>76.905881529850745</v>
      </c>
      <c r="AZ20" s="28">
        <f t="shared" si="15"/>
        <v>71.199521774840107</v>
      </c>
      <c r="BA20" s="49">
        <f t="shared" si="16"/>
        <v>76.543223104302854</v>
      </c>
      <c r="BB20" s="45">
        <f t="shared" si="17"/>
        <v>61.054153102161138</v>
      </c>
      <c r="BC20" s="5">
        <f t="shared" si="18"/>
        <v>90</v>
      </c>
      <c r="BD20" s="5">
        <f t="shared" si="19"/>
        <v>73.94736842105263</v>
      </c>
      <c r="BE20" s="5">
        <f t="shared" si="20"/>
        <v>77.5</v>
      </c>
      <c r="BF20" s="5">
        <f t="shared" si="21"/>
        <v>74.477611940298502</v>
      </c>
      <c r="BG20" s="5">
        <f t="shared" si="22"/>
        <v>80.522388059701484</v>
      </c>
      <c r="BH20" s="5">
        <f t="shared" si="23"/>
        <v>55.332103321033209</v>
      </c>
      <c r="BI20" s="5">
        <f t="shared" si="24"/>
        <v>80</v>
      </c>
      <c r="BJ20" s="5">
        <f t="shared" si="25"/>
        <v>42.10526315789474</v>
      </c>
      <c r="BK20" s="5">
        <f t="shared" si="26"/>
        <v>50</v>
      </c>
      <c r="BL20" s="5">
        <f t="shared" si="27"/>
        <v>43.283582089552233</v>
      </c>
      <c r="BM20" s="5">
        <f t="shared" si="28"/>
        <v>56.71641791044776</v>
      </c>
      <c r="BN20" s="5">
        <f t="shared" si="29"/>
        <v>0.73800738007380073</v>
      </c>
      <c r="BP20" s="51" t="s">
        <v>799</v>
      </c>
      <c r="BQ20" s="51" t="s">
        <v>781</v>
      </c>
    </row>
    <row r="21" spans="1:69" x14ac:dyDescent="0.25">
      <c r="A21" s="1">
        <v>135</v>
      </c>
      <c r="B21" s="1" t="s">
        <v>196</v>
      </c>
      <c r="C21" s="1" t="s">
        <v>33</v>
      </c>
      <c r="D21" s="1">
        <v>21</v>
      </c>
      <c r="E21" s="4">
        <f t="shared" si="0"/>
        <v>78</v>
      </c>
      <c r="F21">
        <v>83</v>
      </c>
      <c r="G21">
        <v>279</v>
      </c>
      <c r="H21" t="s">
        <v>615</v>
      </c>
      <c r="I21" s="1" t="s">
        <v>587</v>
      </c>
      <c r="J21" s="1" t="s">
        <v>65</v>
      </c>
      <c r="K21" s="1">
        <v>82</v>
      </c>
      <c r="L21" s="1">
        <v>82</v>
      </c>
      <c r="M21" s="1">
        <v>2502</v>
      </c>
      <c r="N21" s="12">
        <v>494</v>
      </c>
      <c r="O21" s="12">
        <v>961</v>
      </c>
      <c r="P21" s="12">
        <v>0.51400000000000001</v>
      </c>
      <c r="Q21" s="7">
        <v>0</v>
      </c>
      <c r="R21" s="7">
        <v>2</v>
      </c>
      <c r="S21" s="7">
        <v>0</v>
      </c>
      <c r="T21" s="1">
        <v>494</v>
      </c>
      <c r="U21" s="1">
        <v>959</v>
      </c>
      <c r="V21" s="1">
        <v>0.51500000000000001</v>
      </c>
      <c r="W21" s="1">
        <v>0.51400000000000001</v>
      </c>
      <c r="X21" s="16">
        <v>142</v>
      </c>
      <c r="Y21" s="16">
        <v>365</v>
      </c>
      <c r="Z21" s="16">
        <v>0.38900000000000001</v>
      </c>
      <c r="AA21" s="20">
        <v>437</v>
      </c>
      <c r="AB21" s="20">
        <v>667</v>
      </c>
      <c r="AC21" s="20">
        <v>1104</v>
      </c>
      <c r="AD21" s="32">
        <v>55</v>
      </c>
      <c r="AE21" s="34">
        <v>73</v>
      </c>
      <c r="AF21" s="30">
        <v>153</v>
      </c>
      <c r="AG21" s="1">
        <v>120</v>
      </c>
      <c r="AH21" s="1">
        <v>285</v>
      </c>
      <c r="AI21" s="1">
        <v>1130</v>
      </c>
      <c r="AJ21" s="1"/>
      <c r="AK21" s="4">
        <f t="shared" si="1"/>
        <v>88.399117915239117</v>
      </c>
      <c r="AL21" s="4">
        <f t="shared" si="2"/>
        <v>80.243803042656509</v>
      </c>
      <c r="AM21" s="14">
        <f t="shared" si="3"/>
        <v>86.699481031866469</v>
      </c>
      <c r="AN21" s="10">
        <f t="shared" si="4"/>
        <v>45</v>
      </c>
      <c r="AO21" s="18">
        <f t="shared" si="5"/>
        <v>58.210490000000007</v>
      </c>
      <c r="AP21" s="39">
        <v>97</v>
      </c>
      <c r="AQ21" s="37">
        <f t="shared" si="6"/>
        <v>74.739999999999995</v>
      </c>
      <c r="AR21" s="24">
        <f>((AF21/1.8)*0.8+(F21/0.8)*0.2)*0.57+45</f>
        <v>95.587500000000006</v>
      </c>
      <c r="AS21" s="22">
        <v>99</v>
      </c>
      <c r="AT21" s="26">
        <v>98</v>
      </c>
      <c r="AU21" s="43">
        <f t="shared" si="10"/>
        <v>55.448072207236848</v>
      </c>
      <c r="AV21" s="37">
        <f t="shared" si="11"/>
        <v>83.003578498294388</v>
      </c>
      <c r="AW21" s="42">
        <f t="shared" si="12"/>
        <v>92.752972341908873</v>
      </c>
      <c r="AX21" s="45">
        <f t="shared" si="13"/>
        <v>75.000196288471273</v>
      </c>
      <c r="AY21" s="47">
        <f t="shared" si="14"/>
        <v>75.758723414179101</v>
      </c>
      <c r="AZ21" s="28">
        <f t="shared" si="15"/>
        <v>98.017016756860798</v>
      </c>
      <c r="BA21" s="49">
        <f t="shared" si="16"/>
        <v>54.865162842132136</v>
      </c>
      <c r="BB21" s="45">
        <f>(BL21*0.3+BJ21*0.3+BI21*0.1+BN21*0.1+(AH21/2.8)*0.25)*0.6+40</f>
        <v>94.817655301554282</v>
      </c>
      <c r="BC21" s="5">
        <f t="shared" si="18"/>
        <v>95</v>
      </c>
      <c r="BD21" s="5">
        <f t="shared" si="19"/>
        <v>88.15789473684211</v>
      </c>
      <c r="BE21" s="5">
        <f t="shared" si="20"/>
        <v>60.625</v>
      </c>
      <c r="BF21" s="5">
        <f t="shared" si="21"/>
        <v>94.626865671641795</v>
      </c>
      <c r="BG21" s="5">
        <f t="shared" si="22"/>
        <v>60.373134328358205</v>
      </c>
      <c r="BH21" s="5">
        <f t="shared" si="23"/>
        <v>92.769204964776918</v>
      </c>
      <c r="BI21" s="5">
        <f t="shared" si="24"/>
        <v>90</v>
      </c>
      <c r="BJ21" s="5">
        <f t="shared" si="25"/>
        <v>73.684210526315795</v>
      </c>
      <c r="BK21" s="5">
        <f t="shared" si="26"/>
        <v>12.5</v>
      </c>
      <c r="BL21" s="5">
        <f t="shared" si="27"/>
        <v>88.059701492537314</v>
      </c>
      <c r="BM21" s="5">
        <f t="shared" si="28"/>
        <v>11.940298507462686</v>
      </c>
      <c r="BN21" s="5">
        <f t="shared" si="29"/>
        <v>83.931566588393167</v>
      </c>
      <c r="BP21" s="51" t="s">
        <v>796</v>
      </c>
      <c r="BQ21" s="51" t="s">
        <v>787</v>
      </c>
    </row>
    <row r="22" spans="1:69" x14ac:dyDescent="0.25">
      <c r="A22" s="1">
        <v>228</v>
      </c>
      <c r="B22" s="1" t="s">
        <v>289</v>
      </c>
      <c r="C22" s="1" t="s">
        <v>30</v>
      </c>
      <c r="D22" s="1">
        <v>31</v>
      </c>
      <c r="E22" s="4">
        <f t="shared" si="0"/>
        <v>73</v>
      </c>
      <c r="F22">
        <v>78</v>
      </c>
      <c r="G22">
        <v>215</v>
      </c>
      <c r="H22" t="s">
        <v>597</v>
      </c>
      <c r="I22" s="1" t="s">
        <v>587</v>
      </c>
      <c r="J22" s="1" t="s">
        <v>79</v>
      </c>
      <c r="K22" s="1">
        <v>77</v>
      </c>
      <c r="L22" s="1">
        <v>0</v>
      </c>
      <c r="M22" s="1">
        <v>2069</v>
      </c>
      <c r="N22" s="12">
        <v>231</v>
      </c>
      <c r="O22" s="12">
        <v>496</v>
      </c>
      <c r="P22" s="12">
        <v>0.46600000000000003</v>
      </c>
      <c r="Q22" s="7">
        <v>74</v>
      </c>
      <c r="R22" s="7">
        <v>212</v>
      </c>
      <c r="S22" s="7">
        <v>0.34899999999999998</v>
      </c>
      <c r="T22" s="1">
        <v>157</v>
      </c>
      <c r="U22" s="1">
        <v>284</v>
      </c>
      <c r="V22" s="1">
        <v>0.55300000000000005</v>
      </c>
      <c r="W22" s="1">
        <v>0.54</v>
      </c>
      <c r="X22" s="16">
        <v>68</v>
      </c>
      <c r="Y22" s="16">
        <v>114</v>
      </c>
      <c r="Z22" s="16">
        <v>0.59599999999999997</v>
      </c>
      <c r="AA22" s="20">
        <v>44</v>
      </c>
      <c r="AB22" s="20">
        <v>213</v>
      </c>
      <c r="AC22" s="20">
        <v>257</v>
      </c>
      <c r="AD22" s="32">
        <v>228</v>
      </c>
      <c r="AE22" s="34">
        <v>89</v>
      </c>
      <c r="AF22" s="30">
        <v>25</v>
      </c>
      <c r="AG22" s="1">
        <v>88</v>
      </c>
      <c r="AH22" s="1">
        <v>100</v>
      </c>
      <c r="AI22" s="1">
        <v>604</v>
      </c>
      <c r="AJ22" s="1"/>
      <c r="AK22" s="4">
        <f t="shared" si="1"/>
        <v>83.527004493220019</v>
      </c>
      <c r="AL22" s="4">
        <f t="shared" si="2"/>
        <v>75.257051657766368</v>
      </c>
      <c r="AM22" s="14">
        <f t="shared" si="3"/>
        <v>71.945526555386948</v>
      </c>
      <c r="AN22" s="10">
        <f t="shared" si="4"/>
        <v>81.873599999999996</v>
      </c>
      <c r="AO22" s="18">
        <f t="shared" si="5"/>
        <v>71.128359999999986</v>
      </c>
      <c r="AP22" s="39">
        <f t="shared" ref="AP22:AP28" si="31">((AZ22/0.96)*0.4+(AS22/0.96)*0.3+(T22/6.3)*0.4)*0.6+40</f>
        <v>75.822829621952195</v>
      </c>
      <c r="AQ22" s="37">
        <f t="shared" si="6"/>
        <v>80.819999999999993</v>
      </c>
      <c r="AR22" s="24">
        <f t="shared" ref="AR22:AR30" si="32">((AF22/1.8)*0.8+(F22/0.8)*0.2)*0.73+40</f>
        <v>62.346111111111114</v>
      </c>
      <c r="AS22" s="22">
        <f t="shared" ref="AS22:AS30" si="33">((AA22/3)*0.6+(AC22/9)*0.2+(AZ22/0.96)*0.2)*0.75+40</f>
        <v>62.240677244382184</v>
      </c>
      <c r="AT22" s="26">
        <f t="shared" ref="AT22:AT30" si="34">((AB22/7)*0.65+(AC22/9)*0.2+(AZ22/0.96)*0.25)*0.6+47</f>
        <v>73.651153434858372</v>
      </c>
      <c r="AU22" s="43">
        <f t="shared" si="10"/>
        <v>76.288403125897133</v>
      </c>
      <c r="AV22" s="37">
        <f t="shared" si="11"/>
        <v>83.304945595739767</v>
      </c>
      <c r="AW22" s="42">
        <f t="shared" si="12"/>
        <v>85.129000863733907</v>
      </c>
      <c r="AX22" s="45">
        <f t="shared" si="13"/>
        <v>73.864756494352292</v>
      </c>
      <c r="AY22" s="47">
        <f t="shared" si="14"/>
        <v>82.593992070895524</v>
      </c>
      <c r="AZ22" s="28">
        <f t="shared" si="15"/>
        <v>72.687001030712651</v>
      </c>
      <c r="BA22" s="49">
        <f t="shared" si="16"/>
        <v>81.791519535625866</v>
      </c>
      <c r="BB22" s="45">
        <f t="shared" ref="BB22:BB85" si="35">(BL22*0.3+BJ22*0.3+BI22*0.1+BN22*0.1+(AH22/2.8)*0.25)*0.62+40</f>
        <v>68.624949839613777</v>
      </c>
      <c r="BC22" s="5">
        <f t="shared" si="18"/>
        <v>70</v>
      </c>
      <c r="BD22" s="5">
        <f t="shared" si="19"/>
        <v>76.315789473684205</v>
      </c>
      <c r="BE22" s="5">
        <f t="shared" si="20"/>
        <v>74.6875</v>
      </c>
      <c r="BF22" s="5">
        <f t="shared" si="21"/>
        <v>73.134328358208961</v>
      </c>
      <c r="BG22" s="5">
        <f t="shared" si="22"/>
        <v>81.865671641791039</v>
      </c>
      <c r="BH22" s="5">
        <f t="shared" si="23"/>
        <v>86.232807782623283</v>
      </c>
      <c r="BI22" s="5">
        <f t="shared" si="24"/>
        <v>40</v>
      </c>
      <c r="BJ22" s="5">
        <f t="shared" si="25"/>
        <v>47.368421052631575</v>
      </c>
      <c r="BK22" s="5">
        <f t="shared" si="26"/>
        <v>43.75</v>
      </c>
      <c r="BL22" s="5">
        <f t="shared" si="27"/>
        <v>40.298507462686565</v>
      </c>
      <c r="BM22" s="5">
        <f t="shared" si="28"/>
        <v>59.701492537313428</v>
      </c>
      <c r="BN22" s="5">
        <f t="shared" si="29"/>
        <v>69.40623951694063</v>
      </c>
      <c r="BP22" s="51" t="s">
        <v>800</v>
      </c>
      <c r="BQ22" s="51" t="s">
        <v>781</v>
      </c>
    </row>
    <row r="23" spans="1:69" x14ac:dyDescent="0.25">
      <c r="A23" s="1">
        <v>318</v>
      </c>
      <c r="B23" s="1" t="s">
        <v>380</v>
      </c>
      <c r="C23" s="1" t="s">
        <v>73</v>
      </c>
      <c r="D23" s="1">
        <v>38</v>
      </c>
      <c r="E23" s="4">
        <f t="shared" si="0"/>
        <v>69</v>
      </c>
      <c r="F23">
        <v>74</v>
      </c>
      <c r="G23">
        <v>200</v>
      </c>
      <c r="H23" t="s">
        <v>595</v>
      </c>
      <c r="I23" s="1" t="s">
        <v>587</v>
      </c>
      <c r="J23" s="1" t="s">
        <v>103</v>
      </c>
      <c r="K23" s="1">
        <v>81</v>
      </c>
      <c r="L23" s="1">
        <v>0</v>
      </c>
      <c r="M23" s="1">
        <v>1253</v>
      </c>
      <c r="N23" s="12">
        <v>145</v>
      </c>
      <c r="O23" s="12">
        <v>290</v>
      </c>
      <c r="P23" s="12">
        <v>0.5</v>
      </c>
      <c r="Q23" s="7">
        <v>7</v>
      </c>
      <c r="R23" s="7">
        <v>34</v>
      </c>
      <c r="S23" s="7">
        <v>0.20599999999999999</v>
      </c>
      <c r="T23" s="1">
        <v>138</v>
      </c>
      <c r="U23" s="1">
        <v>256</v>
      </c>
      <c r="V23" s="1">
        <v>0.53900000000000003</v>
      </c>
      <c r="W23" s="1">
        <v>0.51200000000000001</v>
      </c>
      <c r="X23" s="16">
        <v>58</v>
      </c>
      <c r="Y23" s="16">
        <v>77</v>
      </c>
      <c r="Z23" s="16">
        <v>0.753</v>
      </c>
      <c r="AA23" s="20">
        <v>37</v>
      </c>
      <c r="AB23" s="20">
        <v>116</v>
      </c>
      <c r="AC23" s="20">
        <v>153</v>
      </c>
      <c r="AD23" s="32">
        <v>284</v>
      </c>
      <c r="AE23" s="34">
        <v>32</v>
      </c>
      <c r="AF23" s="30">
        <v>6</v>
      </c>
      <c r="AG23" s="1">
        <v>104</v>
      </c>
      <c r="AH23" s="1">
        <v>103</v>
      </c>
      <c r="AI23" s="1">
        <v>355</v>
      </c>
      <c r="AJ23" s="1"/>
      <c r="AK23" s="4">
        <f t="shared" si="1"/>
        <v>78.021546609431951</v>
      </c>
      <c r="AL23" s="4">
        <f t="shared" si="2"/>
        <v>69.622053588477399</v>
      </c>
      <c r="AM23" s="14">
        <f t="shared" si="3"/>
        <v>68.76100151745068</v>
      </c>
      <c r="AN23" s="10">
        <f t="shared" si="4"/>
        <v>65.907200000000003</v>
      </c>
      <c r="AO23" s="18">
        <f t="shared" si="5"/>
        <v>81.571730000000002</v>
      </c>
      <c r="AP23" s="39">
        <f t="shared" si="31"/>
        <v>71.56956135665736</v>
      </c>
      <c r="AQ23" s="37">
        <f t="shared" si="6"/>
        <v>59.16</v>
      </c>
      <c r="AR23" s="24">
        <f t="shared" si="32"/>
        <v>55.451666666666668</v>
      </c>
      <c r="AS23" s="22">
        <f t="shared" si="33"/>
        <v>57.774779580147971</v>
      </c>
      <c r="AT23" s="26">
        <f t="shared" si="34"/>
        <v>65.177636723005122</v>
      </c>
      <c r="AU23" s="43">
        <f t="shared" si="10"/>
        <v>81.830077408492826</v>
      </c>
      <c r="AV23" s="37">
        <f t="shared" si="11"/>
        <v>82.942769527747032</v>
      </c>
      <c r="AW23" s="42">
        <f t="shared" si="12"/>
        <v>75.785004139311781</v>
      </c>
      <c r="AX23" s="45">
        <f t="shared" si="13"/>
        <v>66.249477964947161</v>
      </c>
      <c r="AY23" s="47">
        <f t="shared" si="14"/>
        <v>74.76168003731344</v>
      </c>
      <c r="AZ23" s="28">
        <f t="shared" si="15"/>
        <v>61.91858931294702</v>
      </c>
      <c r="BA23" s="49">
        <f t="shared" si="16"/>
        <v>86.165689546538857</v>
      </c>
      <c r="BB23" s="45">
        <f t="shared" si="35"/>
        <v>58.925993634412478</v>
      </c>
      <c r="BC23" s="5">
        <f t="shared" si="18"/>
        <v>52.5</v>
      </c>
      <c r="BD23" s="5">
        <f t="shared" si="19"/>
        <v>66.84210526315789</v>
      </c>
      <c r="BE23" s="5">
        <f t="shared" si="20"/>
        <v>85.9375</v>
      </c>
      <c r="BF23" s="5">
        <f t="shared" si="21"/>
        <v>68.097014925373131</v>
      </c>
      <c r="BG23" s="5">
        <f t="shared" si="22"/>
        <v>86.902985074626869</v>
      </c>
      <c r="BH23" s="5">
        <f t="shared" si="23"/>
        <v>73.914793693391488</v>
      </c>
      <c r="BI23" s="5">
        <f t="shared" si="24"/>
        <v>5</v>
      </c>
      <c r="BJ23" s="5">
        <f t="shared" si="25"/>
        <v>26.315789473684209</v>
      </c>
      <c r="BK23" s="5">
        <f t="shared" si="26"/>
        <v>68.75</v>
      </c>
      <c r="BL23" s="5">
        <f t="shared" si="27"/>
        <v>29.104477611940297</v>
      </c>
      <c r="BM23" s="5">
        <f t="shared" si="28"/>
        <v>70.895522388059703</v>
      </c>
      <c r="BN23" s="5">
        <f t="shared" si="29"/>
        <v>42.032874874203287</v>
      </c>
      <c r="BP23" s="51" t="s">
        <v>795</v>
      </c>
      <c r="BQ23" s="51" t="s">
        <v>781</v>
      </c>
    </row>
    <row r="24" spans="1:69" x14ac:dyDescent="0.25">
      <c r="A24" s="1">
        <v>386</v>
      </c>
      <c r="B24" s="1" t="s">
        <v>450</v>
      </c>
      <c r="C24" s="1" t="s">
        <v>30</v>
      </c>
      <c r="D24" s="1">
        <v>23</v>
      </c>
      <c r="E24" s="4">
        <f t="shared" si="0"/>
        <v>74</v>
      </c>
      <c r="F24">
        <v>79</v>
      </c>
      <c r="G24">
        <v>210</v>
      </c>
      <c r="H24" t="s">
        <v>718</v>
      </c>
      <c r="I24" s="1" t="s">
        <v>587</v>
      </c>
      <c r="J24" s="1" t="s">
        <v>34</v>
      </c>
      <c r="K24" s="1">
        <v>67</v>
      </c>
      <c r="L24" s="1">
        <v>65</v>
      </c>
      <c r="M24" s="1">
        <v>1286</v>
      </c>
      <c r="N24" s="12">
        <v>92</v>
      </c>
      <c r="O24" s="12">
        <v>201</v>
      </c>
      <c r="P24" s="12">
        <v>0.45800000000000002</v>
      </c>
      <c r="Q24" s="7">
        <v>21</v>
      </c>
      <c r="R24" s="7">
        <v>85</v>
      </c>
      <c r="S24" s="7">
        <v>0.247</v>
      </c>
      <c r="T24" s="1">
        <v>71</v>
      </c>
      <c r="U24" s="1">
        <v>116</v>
      </c>
      <c r="V24" s="1">
        <v>0.61199999999999999</v>
      </c>
      <c r="W24" s="1">
        <v>0.51</v>
      </c>
      <c r="X24" s="16">
        <v>23</v>
      </c>
      <c r="Y24" s="16">
        <v>48</v>
      </c>
      <c r="Z24" s="16">
        <v>0.47899999999999998</v>
      </c>
      <c r="AA24" s="20">
        <v>60</v>
      </c>
      <c r="AB24" s="20">
        <v>195</v>
      </c>
      <c r="AC24" s="20">
        <v>255</v>
      </c>
      <c r="AD24" s="32">
        <v>70</v>
      </c>
      <c r="AE24" s="34">
        <v>53</v>
      </c>
      <c r="AF24" s="30">
        <v>29</v>
      </c>
      <c r="AG24" s="1">
        <v>46</v>
      </c>
      <c r="AH24" s="1">
        <v>141</v>
      </c>
      <c r="AI24" s="1">
        <v>228</v>
      </c>
      <c r="AJ24" s="1"/>
      <c r="AK24" s="4">
        <f t="shared" si="1"/>
        <v>79.873756452395071</v>
      </c>
      <c r="AL24" s="4">
        <f t="shared" si="2"/>
        <v>71.517844839510261</v>
      </c>
      <c r="AM24" s="14">
        <f t="shared" si="3"/>
        <v>64.720980273141123</v>
      </c>
      <c r="AN24" s="10">
        <f t="shared" si="4"/>
        <v>71.172799999999995</v>
      </c>
      <c r="AO24" s="18">
        <f t="shared" si="5"/>
        <v>56.698499999999996</v>
      </c>
      <c r="AP24" s="39">
        <f t="shared" si="31"/>
        <v>74.831401318910636</v>
      </c>
      <c r="AQ24" s="37">
        <f t="shared" si="6"/>
        <v>67.14</v>
      </c>
      <c r="AR24" s="24">
        <f t="shared" si="32"/>
        <v>63.826388888888886</v>
      </c>
      <c r="AS24" s="22">
        <f t="shared" si="33"/>
        <v>65.637280791132156</v>
      </c>
      <c r="AT24" s="26">
        <f t="shared" si="34"/>
        <v>73.651566505417875</v>
      </c>
      <c r="AU24" s="43">
        <f t="shared" si="10"/>
        <v>58.106145179724884</v>
      </c>
      <c r="AV24" s="37">
        <f t="shared" si="11"/>
        <v>75.717424122626554</v>
      </c>
      <c r="AW24" s="42">
        <f t="shared" si="12"/>
        <v>81.896342248990095</v>
      </c>
      <c r="AX24" s="45">
        <f t="shared" si="13"/>
        <v>78.92764902720964</v>
      </c>
      <c r="AY24" s="47">
        <f t="shared" si="14"/>
        <v>83.450169309701494</v>
      </c>
      <c r="AZ24" s="28">
        <f t="shared" si="15"/>
        <v>79.278597063245826</v>
      </c>
      <c r="BA24" s="49">
        <f t="shared" si="16"/>
        <v>77.199276410246341</v>
      </c>
      <c r="BB24" s="45">
        <f t="shared" si="35"/>
        <v>72.030996292928563</v>
      </c>
      <c r="BC24" s="5">
        <f t="shared" si="18"/>
        <v>90</v>
      </c>
      <c r="BD24" s="5">
        <f t="shared" si="19"/>
        <v>78.68421052631578</v>
      </c>
      <c r="BE24" s="5">
        <f t="shared" si="20"/>
        <v>71.875</v>
      </c>
      <c r="BF24" s="5">
        <f t="shared" si="21"/>
        <v>71.455223880597018</v>
      </c>
      <c r="BG24" s="5">
        <f t="shared" si="22"/>
        <v>83.544776119402982</v>
      </c>
      <c r="BH24" s="5">
        <f t="shared" si="23"/>
        <v>74.412948674941291</v>
      </c>
      <c r="BI24" s="5">
        <f t="shared" si="24"/>
        <v>80</v>
      </c>
      <c r="BJ24" s="5">
        <f t="shared" si="25"/>
        <v>52.631578947368418</v>
      </c>
      <c r="BK24" s="5">
        <f t="shared" si="26"/>
        <v>37.5</v>
      </c>
      <c r="BL24" s="5">
        <f t="shared" si="27"/>
        <v>36.567164179104473</v>
      </c>
      <c r="BM24" s="5">
        <f t="shared" si="28"/>
        <v>63.432835820895519</v>
      </c>
      <c r="BN24" s="5">
        <f t="shared" si="29"/>
        <v>43.139885944313988</v>
      </c>
      <c r="BP24" s="51" t="s">
        <v>797</v>
      </c>
      <c r="BQ24" s="51" t="s">
        <v>789</v>
      </c>
    </row>
    <row r="25" spans="1:69" x14ac:dyDescent="0.25">
      <c r="A25" s="1">
        <v>31</v>
      </c>
      <c r="B25" s="1" t="s">
        <v>81</v>
      </c>
      <c r="C25" s="1" t="s">
        <v>33</v>
      </c>
      <c r="D25" s="1">
        <v>29</v>
      </c>
      <c r="E25" s="4">
        <f t="shared" si="0"/>
        <v>79</v>
      </c>
      <c r="F25">
        <v>84</v>
      </c>
      <c r="G25">
        <v>245</v>
      </c>
      <c r="H25" t="s">
        <v>586</v>
      </c>
      <c r="I25" s="1" t="s">
        <v>653</v>
      </c>
      <c r="J25" s="1" t="s">
        <v>28</v>
      </c>
      <c r="K25" s="1">
        <v>29</v>
      </c>
      <c r="L25" s="1">
        <v>22</v>
      </c>
      <c r="M25" s="1">
        <v>785</v>
      </c>
      <c r="N25" s="12">
        <v>164</v>
      </c>
      <c r="O25" s="12">
        <v>361</v>
      </c>
      <c r="P25" s="12">
        <v>0.45400000000000001</v>
      </c>
      <c r="Q25" s="7">
        <v>15</v>
      </c>
      <c r="R25" s="7">
        <v>41</v>
      </c>
      <c r="S25" s="7">
        <v>0.36599999999999999</v>
      </c>
      <c r="T25" s="1">
        <v>149</v>
      </c>
      <c r="U25" s="1">
        <v>320</v>
      </c>
      <c r="V25" s="1">
        <v>0.46600000000000003</v>
      </c>
      <c r="W25" s="1">
        <v>0.47499999999999998</v>
      </c>
      <c r="X25" s="16">
        <v>87</v>
      </c>
      <c r="Y25" s="16">
        <v>107</v>
      </c>
      <c r="Z25" s="16">
        <v>0.81299999999999994</v>
      </c>
      <c r="AA25" s="20">
        <v>32</v>
      </c>
      <c r="AB25" s="20">
        <v>95</v>
      </c>
      <c r="AC25" s="20">
        <v>127</v>
      </c>
      <c r="AD25" s="32">
        <v>46</v>
      </c>
      <c r="AE25" s="34">
        <v>2</v>
      </c>
      <c r="AF25" s="30">
        <v>27</v>
      </c>
      <c r="AG25" s="1">
        <v>42</v>
      </c>
      <c r="AH25" s="1">
        <v>53</v>
      </c>
      <c r="AI25" s="1">
        <v>430</v>
      </c>
      <c r="AJ25" s="1"/>
      <c r="AK25" s="4">
        <f t="shared" si="1"/>
        <v>74.146446310118151</v>
      </c>
      <c r="AL25" s="4">
        <f t="shared" si="2"/>
        <v>65.655774458591523</v>
      </c>
      <c r="AM25" s="14">
        <f t="shared" si="3"/>
        <v>68.194443095599397</v>
      </c>
      <c r="AN25" s="10">
        <f t="shared" si="4"/>
        <v>65.467199999999991</v>
      </c>
      <c r="AO25" s="18">
        <f t="shared" si="5"/>
        <v>86.022329999999982</v>
      </c>
      <c r="AP25" s="39">
        <f t="shared" si="31"/>
        <v>75.459595368233167</v>
      </c>
      <c r="AQ25" s="37">
        <f t="shared" si="6"/>
        <v>47.76</v>
      </c>
      <c r="AR25" s="24">
        <f t="shared" si="32"/>
        <v>64.09</v>
      </c>
      <c r="AS25" s="22">
        <f t="shared" si="33"/>
        <v>58.657382690187049</v>
      </c>
      <c r="AT25" s="26">
        <f t="shared" si="34"/>
        <v>65.726906499710864</v>
      </c>
      <c r="AU25" s="43">
        <f t="shared" si="10"/>
        <v>52.813176532296652</v>
      </c>
      <c r="AV25" s="37">
        <f t="shared" si="11"/>
        <v>74.217050425625814</v>
      </c>
      <c r="AW25" s="42">
        <f t="shared" si="12"/>
        <v>71.962723443274768</v>
      </c>
      <c r="AX25" s="45">
        <f t="shared" si="13"/>
        <v>58.181032269197459</v>
      </c>
      <c r="AY25" s="47">
        <f t="shared" si="14"/>
        <v>62.469147388059696</v>
      </c>
      <c r="AZ25" s="28">
        <f t="shared" si="15"/>
        <v>75.140582550530468</v>
      </c>
      <c r="BA25" s="49">
        <f t="shared" si="16"/>
        <v>50.320306885004342</v>
      </c>
      <c r="BB25" s="45">
        <f t="shared" si="35"/>
        <v>74.010514189744939</v>
      </c>
      <c r="BC25" s="5">
        <f t="shared" si="18"/>
        <v>75</v>
      </c>
      <c r="BD25" s="5">
        <f t="shared" si="19"/>
        <v>90.526315789473685</v>
      </c>
      <c r="BE25" s="5">
        <f t="shared" si="20"/>
        <v>57.8125</v>
      </c>
      <c r="BF25" s="5">
        <f t="shared" si="21"/>
        <v>83.208955223880594</v>
      </c>
      <c r="BG25" s="5">
        <f t="shared" si="22"/>
        <v>71.791044776119406</v>
      </c>
      <c r="BH25" s="5">
        <f t="shared" si="23"/>
        <v>66.850050318685007</v>
      </c>
      <c r="BI25" s="5">
        <f t="shared" si="24"/>
        <v>50</v>
      </c>
      <c r="BJ25" s="5">
        <f t="shared" si="25"/>
        <v>78.94736842105263</v>
      </c>
      <c r="BK25" s="5">
        <f t="shared" si="26"/>
        <v>6.25</v>
      </c>
      <c r="BL25" s="5">
        <f t="shared" si="27"/>
        <v>62.686567164179102</v>
      </c>
      <c r="BM25" s="5">
        <f t="shared" si="28"/>
        <v>37.31343283582089</v>
      </c>
      <c r="BN25" s="5">
        <f t="shared" si="29"/>
        <v>26.333445152633345</v>
      </c>
      <c r="BP25" s="51" t="s">
        <v>795</v>
      </c>
      <c r="BQ25" s="51" t="s">
        <v>790</v>
      </c>
    </row>
    <row r="26" spans="1:69" x14ac:dyDescent="0.25">
      <c r="A26" s="1">
        <v>263</v>
      </c>
      <c r="B26" s="1" t="s">
        <v>324</v>
      </c>
      <c r="C26" s="1" t="s">
        <v>50</v>
      </c>
      <c r="D26" s="1">
        <v>33</v>
      </c>
      <c r="E26" s="4">
        <f t="shared" si="0"/>
        <v>76</v>
      </c>
      <c r="F26">
        <v>81</v>
      </c>
      <c r="G26">
        <v>235</v>
      </c>
      <c r="H26" t="s">
        <v>586</v>
      </c>
      <c r="I26" s="1" t="s">
        <v>599</v>
      </c>
      <c r="J26" s="1" t="s">
        <v>57</v>
      </c>
      <c r="K26" s="1">
        <v>7</v>
      </c>
      <c r="L26" s="1">
        <v>0</v>
      </c>
      <c r="M26" s="1">
        <v>36</v>
      </c>
      <c r="N26" s="12">
        <v>0</v>
      </c>
      <c r="O26" s="12">
        <v>5</v>
      </c>
      <c r="P26" s="12">
        <v>0</v>
      </c>
      <c r="Q26" s="7">
        <v>0</v>
      </c>
      <c r="R26" s="7">
        <v>0</v>
      </c>
      <c r="S26" s="7"/>
      <c r="T26" s="1">
        <v>0</v>
      </c>
      <c r="U26" s="1">
        <v>5</v>
      </c>
      <c r="V26" s="1">
        <v>0</v>
      </c>
      <c r="W26" s="1">
        <v>0</v>
      </c>
      <c r="X26" s="16">
        <v>3</v>
      </c>
      <c r="Y26" s="16">
        <v>4</v>
      </c>
      <c r="Z26" s="16">
        <v>0.75</v>
      </c>
      <c r="AA26" s="20">
        <v>2</v>
      </c>
      <c r="AB26" s="20">
        <v>6</v>
      </c>
      <c r="AC26" s="20">
        <v>8</v>
      </c>
      <c r="AD26" s="32">
        <v>1</v>
      </c>
      <c r="AE26" s="34">
        <v>1</v>
      </c>
      <c r="AF26" s="30">
        <v>0</v>
      </c>
      <c r="AG26" s="1">
        <v>1</v>
      </c>
      <c r="AH26" s="1">
        <v>1</v>
      </c>
      <c r="AI26" s="1">
        <v>3</v>
      </c>
      <c r="AJ26" s="1"/>
      <c r="AK26" s="4">
        <f t="shared" si="1"/>
        <v>67.007833941298088</v>
      </c>
      <c r="AL26" s="4">
        <f t="shared" si="2"/>
        <v>58.349194739916868</v>
      </c>
      <c r="AM26" s="14">
        <f t="shared" si="3"/>
        <v>45</v>
      </c>
      <c r="AN26" s="10">
        <f t="shared" si="4"/>
        <v>45</v>
      </c>
      <c r="AO26" s="18">
        <f t="shared" si="5"/>
        <v>63.834999999999994</v>
      </c>
      <c r="AP26" s="39">
        <f t="shared" si="31"/>
        <v>66.367848191150415</v>
      </c>
      <c r="AQ26" s="37">
        <f t="shared" si="6"/>
        <v>47.38</v>
      </c>
      <c r="AR26" s="24">
        <f t="shared" si="32"/>
        <v>54.782499999999999</v>
      </c>
      <c r="AS26" s="22">
        <f t="shared" si="33"/>
        <v>50.943318335375523</v>
      </c>
      <c r="AT26" s="26">
        <f t="shared" si="34"/>
        <v>57.950937382994574</v>
      </c>
      <c r="AU26" s="43">
        <f t="shared" si="10"/>
        <v>47.706267032595697</v>
      </c>
      <c r="AV26" s="37">
        <f t="shared" si="11"/>
        <v>69.608510016891572</v>
      </c>
      <c r="AW26" s="42">
        <f t="shared" si="12"/>
        <v>69.430537795840735</v>
      </c>
      <c r="AX26" s="45">
        <f t="shared" si="13"/>
        <v>53.622205504150671</v>
      </c>
      <c r="AY26" s="47">
        <f t="shared" si="14"/>
        <v>63.310033115671644</v>
      </c>
      <c r="AZ26" s="28">
        <f t="shared" si="15"/>
        <v>67.263904013070032</v>
      </c>
      <c r="BA26" s="49">
        <f t="shared" si="16"/>
        <v>67.376812892687099</v>
      </c>
      <c r="BB26" s="45">
        <f t="shared" si="35"/>
        <v>64.009241558242039</v>
      </c>
      <c r="BC26" s="5">
        <f t="shared" si="18"/>
        <v>65</v>
      </c>
      <c r="BD26" s="5">
        <f t="shared" si="19"/>
        <v>83.421052631578945</v>
      </c>
      <c r="BE26" s="5">
        <f t="shared" si="20"/>
        <v>66.25</v>
      </c>
      <c r="BF26" s="5">
        <f t="shared" si="21"/>
        <v>79.850746268656707</v>
      </c>
      <c r="BG26" s="5">
        <f t="shared" si="22"/>
        <v>75.149253731343279</v>
      </c>
      <c r="BH26" s="5">
        <f t="shared" si="23"/>
        <v>55.543441798054346</v>
      </c>
      <c r="BI26" s="5">
        <f t="shared" si="24"/>
        <v>30</v>
      </c>
      <c r="BJ26" s="5">
        <f t="shared" si="25"/>
        <v>63.157894736842103</v>
      </c>
      <c r="BK26" s="5">
        <f t="shared" si="26"/>
        <v>25</v>
      </c>
      <c r="BL26" s="5">
        <f t="shared" si="27"/>
        <v>55.223880597014919</v>
      </c>
      <c r="BM26" s="5">
        <f t="shared" si="28"/>
        <v>44.776119402985074</v>
      </c>
      <c r="BN26" s="5">
        <f t="shared" si="29"/>
        <v>1.207648440120765</v>
      </c>
      <c r="BP26" s="51" t="s">
        <v>793</v>
      </c>
      <c r="BQ26" s="51" t="s">
        <v>790</v>
      </c>
    </row>
    <row r="27" spans="1:69" x14ac:dyDescent="0.25">
      <c r="A27" s="1">
        <v>55</v>
      </c>
      <c r="B27" s="1" t="s">
        <v>113</v>
      </c>
      <c r="C27" s="1" t="s">
        <v>33</v>
      </c>
      <c r="D27" s="1">
        <v>30</v>
      </c>
      <c r="E27" s="4">
        <f t="shared" si="0"/>
        <v>79</v>
      </c>
      <c r="F27">
        <v>84</v>
      </c>
      <c r="G27">
        <v>260</v>
      </c>
      <c r="H27" t="s">
        <v>595</v>
      </c>
      <c r="I27" s="1" t="s">
        <v>640</v>
      </c>
      <c r="J27" s="1" t="s">
        <v>79</v>
      </c>
      <c r="K27" s="1">
        <v>67</v>
      </c>
      <c r="L27" s="1">
        <v>65</v>
      </c>
      <c r="M27" s="1">
        <v>1583</v>
      </c>
      <c r="N27" s="12">
        <v>200</v>
      </c>
      <c r="O27" s="12">
        <v>355</v>
      </c>
      <c r="P27" s="12">
        <v>0.56299999999999994</v>
      </c>
      <c r="Q27" s="7">
        <v>0</v>
      </c>
      <c r="R27" s="7">
        <v>0</v>
      </c>
      <c r="S27" s="7"/>
      <c r="T27" s="1">
        <v>200</v>
      </c>
      <c r="U27" s="1">
        <v>355</v>
      </c>
      <c r="V27" s="1">
        <v>0.56299999999999994</v>
      </c>
      <c r="W27" s="1">
        <v>0.56299999999999994</v>
      </c>
      <c r="X27" s="16">
        <v>22</v>
      </c>
      <c r="Y27" s="16">
        <v>42</v>
      </c>
      <c r="Z27" s="16">
        <v>0.52400000000000002</v>
      </c>
      <c r="AA27" s="20">
        <v>141</v>
      </c>
      <c r="AB27" s="20">
        <v>402</v>
      </c>
      <c r="AC27" s="20">
        <v>543</v>
      </c>
      <c r="AD27" s="32">
        <v>180</v>
      </c>
      <c r="AE27" s="34">
        <v>39</v>
      </c>
      <c r="AF27" s="30">
        <v>113</v>
      </c>
      <c r="AG27" s="1">
        <v>106</v>
      </c>
      <c r="AH27" s="1">
        <v>188</v>
      </c>
      <c r="AI27" s="1">
        <v>422</v>
      </c>
      <c r="AJ27" s="1"/>
      <c r="AK27" s="4">
        <f t="shared" si="1"/>
        <v>81.305598735093653</v>
      </c>
      <c r="AL27" s="4">
        <f t="shared" si="2"/>
        <v>72.983377528860558</v>
      </c>
      <c r="AM27" s="14">
        <f t="shared" si="3"/>
        <v>73.594174506828523</v>
      </c>
      <c r="AN27" s="10">
        <f t="shared" si="4"/>
        <v>45</v>
      </c>
      <c r="AO27" s="18">
        <f t="shared" si="5"/>
        <v>58.045999999999999</v>
      </c>
      <c r="AP27" s="39">
        <f t="shared" si="31"/>
        <v>84.020727989440161</v>
      </c>
      <c r="AQ27" s="37">
        <f t="shared" si="6"/>
        <v>61.82</v>
      </c>
      <c r="AR27" s="24">
        <f t="shared" si="32"/>
        <v>91.992222222222225</v>
      </c>
      <c r="AS27" s="22">
        <f t="shared" si="33"/>
        <v>83.200940067352477</v>
      </c>
      <c r="AT27" s="26">
        <f t="shared" si="34"/>
        <v>89.638082924495336</v>
      </c>
      <c r="AU27" s="43">
        <f t="shared" si="10"/>
        <v>68.638104791566988</v>
      </c>
      <c r="AV27" s="37">
        <f t="shared" si="11"/>
        <v>81.770001743309479</v>
      </c>
      <c r="AW27" s="42">
        <f t="shared" si="12"/>
        <v>84.400984245255529</v>
      </c>
      <c r="AX27" s="45">
        <f t="shared" si="13"/>
        <v>59.684948923392938</v>
      </c>
      <c r="AY27" s="47">
        <f t="shared" si="14"/>
        <v>65.117084421641806</v>
      </c>
      <c r="AZ27" s="28">
        <f t="shared" si="15"/>
        <v>83.206016431055829</v>
      </c>
      <c r="BA27" s="49">
        <f t="shared" si="16"/>
        <v>52.689222661303603</v>
      </c>
      <c r="BB27" s="45">
        <f t="shared" si="35"/>
        <v>84.915529533904007</v>
      </c>
      <c r="BC27" s="5">
        <f t="shared" si="18"/>
        <v>72.5</v>
      </c>
      <c r="BD27" s="5">
        <f t="shared" si="19"/>
        <v>90.526315789473685</v>
      </c>
      <c r="BE27" s="5">
        <f t="shared" si="20"/>
        <v>57.8125</v>
      </c>
      <c r="BF27" s="5">
        <f t="shared" si="21"/>
        <v>88.24626865671641</v>
      </c>
      <c r="BG27" s="5">
        <f t="shared" si="22"/>
        <v>66.753731343283576</v>
      </c>
      <c r="BH27" s="5">
        <f t="shared" si="23"/>
        <v>78.896343508889629</v>
      </c>
      <c r="BI27" s="5">
        <f t="shared" si="24"/>
        <v>45</v>
      </c>
      <c r="BJ27" s="5">
        <f t="shared" si="25"/>
        <v>78.94736842105263</v>
      </c>
      <c r="BK27" s="5">
        <f t="shared" si="26"/>
        <v>6.25</v>
      </c>
      <c r="BL27" s="5">
        <f t="shared" si="27"/>
        <v>73.880597014925371</v>
      </c>
      <c r="BM27" s="5">
        <f t="shared" si="28"/>
        <v>26.119402985074625</v>
      </c>
      <c r="BN27" s="5">
        <f t="shared" si="29"/>
        <v>53.102985575310299</v>
      </c>
      <c r="BP27" s="51" t="s">
        <v>785</v>
      </c>
      <c r="BQ27" s="51" t="s">
        <v>790</v>
      </c>
    </row>
    <row r="28" spans="1:69" x14ac:dyDescent="0.25">
      <c r="A28" s="1">
        <v>342</v>
      </c>
      <c r="B28" s="1" t="s">
        <v>404</v>
      </c>
      <c r="C28" s="1" t="s">
        <v>25</v>
      </c>
      <c r="D28" s="1">
        <v>25</v>
      </c>
      <c r="E28" s="4">
        <f t="shared" si="0"/>
        <v>76</v>
      </c>
      <c r="F28">
        <v>81</v>
      </c>
      <c r="G28">
        <v>250</v>
      </c>
      <c r="H28" t="s">
        <v>726</v>
      </c>
      <c r="I28" s="1" t="s">
        <v>673</v>
      </c>
      <c r="J28" s="1" t="s">
        <v>182</v>
      </c>
      <c r="K28" s="1">
        <v>40</v>
      </c>
      <c r="L28" s="1">
        <v>3</v>
      </c>
      <c r="M28" s="1">
        <v>492</v>
      </c>
      <c r="N28" s="12">
        <v>83</v>
      </c>
      <c r="O28" s="12">
        <v>190</v>
      </c>
      <c r="P28" s="12">
        <v>0.437</v>
      </c>
      <c r="Q28" s="7">
        <v>13</v>
      </c>
      <c r="R28" s="7">
        <v>41</v>
      </c>
      <c r="S28" s="7">
        <v>0.317</v>
      </c>
      <c r="T28" s="1">
        <v>70</v>
      </c>
      <c r="U28" s="1">
        <v>149</v>
      </c>
      <c r="V28" s="1">
        <v>0.47</v>
      </c>
      <c r="W28" s="1">
        <v>0.47099999999999997</v>
      </c>
      <c r="X28" s="16">
        <v>15</v>
      </c>
      <c r="Y28" s="16">
        <v>25</v>
      </c>
      <c r="Z28" s="16">
        <v>0.6</v>
      </c>
      <c r="AA28" s="20">
        <v>17</v>
      </c>
      <c r="AB28" s="20">
        <v>65</v>
      </c>
      <c r="AC28" s="20">
        <v>82</v>
      </c>
      <c r="AD28" s="32">
        <v>22</v>
      </c>
      <c r="AE28" s="34">
        <v>6</v>
      </c>
      <c r="AF28" s="30">
        <v>12</v>
      </c>
      <c r="AG28" s="1">
        <v>24</v>
      </c>
      <c r="AH28" s="1">
        <v>51</v>
      </c>
      <c r="AI28" s="1">
        <v>194</v>
      </c>
      <c r="AJ28" s="1"/>
      <c r="AK28" s="4">
        <f t="shared" si="1"/>
        <v>72.656433157220377</v>
      </c>
      <c r="AL28" s="4">
        <f t="shared" si="2"/>
        <v>64.130702172684394</v>
      </c>
      <c r="AM28" s="14">
        <f t="shared" si="3"/>
        <v>63.577297420333835</v>
      </c>
      <c r="AN28" s="10">
        <f t="shared" si="4"/>
        <v>62.728400000000001</v>
      </c>
      <c r="AO28" s="18">
        <f t="shared" si="5"/>
        <v>59.95</v>
      </c>
      <c r="AP28" s="39">
        <f t="shared" si="31"/>
        <v>71.476151018901675</v>
      </c>
      <c r="AQ28" s="37">
        <f t="shared" si="6"/>
        <v>49.28</v>
      </c>
      <c r="AR28" s="24">
        <f t="shared" si="32"/>
        <v>58.67583333333333</v>
      </c>
      <c r="AS28" s="22">
        <f t="shared" si="33"/>
        <v>55.427217353231704</v>
      </c>
      <c r="AT28" s="26">
        <f t="shared" si="34"/>
        <v>63.22531259132694</v>
      </c>
      <c r="AU28" s="43">
        <f t="shared" si="10"/>
        <v>50.766579052631577</v>
      </c>
      <c r="AV28" s="37">
        <f t="shared" si="11"/>
        <v>71.99270304640919</v>
      </c>
      <c r="AW28" s="42">
        <f t="shared" si="12"/>
        <v>72.036188377564486</v>
      </c>
      <c r="AX28" s="45">
        <f t="shared" si="13"/>
        <v>64.299056529362588</v>
      </c>
      <c r="AY28" s="47">
        <f t="shared" si="14"/>
        <v>68.564970149253725</v>
      </c>
      <c r="AZ28" s="28">
        <f t="shared" si="15"/>
        <v>73.667524394016255</v>
      </c>
      <c r="BA28" s="49">
        <f t="shared" si="16"/>
        <v>68.136406668272215</v>
      </c>
      <c r="BB28" s="45">
        <f t="shared" si="35"/>
        <v>72.28759482831282</v>
      </c>
      <c r="BC28" s="5">
        <f t="shared" si="18"/>
        <v>85</v>
      </c>
      <c r="BD28" s="5">
        <f t="shared" si="19"/>
        <v>83.421052631578945</v>
      </c>
      <c r="BE28" s="5">
        <f t="shared" si="20"/>
        <v>66.25</v>
      </c>
      <c r="BF28" s="5">
        <f t="shared" si="21"/>
        <v>84.888059701492537</v>
      </c>
      <c r="BG28" s="5">
        <f t="shared" si="22"/>
        <v>70.111940298507463</v>
      </c>
      <c r="BH28" s="5">
        <f t="shared" si="23"/>
        <v>62.427037906742704</v>
      </c>
      <c r="BI28" s="5">
        <f t="shared" si="24"/>
        <v>70</v>
      </c>
      <c r="BJ28" s="5">
        <f t="shared" si="25"/>
        <v>63.157894736842103</v>
      </c>
      <c r="BK28" s="5">
        <f t="shared" si="26"/>
        <v>25</v>
      </c>
      <c r="BL28" s="5">
        <f t="shared" si="27"/>
        <v>66.417910447761187</v>
      </c>
      <c r="BM28" s="5">
        <f t="shared" si="28"/>
        <v>33.582089552238806</v>
      </c>
      <c r="BN28" s="5">
        <f t="shared" si="29"/>
        <v>16.504528681650452</v>
      </c>
      <c r="BP28" s="51" t="s">
        <v>794</v>
      </c>
      <c r="BQ28" s="51" t="s">
        <v>787</v>
      </c>
    </row>
    <row r="29" spans="1:69" x14ac:dyDescent="0.25">
      <c r="A29" s="1">
        <v>473</v>
      </c>
      <c r="B29" s="1" t="s">
        <v>539</v>
      </c>
      <c r="C29" s="1" t="s">
        <v>30</v>
      </c>
      <c r="D29" s="1">
        <v>19</v>
      </c>
      <c r="E29" s="4">
        <f t="shared" si="0"/>
        <v>75</v>
      </c>
      <c r="F29">
        <v>80</v>
      </c>
      <c r="G29">
        <v>199</v>
      </c>
      <c r="H29" t="s">
        <v>592</v>
      </c>
      <c r="I29" s="1" t="s">
        <v>673</v>
      </c>
      <c r="J29" s="1" t="s">
        <v>36</v>
      </c>
      <c r="K29" s="1">
        <v>82</v>
      </c>
      <c r="L29" s="1">
        <v>82</v>
      </c>
      <c r="M29" s="1">
        <v>2969</v>
      </c>
      <c r="N29" s="12">
        <v>497</v>
      </c>
      <c r="O29" s="12">
        <v>1137</v>
      </c>
      <c r="P29" s="12">
        <v>0.437</v>
      </c>
      <c r="Q29" s="7">
        <v>39</v>
      </c>
      <c r="R29" s="7">
        <v>126</v>
      </c>
      <c r="S29" s="7">
        <v>0.31</v>
      </c>
      <c r="T29" s="1">
        <v>458</v>
      </c>
      <c r="U29" s="1">
        <v>1011</v>
      </c>
      <c r="V29" s="1">
        <v>0.45300000000000001</v>
      </c>
      <c r="W29" s="1">
        <v>0.45400000000000001</v>
      </c>
      <c r="X29" s="16">
        <v>354</v>
      </c>
      <c r="Y29" s="16">
        <v>466</v>
      </c>
      <c r="Z29" s="16">
        <v>0.76</v>
      </c>
      <c r="AA29" s="20">
        <v>134</v>
      </c>
      <c r="AB29" s="20">
        <v>240</v>
      </c>
      <c r="AC29" s="20">
        <v>374</v>
      </c>
      <c r="AD29" s="32">
        <v>170</v>
      </c>
      <c r="AE29" s="34">
        <v>86</v>
      </c>
      <c r="AF29" s="30">
        <v>50</v>
      </c>
      <c r="AG29" s="1">
        <v>177</v>
      </c>
      <c r="AH29" s="1">
        <v>190</v>
      </c>
      <c r="AI29" s="1">
        <v>1387</v>
      </c>
      <c r="AJ29" s="1"/>
      <c r="AK29" s="4">
        <f t="shared" si="1"/>
        <v>91.2189604443045</v>
      </c>
      <c r="AL29" s="4">
        <f t="shared" si="2"/>
        <v>83.129994807699902</v>
      </c>
      <c r="AM29" s="14">
        <f t="shared" si="3"/>
        <v>84.308708649468898</v>
      </c>
      <c r="AN29" s="10">
        <f t="shared" si="4"/>
        <v>75.896000000000001</v>
      </c>
      <c r="AO29" s="18">
        <f t="shared" si="5"/>
        <v>86.187600000000003</v>
      </c>
      <c r="AP29" s="39">
        <v>93</v>
      </c>
      <c r="AQ29" s="37">
        <f t="shared" si="6"/>
        <v>79.680000000000007</v>
      </c>
      <c r="AR29" s="24">
        <f t="shared" si="32"/>
        <v>70.822222222222223</v>
      </c>
      <c r="AS29" s="22">
        <f t="shared" si="33"/>
        <v>79.860059918051832</v>
      </c>
      <c r="AT29" s="26">
        <f t="shared" si="34"/>
        <v>78.884821822813734</v>
      </c>
      <c r="AU29" s="43">
        <f t="shared" si="10"/>
        <v>70.65160646889953</v>
      </c>
      <c r="AV29" s="37">
        <f t="shared" si="11"/>
        <v>86.535753629814991</v>
      </c>
      <c r="AW29" s="42">
        <f t="shared" si="12"/>
        <v>90.02948135557844</v>
      </c>
      <c r="AX29" s="45">
        <f t="shared" si="13"/>
        <v>93.723350889163726</v>
      </c>
      <c r="AY29" s="47">
        <f t="shared" si="14"/>
        <v>91.563402985074646</v>
      </c>
      <c r="AZ29" s="28">
        <f t="shared" si="15"/>
        <v>86.571050142198374</v>
      </c>
      <c r="BA29" s="49">
        <f t="shared" si="16"/>
        <v>83.429911846514116</v>
      </c>
      <c r="BB29" s="45">
        <f t="shared" si="35"/>
        <v>78.935946993397863</v>
      </c>
      <c r="BC29" s="5">
        <f t="shared" si="18"/>
        <v>100</v>
      </c>
      <c r="BD29" s="5">
        <f t="shared" si="19"/>
        <v>81.05263157894737</v>
      </c>
      <c r="BE29" s="5">
        <f t="shared" si="20"/>
        <v>69.0625</v>
      </c>
      <c r="BF29" s="5">
        <f t="shared" si="21"/>
        <v>67.761194029850742</v>
      </c>
      <c r="BG29" s="5">
        <f t="shared" si="22"/>
        <v>87.238805970149258</v>
      </c>
      <c r="BH29" s="5">
        <f t="shared" si="23"/>
        <v>99.818852733981885</v>
      </c>
      <c r="BI29" s="5">
        <f t="shared" si="24"/>
        <v>100</v>
      </c>
      <c r="BJ29" s="5">
        <f t="shared" si="25"/>
        <v>57.89473684210526</v>
      </c>
      <c r="BK29" s="5">
        <f t="shared" si="26"/>
        <v>31.25</v>
      </c>
      <c r="BL29" s="5">
        <f t="shared" si="27"/>
        <v>28.35820895522388</v>
      </c>
      <c r="BM29" s="5">
        <f t="shared" si="28"/>
        <v>71.641791044776113</v>
      </c>
      <c r="BN29" s="5">
        <f t="shared" si="29"/>
        <v>99.59745051995975</v>
      </c>
      <c r="BP29" s="51" t="s">
        <v>795</v>
      </c>
      <c r="BQ29" s="51" t="s">
        <v>787</v>
      </c>
    </row>
    <row r="30" spans="1:69" x14ac:dyDescent="0.25">
      <c r="A30" s="1">
        <v>45</v>
      </c>
      <c r="B30" s="1" t="s">
        <v>100</v>
      </c>
      <c r="C30" s="1" t="s">
        <v>25</v>
      </c>
      <c r="D30" s="1">
        <v>21</v>
      </c>
      <c r="E30" s="4">
        <f t="shared" si="0"/>
        <v>75</v>
      </c>
      <c r="F30">
        <v>80</v>
      </c>
      <c r="G30">
        <v>245</v>
      </c>
      <c r="H30" t="s">
        <v>596</v>
      </c>
      <c r="I30" s="1" t="s">
        <v>673</v>
      </c>
      <c r="J30" s="1" t="s">
        <v>36</v>
      </c>
      <c r="K30" s="1">
        <v>57</v>
      </c>
      <c r="L30" s="1">
        <v>3</v>
      </c>
      <c r="M30" s="1">
        <v>894</v>
      </c>
      <c r="N30" s="12">
        <v>125</v>
      </c>
      <c r="O30" s="12">
        <v>297</v>
      </c>
      <c r="P30" s="12">
        <v>0.42099999999999999</v>
      </c>
      <c r="Q30" s="7">
        <v>7</v>
      </c>
      <c r="R30" s="7">
        <v>23</v>
      </c>
      <c r="S30" s="7">
        <v>0.30399999999999999</v>
      </c>
      <c r="T30" s="1">
        <v>118</v>
      </c>
      <c r="U30" s="1">
        <v>274</v>
      </c>
      <c r="V30" s="1">
        <v>0.43099999999999999</v>
      </c>
      <c r="W30" s="1">
        <v>0.433</v>
      </c>
      <c r="X30" s="16">
        <v>41</v>
      </c>
      <c r="Y30" s="16">
        <v>64</v>
      </c>
      <c r="Z30" s="16">
        <v>0.64100000000000001</v>
      </c>
      <c r="AA30" s="20">
        <v>52</v>
      </c>
      <c r="AB30" s="20">
        <v>164</v>
      </c>
      <c r="AC30" s="20">
        <v>216</v>
      </c>
      <c r="AD30" s="32">
        <v>48</v>
      </c>
      <c r="AE30" s="34">
        <v>27</v>
      </c>
      <c r="AF30" s="30">
        <v>16</v>
      </c>
      <c r="AG30" s="1">
        <v>36</v>
      </c>
      <c r="AH30" s="1">
        <v>87</v>
      </c>
      <c r="AI30" s="1">
        <v>298</v>
      </c>
      <c r="AJ30" s="1"/>
      <c r="AK30" s="4">
        <f t="shared" si="1"/>
        <v>77.767157805767908</v>
      </c>
      <c r="AL30" s="4">
        <f t="shared" si="2"/>
        <v>69.361679165903624</v>
      </c>
      <c r="AM30" s="14">
        <f t="shared" si="3"/>
        <v>65.15248406676784</v>
      </c>
      <c r="AN30" s="10">
        <f t="shared" si="4"/>
        <v>61.104799999999997</v>
      </c>
      <c r="AO30" s="18">
        <f t="shared" si="5"/>
        <v>73.783810000000003</v>
      </c>
      <c r="AP30" s="39">
        <f>((AZ30/0.96)*0.4+(AS30/0.96)*0.3+(T30/6.3)*0.4)*0.6+40</f>
        <v>76.045124251508568</v>
      </c>
      <c r="AQ30" s="37">
        <f t="shared" si="6"/>
        <v>57.26</v>
      </c>
      <c r="AR30" s="24">
        <f t="shared" si="32"/>
        <v>59.791111111111107</v>
      </c>
      <c r="AS30" s="22">
        <f t="shared" si="33"/>
        <v>63.658677569941524</v>
      </c>
      <c r="AT30" s="26">
        <f t="shared" si="34"/>
        <v>71.275820427084383</v>
      </c>
      <c r="AU30" s="43">
        <f t="shared" si="10"/>
        <v>54.697735962619618</v>
      </c>
      <c r="AV30" s="37">
        <f t="shared" si="11"/>
        <v>74.847383864379253</v>
      </c>
      <c r="AW30" s="42">
        <f t="shared" si="12"/>
        <v>76.968653141383101</v>
      </c>
      <c r="AX30" s="45">
        <f t="shared" si="13"/>
        <v>73.469108346855961</v>
      </c>
      <c r="AY30" s="47">
        <f t="shared" si="14"/>
        <v>76.2571161380597</v>
      </c>
      <c r="AZ30" s="28">
        <f t="shared" si="15"/>
        <v>78.455536447625747</v>
      </c>
      <c r="BA30" s="49">
        <f t="shared" si="16"/>
        <v>72.335935305074969</v>
      </c>
      <c r="BB30" s="45">
        <f t="shared" si="35"/>
        <v>74.683570022046268</v>
      </c>
      <c r="BC30" s="5">
        <f t="shared" si="18"/>
        <v>95</v>
      </c>
      <c r="BD30" s="5">
        <f t="shared" si="19"/>
        <v>81.05263157894737</v>
      </c>
      <c r="BE30" s="5">
        <f t="shared" si="20"/>
        <v>69.0625</v>
      </c>
      <c r="BF30" s="5">
        <f t="shared" si="21"/>
        <v>83.208955223880594</v>
      </c>
      <c r="BG30" s="5">
        <f t="shared" si="22"/>
        <v>71.791044776119406</v>
      </c>
      <c r="BH30" s="5">
        <f t="shared" si="23"/>
        <v>68.495471318349544</v>
      </c>
      <c r="BI30" s="5">
        <f t="shared" si="24"/>
        <v>90</v>
      </c>
      <c r="BJ30" s="5">
        <f t="shared" si="25"/>
        <v>57.89473684210526</v>
      </c>
      <c r="BK30" s="5">
        <f t="shared" si="26"/>
        <v>31.25</v>
      </c>
      <c r="BL30" s="5">
        <f t="shared" si="27"/>
        <v>62.686567164179102</v>
      </c>
      <c r="BM30" s="5">
        <f t="shared" si="28"/>
        <v>37.31343283582089</v>
      </c>
      <c r="BN30" s="5">
        <f t="shared" si="29"/>
        <v>29.989936262998995</v>
      </c>
      <c r="BP30" s="51" t="s">
        <v>801</v>
      </c>
      <c r="BQ30" s="51" t="s">
        <v>787</v>
      </c>
    </row>
    <row r="31" spans="1:69" x14ac:dyDescent="0.25">
      <c r="A31" s="1">
        <v>117</v>
      </c>
      <c r="B31" s="1" t="s">
        <v>176</v>
      </c>
      <c r="C31" s="1" t="s">
        <v>25</v>
      </c>
      <c r="D31" s="1">
        <v>21</v>
      </c>
      <c r="E31" s="4">
        <f t="shared" si="0"/>
        <v>77</v>
      </c>
      <c r="F31">
        <v>82</v>
      </c>
      <c r="G31">
        <v>220</v>
      </c>
      <c r="H31" t="s">
        <v>593</v>
      </c>
      <c r="I31" s="1" t="s">
        <v>587</v>
      </c>
      <c r="J31" s="1" t="s">
        <v>41</v>
      </c>
      <c r="K31" s="1">
        <v>68</v>
      </c>
      <c r="L31" s="1">
        <v>68</v>
      </c>
      <c r="M31" s="1">
        <v>2455</v>
      </c>
      <c r="N31" s="12">
        <v>642</v>
      </c>
      <c r="O31" s="12">
        <v>1199</v>
      </c>
      <c r="P31" s="12">
        <v>0.53500000000000003</v>
      </c>
      <c r="Q31" s="7">
        <v>1</v>
      </c>
      <c r="R31" s="7">
        <v>12</v>
      </c>
      <c r="S31" s="7">
        <v>8.3000000000000004E-2</v>
      </c>
      <c r="T31" s="1">
        <v>641</v>
      </c>
      <c r="U31" s="1">
        <v>1187</v>
      </c>
      <c r="V31" s="1">
        <v>0.54</v>
      </c>
      <c r="W31" s="1">
        <v>0.53600000000000003</v>
      </c>
      <c r="X31" s="16">
        <v>371</v>
      </c>
      <c r="Y31" s="16">
        <v>461</v>
      </c>
      <c r="Z31" s="16">
        <v>0.80500000000000005</v>
      </c>
      <c r="AA31" s="20">
        <v>173</v>
      </c>
      <c r="AB31" s="20">
        <v>523</v>
      </c>
      <c r="AC31" s="20">
        <v>696</v>
      </c>
      <c r="AD31" s="32">
        <v>149</v>
      </c>
      <c r="AE31" s="34">
        <v>100</v>
      </c>
      <c r="AF31" s="30">
        <v>200</v>
      </c>
      <c r="AG31" s="1">
        <v>95</v>
      </c>
      <c r="AH31" s="1">
        <v>141</v>
      </c>
      <c r="AI31" s="1">
        <v>1656</v>
      </c>
      <c r="AJ31" s="1"/>
      <c r="AK31" s="4">
        <f t="shared" si="1"/>
        <v>93.646391996106274</v>
      </c>
      <c r="AL31" s="4">
        <f t="shared" si="2"/>
        <v>85.614542396014656</v>
      </c>
      <c r="AM31" s="14">
        <f t="shared" si="3"/>
        <v>94.803710166919586</v>
      </c>
      <c r="AN31" s="10">
        <f t="shared" si="4"/>
        <v>49.247599999999998</v>
      </c>
      <c r="AO31" s="18">
        <f t="shared" si="5"/>
        <v>89.459049999999991</v>
      </c>
      <c r="AP31" s="39">
        <v>96</v>
      </c>
      <c r="AQ31" s="37">
        <f t="shared" si="6"/>
        <v>85</v>
      </c>
      <c r="AR31" s="24">
        <v>98</v>
      </c>
      <c r="AS31" s="22">
        <f>((AA31/3)*0.6+(AC31/9)*0.2+(AZ31/0.96)*0.2)*0.7+41</f>
        <v>89.693516880381594</v>
      </c>
      <c r="AT31" s="26">
        <v>96</v>
      </c>
      <c r="AU31" s="43">
        <f t="shared" si="10"/>
        <v>67.734434392942589</v>
      </c>
      <c r="AV31" s="37">
        <f t="shared" si="11"/>
        <v>89.874402842296519</v>
      </c>
      <c r="AW31" s="42">
        <v>95</v>
      </c>
      <c r="AX31" s="45">
        <f t="shared" si="13"/>
        <v>83.732197880481863</v>
      </c>
      <c r="AY31" s="47">
        <f t="shared" si="14"/>
        <v>87.502346082089559</v>
      </c>
      <c r="AZ31" s="28">
        <f t="shared" si="15"/>
        <v>93.578401465473746</v>
      </c>
      <c r="BA31" s="49">
        <f t="shared" si="16"/>
        <v>74.799788758101528</v>
      </c>
      <c r="BB31" s="45">
        <f t="shared" si="35"/>
        <v>79.407229867547386</v>
      </c>
      <c r="BC31" s="5">
        <f t="shared" si="18"/>
        <v>95</v>
      </c>
      <c r="BD31" s="5">
        <f t="shared" si="19"/>
        <v>85.78947368421052</v>
      </c>
      <c r="BE31" s="5">
        <f t="shared" si="20"/>
        <v>63.4375</v>
      </c>
      <c r="BF31" s="5">
        <f t="shared" si="21"/>
        <v>74.81343283582089</v>
      </c>
      <c r="BG31" s="5">
        <f t="shared" si="22"/>
        <v>80.18656716417911</v>
      </c>
      <c r="BH31" s="5">
        <f t="shared" si="23"/>
        <v>92.059711506205986</v>
      </c>
      <c r="BI31" s="5">
        <f t="shared" si="24"/>
        <v>90</v>
      </c>
      <c r="BJ31" s="5">
        <f t="shared" si="25"/>
        <v>68.421052631578945</v>
      </c>
      <c r="BK31" s="5">
        <f t="shared" si="26"/>
        <v>18.75</v>
      </c>
      <c r="BL31" s="5">
        <f t="shared" si="27"/>
        <v>44.029850746268657</v>
      </c>
      <c r="BM31" s="5">
        <f t="shared" si="28"/>
        <v>55.970149253731343</v>
      </c>
      <c r="BN31" s="5">
        <f t="shared" si="29"/>
        <v>82.354914458235498</v>
      </c>
      <c r="BP31" s="51" t="s">
        <v>795</v>
      </c>
      <c r="BQ31" s="51" t="s">
        <v>787</v>
      </c>
    </row>
    <row r="32" spans="1:69" x14ac:dyDescent="0.25">
      <c r="A32" s="1">
        <v>333</v>
      </c>
      <c r="B32" s="1" t="s">
        <v>395</v>
      </c>
      <c r="C32" s="1" t="s">
        <v>30</v>
      </c>
      <c r="D32" s="1">
        <v>29</v>
      </c>
      <c r="E32" s="4">
        <f t="shared" si="0"/>
        <v>72</v>
      </c>
      <c r="F32">
        <v>77</v>
      </c>
      <c r="G32">
        <v>210</v>
      </c>
      <c r="H32" t="s">
        <v>622</v>
      </c>
      <c r="I32" s="1" t="s">
        <v>587</v>
      </c>
      <c r="J32" s="1" t="s">
        <v>34</v>
      </c>
      <c r="K32" s="1">
        <v>74</v>
      </c>
      <c r="L32" s="1">
        <v>0</v>
      </c>
      <c r="M32" s="1">
        <v>1806</v>
      </c>
      <c r="N32" s="12">
        <v>285</v>
      </c>
      <c r="O32" s="12">
        <v>615</v>
      </c>
      <c r="P32" s="12">
        <v>0.46300000000000002</v>
      </c>
      <c r="Q32" s="7">
        <v>141</v>
      </c>
      <c r="R32" s="7">
        <v>325</v>
      </c>
      <c r="S32" s="7">
        <v>0.434</v>
      </c>
      <c r="T32" s="1">
        <v>144</v>
      </c>
      <c r="U32" s="1">
        <v>290</v>
      </c>
      <c r="V32" s="1">
        <v>0.497</v>
      </c>
      <c r="W32" s="1">
        <v>0.57799999999999996</v>
      </c>
      <c r="X32" s="16">
        <v>79</v>
      </c>
      <c r="Y32" s="16">
        <v>89</v>
      </c>
      <c r="Z32" s="16">
        <v>0.88800000000000001</v>
      </c>
      <c r="AA32" s="20">
        <v>40</v>
      </c>
      <c r="AB32" s="20">
        <v>155</v>
      </c>
      <c r="AC32" s="20">
        <v>195</v>
      </c>
      <c r="AD32" s="32">
        <v>60</v>
      </c>
      <c r="AE32" s="34">
        <v>54</v>
      </c>
      <c r="AF32" s="30">
        <v>11</v>
      </c>
      <c r="AG32" s="1">
        <v>38</v>
      </c>
      <c r="AH32" s="1">
        <v>135</v>
      </c>
      <c r="AI32" s="1">
        <v>790</v>
      </c>
      <c r="AJ32" s="1"/>
      <c r="AK32" s="4">
        <f t="shared" si="1"/>
        <v>82.135109270232817</v>
      </c>
      <c r="AL32" s="4">
        <f t="shared" si="2"/>
        <v>73.832405958944179</v>
      </c>
      <c r="AM32" s="14">
        <f t="shared" si="3"/>
        <v>74.550623672230657</v>
      </c>
      <c r="AN32" s="10">
        <f t="shared" si="4"/>
        <v>93.7136</v>
      </c>
      <c r="AO32" s="18">
        <f t="shared" si="5"/>
        <v>90.966080000000005</v>
      </c>
      <c r="AP32" s="39">
        <f t="shared" ref="AP32:AP45" si="36">((AZ32/0.96)*0.4+(AS32/0.96)*0.3+(T32/6.3)*0.4)*0.6+40</f>
        <v>74.73576387162278</v>
      </c>
      <c r="AQ32" s="37">
        <f t="shared" si="6"/>
        <v>67.52</v>
      </c>
      <c r="AR32" s="24">
        <f t="shared" ref="AR32:AR57" si="37">((AF32/1.8)*0.8+(F32/0.8)*0.2)*0.73+40</f>
        <v>57.621388888888887</v>
      </c>
      <c r="AS32" s="22">
        <f t="shared" ref="AS32:AS57" si="38">((AA32/3)*0.6+(AC32/9)*0.2+(AZ32/0.96)*0.2)*0.75+40</f>
        <v>60.447580187920835</v>
      </c>
      <c r="AT32" s="26">
        <f t="shared" ref="AT32:AT63" si="39">((AB32/7)*0.65+(AC32/9)*0.2+(AZ32/0.96)*0.25)*0.6+47</f>
        <v>69.433294473635115</v>
      </c>
      <c r="AU32" s="43">
        <f t="shared" si="10"/>
        <v>56.634234942583731</v>
      </c>
      <c r="AV32" s="37">
        <f t="shared" si="11"/>
        <v>78.053528018709414</v>
      </c>
      <c r="AW32" s="42">
        <f t="shared" ref="AW32:AW63" si="40">((AQ32/0.95)*0.4+(AS32/0.95)*0.2+(AR32/0.95)*0.2+(AY32/0.95)*0.2)*0.71+30</f>
        <v>79.91447338251011</v>
      </c>
      <c r="AX32" s="45">
        <f t="shared" si="13"/>
        <v>76.308716255488747</v>
      </c>
      <c r="AY32" s="47">
        <f t="shared" si="14"/>
        <v>80.825888059701498</v>
      </c>
      <c r="AZ32" s="28">
        <f t="shared" si="15"/>
        <v>71.664513202693342</v>
      </c>
      <c r="BA32" s="49">
        <f t="shared" si="16"/>
        <v>79.966335418470067</v>
      </c>
      <c r="BB32" s="45">
        <f t="shared" si="35"/>
        <v>68.962474968651748</v>
      </c>
      <c r="BC32" s="5">
        <f t="shared" si="18"/>
        <v>75</v>
      </c>
      <c r="BD32" s="5">
        <f t="shared" si="19"/>
        <v>73.94736842105263</v>
      </c>
      <c r="BE32" s="5">
        <f t="shared" si="20"/>
        <v>77.5</v>
      </c>
      <c r="BF32" s="5">
        <f t="shared" si="21"/>
        <v>71.455223880597018</v>
      </c>
      <c r="BG32" s="5">
        <f t="shared" si="22"/>
        <v>83.544776119402982</v>
      </c>
      <c r="BH32" s="5">
        <f t="shared" si="23"/>
        <v>82.262663535726261</v>
      </c>
      <c r="BI32" s="5">
        <f t="shared" si="24"/>
        <v>50</v>
      </c>
      <c r="BJ32" s="5">
        <f t="shared" si="25"/>
        <v>42.10526315789474</v>
      </c>
      <c r="BK32" s="5">
        <f t="shared" si="26"/>
        <v>50</v>
      </c>
      <c r="BL32" s="5">
        <f t="shared" si="27"/>
        <v>36.567164179104473</v>
      </c>
      <c r="BM32" s="5">
        <f t="shared" si="28"/>
        <v>63.432835820895519</v>
      </c>
      <c r="BN32" s="5">
        <f t="shared" si="29"/>
        <v>60.583696746058372</v>
      </c>
      <c r="BP32" s="51" t="s">
        <v>785</v>
      </c>
      <c r="BQ32" s="51" t="s">
        <v>787</v>
      </c>
    </row>
    <row r="33" spans="1:69" x14ac:dyDescent="0.25">
      <c r="A33" s="1">
        <v>445</v>
      </c>
      <c r="B33" s="1" t="s">
        <v>511</v>
      </c>
      <c r="C33" s="1" t="s">
        <v>25</v>
      </c>
      <c r="D33" s="1">
        <v>29</v>
      </c>
      <c r="E33" s="4">
        <f t="shared" si="0"/>
        <v>75</v>
      </c>
      <c r="F33">
        <v>80</v>
      </c>
      <c r="G33">
        <v>240</v>
      </c>
      <c r="H33" t="s">
        <v>630</v>
      </c>
      <c r="I33" s="1" t="s">
        <v>587</v>
      </c>
      <c r="J33" s="1" t="s">
        <v>65</v>
      </c>
      <c r="K33" s="1">
        <v>76</v>
      </c>
      <c r="L33" s="1">
        <v>11</v>
      </c>
      <c r="M33" s="1">
        <v>1432</v>
      </c>
      <c r="N33" s="12">
        <v>161</v>
      </c>
      <c r="O33" s="12">
        <v>393</v>
      </c>
      <c r="P33" s="12">
        <v>0.41</v>
      </c>
      <c r="Q33" s="7">
        <v>106</v>
      </c>
      <c r="R33" s="7">
        <v>290</v>
      </c>
      <c r="S33" s="7">
        <v>0.36599999999999999</v>
      </c>
      <c r="T33" s="1">
        <v>55</v>
      </c>
      <c r="U33" s="1">
        <v>103</v>
      </c>
      <c r="V33" s="1">
        <v>0.53400000000000003</v>
      </c>
      <c r="W33" s="1">
        <v>0.54500000000000004</v>
      </c>
      <c r="X33" s="16">
        <v>54</v>
      </c>
      <c r="Y33" s="16">
        <v>69</v>
      </c>
      <c r="Z33" s="16">
        <v>0.78300000000000003</v>
      </c>
      <c r="AA33" s="20">
        <v>51</v>
      </c>
      <c r="AB33" s="20">
        <v>185</v>
      </c>
      <c r="AC33" s="20">
        <v>236</v>
      </c>
      <c r="AD33" s="32">
        <v>59</v>
      </c>
      <c r="AE33" s="34">
        <v>24</v>
      </c>
      <c r="AF33" s="30">
        <v>16</v>
      </c>
      <c r="AG33" s="1">
        <v>51</v>
      </c>
      <c r="AH33" s="1">
        <v>137</v>
      </c>
      <c r="AI33" s="1">
        <v>482</v>
      </c>
      <c r="AJ33" s="1"/>
      <c r="AK33" s="4">
        <f t="shared" si="1"/>
        <v>78.200126390179307</v>
      </c>
      <c r="AL33" s="4">
        <f t="shared" si="2"/>
        <v>69.804835246418818</v>
      </c>
      <c r="AM33" s="14">
        <f t="shared" si="3"/>
        <v>66.592215477996973</v>
      </c>
      <c r="AN33" s="10">
        <f t="shared" si="4"/>
        <v>80.391199999999998</v>
      </c>
      <c r="AO33" s="18">
        <f t="shared" si="5"/>
        <v>83.538029999999992</v>
      </c>
      <c r="AP33" s="39">
        <f t="shared" si="36"/>
        <v>72.277568644623827</v>
      </c>
      <c r="AQ33" s="37">
        <f t="shared" si="6"/>
        <v>56.12</v>
      </c>
      <c r="AR33" s="24">
        <f t="shared" si="37"/>
        <v>59.791111111111107</v>
      </c>
      <c r="AS33" s="22">
        <f t="shared" si="38"/>
        <v>63.057714060262413</v>
      </c>
      <c r="AT33" s="26">
        <f t="shared" si="39"/>
        <v>71.928190250738595</v>
      </c>
      <c r="AU33" s="43">
        <f t="shared" si="10"/>
        <v>55.233071123803825</v>
      </c>
      <c r="AV33" s="37">
        <f t="shared" si="11"/>
        <v>75.787819510459883</v>
      </c>
      <c r="AW33" s="42">
        <f t="shared" si="40"/>
        <v>75.618372522473649</v>
      </c>
      <c r="AX33" s="45">
        <f t="shared" si="13"/>
        <v>66.861536554822337</v>
      </c>
      <c r="AY33" s="47">
        <f t="shared" si="14"/>
        <v>70.104512126865671</v>
      </c>
      <c r="AZ33" s="28">
        <f t="shared" si="15"/>
        <v>73.436036652346104</v>
      </c>
      <c r="BA33" s="49">
        <f t="shared" si="16"/>
        <v>70.743635221687583</v>
      </c>
      <c r="BB33" s="45">
        <f t="shared" si="35"/>
        <v>75.39635068550902</v>
      </c>
      <c r="BC33" s="5">
        <f t="shared" si="18"/>
        <v>75</v>
      </c>
      <c r="BD33" s="5">
        <f t="shared" si="19"/>
        <v>81.05263157894737</v>
      </c>
      <c r="BE33" s="5">
        <f t="shared" si="20"/>
        <v>69.0625</v>
      </c>
      <c r="BF33" s="5">
        <f t="shared" si="21"/>
        <v>81.52985074626865</v>
      </c>
      <c r="BG33" s="5">
        <f t="shared" si="22"/>
        <v>73.470149253731336</v>
      </c>
      <c r="BH33" s="5">
        <f t="shared" si="23"/>
        <v>76.616907078161688</v>
      </c>
      <c r="BI33" s="5">
        <f t="shared" si="24"/>
        <v>50</v>
      </c>
      <c r="BJ33" s="5">
        <f t="shared" si="25"/>
        <v>57.89473684210526</v>
      </c>
      <c r="BK33" s="5">
        <f t="shared" si="26"/>
        <v>31.25</v>
      </c>
      <c r="BL33" s="5">
        <f t="shared" si="27"/>
        <v>58.955223880597011</v>
      </c>
      <c r="BM33" s="5">
        <f t="shared" si="28"/>
        <v>41.044776119402982</v>
      </c>
      <c r="BN33" s="5">
        <f t="shared" si="29"/>
        <v>48.037571284803761</v>
      </c>
      <c r="BP33" s="51" t="s">
        <v>781</v>
      </c>
      <c r="BQ33" s="51" t="s">
        <v>787</v>
      </c>
    </row>
    <row r="34" spans="1:69" x14ac:dyDescent="0.25">
      <c r="A34" s="1">
        <v>175</v>
      </c>
      <c r="B34" s="1" t="s">
        <v>236</v>
      </c>
      <c r="C34" s="1" t="s">
        <v>30</v>
      </c>
      <c r="D34" s="1">
        <v>20</v>
      </c>
      <c r="E34" s="4">
        <f t="shared" si="0"/>
        <v>72</v>
      </c>
      <c r="F34">
        <v>77</v>
      </c>
      <c r="G34">
        <v>198</v>
      </c>
      <c r="H34" t="s">
        <v>593</v>
      </c>
      <c r="I34" s="1" t="s">
        <v>587</v>
      </c>
      <c r="J34" s="1" t="s">
        <v>86</v>
      </c>
      <c r="K34" s="1">
        <v>41</v>
      </c>
      <c r="L34" s="1">
        <v>2</v>
      </c>
      <c r="M34" s="1">
        <v>535</v>
      </c>
      <c r="N34" s="12">
        <v>79</v>
      </c>
      <c r="O34" s="12">
        <v>201</v>
      </c>
      <c r="P34" s="12">
        <v>0.39300000000000002</v>
      </c>
      <c r="Q34" s="7">
        <v>12</v>
      </c>
      <c r="R34" s="7">
        <v>41</v>
      </c>
      <c r="S34" s="7">
        <v>0.29299999999999998</v>
      </c>
      <c r="T34" s="1">
        <v>67</v>
      </c>
      <c r="U34" s="1">
        <v>160</v>
      </c>
      <c r="V34" s="1">
        <v>0.41899999999999998</v>
      </c>
      <c r="W34" s="1">
        <v>0.42299999999999999</v>
      </c>
      <c r="X34" s="16">
        <v>61</v>
      </c>
      <c r="Y34" s="16">
        <v>83</v>
      </c>
      <c r="Z34" s="16">
        <v>0.73499999999999999</v>
      </c>
      <c r="AA34" s="20">
        <v>27</v>
      </c>
      <c r="AB34" s="20">
        <v>47</v>
      </c>
      <c r="AC34" s="20">
        <v>74</v>
      </c>
      <c r="AD34" s="32">
        <v>44</v>
      </c>
      <c r="AE34" s="34">
        <v>18</v>
      </c>
      <c r="AF34" s="30">
        <v>9</v>
      </c>
      <c r="AG34" s="1">
        <v>48</v>
      </c>
      <c r="AH34" s="1">
        <v>55</v>
      </c>
      <c r="AI34" s="1">
        <v>231</v>
      </c>
      <c r="AJ34" s="1"/>
      <c r="AK34" s="4">
        <f t="shared" si="1"/>
        <v>77.578374716141965</v>
      </c>
      <c r="AL34" s="4">
        <f t="shared" si="2"/>
        <v>69.168454121227654</v>
      </c>
      <c r="AM34" s="14">
        <f t="shared" si="3"/>
        <v>61.924993930197274</v>
      </c>
      <c r="AN34" s="10">
        <f t="shared" ref="AN34:AN65" si="41">IF(C34="SG",((S34*100)*0.6+(Q34/2)*0.4)*0.64+59,IF(C34="PG",((S34*100)*0.6+(Q34/2)*0.4)*0.72+56,((S34*100)*0.6+(Q34/2)*0.4)*0.82+45))</f>
        <v>71.787199999999999</v>
      </c>
      <c r="AO34" s="18">
        <f t="shared" ref="AO34:AO65" si="42">IF(Y34&gt;50,((Z34*107)*0.9+(X34/5)*0.1)*0.7+30,((Z34*90)*0.5+(X34/5)*0.5)*0.7+40)</f>
        <v>80.400350000000003</v>
      </c>
      <c r="AP34" s="39">
        <f t="shared" si="36"/>
        <v>72.309193446670406</v>
      </c>
      <c r="AQ34" s="37">
        <f t="shared" ref="AQ34:AQ65" si="43">(AE34/1.5)*0.57+47</f>
        <v>53.84</v>
      </c>
      <c r="AR34" s="24">
        <f t="shared" si="37"/>
        <v>56.972499999999997</v>
      </c>
      <c r="AS34" s="22">
        <f t="shared" si="38"/>
        <v>57.180501162306449</v>
      </c>
      <c r="AT34" s="26">
        <f t="shared" si="39"/>
        <v>62.50240592421121</v>
      </c>
      <c r="AU34" s="43">
        <f t="shared" ref="AU34:AU65" si="44">((AD34/5.5)*0.95+(AY34/0.95)*0.17)*0.67+40</f>
        <v>55.197320513157898</v>
      </c>
      <c r="AV34" s="37">
        <f t="shared" si="11"/>
        <v>73.58263926987226</v>
      </c>
      <c r="AW34" s="42">
        <f t="shared" si="40"/>
        <v>75.756576234221257</v>
      </c>
      <c r="AX34" s="45">
        <f t="shared" si="13"/>
        <v>81.996404251152825</v>
      </c>
      <c r="AY34" s="47">
        <f t="shared" si="14"/>
        <v>84.28493843283583</v>
      </c>
      <c r="AZ34" s="28">
        <f t="shared" si="15"/>
        <v>76.141874105427945</v>
      </c>
      <c r="BA34" s="49">
        <f t="shared" si="16"/>
        <v>79.803612115144233</v>
      </c>
      <c r="BB34" s="45">
        <f t="shared" si="35"/>
        <v>63.014756554444936</v>
      </c>
      <c r="BC34" s="5">
        <f t="shared" si="18"/>
        <v>97.5</v>
      </c>
      <c r="BD34" s="5">
        <f t="shared" si="19"/>
        <v>73.94736842105263</v>
      </c>
      <c r="BE34" s="5">
        <f t="shared" si="20"/>
        <v>77.5</v>
      </c>
      <c r="BF34" s="5">
        <f t="shared" si="21"/>
        <v>67.425373134328353</v>
      </c>
      <c r="BG34" s="5">
        <f t="shared" si="22"/>
        <v>87.574626865671632</v>
      </c>
      <c r="BH34" s="5">
        <f t="shared" si="23"/>
        <v>63.076148943307615</v>
      </c>
      <c r="BI34" s="5">
        <f t="shared" si="24"/>
        <v>95</v>
      </c>
      <c r="BJ34" s="5">
        <f t="shared" si="25"/>
        <v>42.10526315789474</v>
      </c>
      <c r="BK34" s="5">
        <f t="shared" si="26"/>
        <v>50</v>
      </c>
      <c r="BL34" s="5">
        <f t="shared" si="27"/>
        <v>27.611940298507459</v>
      </c>
      <c r="BM34" s="5">
        <f t="shared" si="28"/>
        <v>72.388059701492537</v>
      </c>
      <c r="BN34" s="5">
        <f t="shared" si="29"/>
        <v>17.9469976517947</v>
      </c>
      <c r="BP34" s="51" t="s">
        <v>799</v>
      </c>
      <c r="BQ34" s="51" t="s">
        <v>787</v>
      </c>
    </row>
    <row r="35" spans="1:69" x14ac:dyDescent="0.25">
      <c r="A35" s="1">
        <v>353</v>
      </c>
      <c r="B35" s="1" t="s">
        <v>416</v>
      </c>
      <c r="C35" s="1" t="s">
        <v>33</v>
      </c>
      <c r="D35" s="1">
        <v>27</v>
      </c>
      <c r="E35" s="4">
        <f t="shared" si="0"/>
        <v>76</v>
      </c>
      <c r="F35">
        <v>81</v>
      </c>
      <c r="G35">
        <v>275</v>
      </c>
      <c r="H35" t="s">
        <v>621</v>
      </c>
      <c r="I35" s="1" t="s">
        <v>587</v>
      </c>
      <c r="J35" s="1" t="s">
        <v>36</v>
      </c>
      <c r="K35" s="1">
        <v>6</v>
      </c>
      <c r="L35" s="1">
        <v>1</v>
      </c>
      <c r="M35" s="1">
        <v>68</v>
      </c>
      <c r="N35" s="12">
        <v>12</v>
      </c>
      <c r="O35" s="12">
        <v>14</v>
      </c>
      <c r="P35" s="12">
        <v>0.85699999999999998</v>
      </c>
      <c r="Q35" s="7">
        <v>0</v>
      </c>
      <c r="R35" s="7">
        <v>0</v>
      </c>
      <c r="S35" s="7"/>
      <c r="T35" s="1">
        <v>12</v>
      </c>
      <c r="U35" s="1">
        <v>14</v>
      </c>
      <c r="V35" s="1">
        <v>0.85699999999999998</v>
      </c>
      <c r="W35" s="1">
        <v>0.85699999999999998</v>
      </c>
      <c r="X35" s="16">
        <v>3</v>
      </c>
      <c r="Y35" s="16">
        <v>8</v>
      </c>
      <c r="Z35" s="16">
        <v>0.375</v>
      </c>
      <c r="AA35" s="20">
        <v>7</v>
      </c>
      <c r="AB35" s="20">
        <v>14</v>
      </c>
      <c r="AC35" s="20">
        <v>21</v>
      </c>
      <c r="AD35" s="32">
        <v>4</v>
      </c>
      <c r="AE35" s="34">
        <v>1</v>
      </c>
      <c r="AF35" s="30">
        <v>3</v>
      </c>
      <c r="AG35" s="1">
        <v>2</v>
      </c>
      <c r="AH35" s="1">
        <v>6</v>
      </c>
      <c r="AI35" s="1">
        <v>27</v>
      </c>
      <c r="AJ35" s="1"/>
      <c r="AK35" s="4">
        <f t="shared" si="1"/>
        <v>68.385418233740921</v>
      </c>
      <c r="AL35" s="4">
        <f t="shared" si="2"/>
        <v>59.759192780417173</v>
      </c>
      <c r="AM35" s="14">
        <f t="shared" si="3"/>
        <v>73.881910470409707</v>
      </c>
      <c r="AN35" s="10">
        <f t="shared" si="41"/>
        <v>45</v>
      </c>
      <c r="AO35" s="18">
        <f t="shared" si="42"/>
        <v>52.022500000000001</v>
      </c>
      <c r="AP35" s="39">
        <f t="shared" si="36"/>
        <v>67.636797179785873</v>
      </c>
      <c r="AQ35" s="37">
        <f t="shared" si="43"/>
        <v>47.38</v>
      </c>
      <c r="AR35" s="24">
        <f t="shared" si="37"/>
        <v>55.755833333333328</v>
      </c>
      <c r="AS35" s="22">
        <f t="shared" si="38"/>
        <v>52.262743677003087</v>
      </c>
      <c r="AT35" s="26">
        <f t="shared" si="39"/>
        <v>58.922743677003083</v>
      </c>
      <c r="AU35" s="43">
        <f t="shared" si="44"/>
        <v>48.056276219198566</v>
      </c>
      <c r="AV35" s="37">
        <f t="shared" si="11"/>
        <v>70.026485988962833</v>
      </c>
      <c r="AW35" s="42">
        <f t="shared" si="40"/>
        <v>69.776769783799551</v>
      </c>
      <c r="AX35" s="45">
        <f t="shared" si="13"/>
        <v>56.219727113146952</v>
      </c>
      <c r="AY35" s="47">
        <f t="shared" si="14"/>
        <v>63.333615205223886</v>
      </c>
      <c r="AZ35" s="28">
        <f t="shared" si="15"/>
        <v>69.521559532819765</v>
      </c>
      <c r="BA35" s="49">
        <f t="shared" si="16"/>
        <v>54.585301380123624</v>
      </c>
      <c r="BB35" s="45">
        <f t="shared" si="35"/>
        <v>71.764820925864541</v>
      </c>
      <c r="BC35" s="5">
        <f t="shared" si="18"/>
        <v>80</v>
      </c>
      <c r="BD35" s="5">
        <f t="shared" si="19"/>
        <v>83.421052631578945</v>
      </c>
      <c r="BE35" s="5">
        <f t="shared" si="20"/>
        <v>66.25</v>
      </c>
      <c r="BF35" s="5">
        <f t="shared" si="21"/>
        <v>93.283582089552226</v>
      </c>
      <c r="BG35" s="5">
        <f t="shared" si="22"/>
        <v>61.71641791044776</v>
      </c>
      <c r="BH35" s="5">
        <f t="shared" si="23"/>
        <v>56.026501174102648</v>
      </c>
      <c r="BI35" s="5">
        <f t="shared" si="24"/>
        <v>60</v>
      </c>
      <c r="BJ35" s="5">
        <f t="shared" si="25"/>
        <v>63.157894736842103</v>
      </c>
      <c r="BK35" s="5">
        <f t="shared" si="26"/>
        <v>25</v>
      </c>
      <c r="BL35" s="5">
        <f t="shared" si="27"/>
        <v>85.074626865671632</v>
      </c>
      <c r="BM35" s="5">
        <f t="shared" si="28"/>
        <v>14.925373134328357</v>
      </c>
      <c r="BN35" s="5">
        <f t="shared" si="29"/>
        <v>2.2811137202281113</v>
      </c>
      <c r="BP35" s="51" t="s">
        <v>785</v>
      </c>
      <c r="BQ35" s="51" t="s">
        <v>781</v>
      </c>
    </row>
    <row r="36" spans="1:69" x14ac:dyDescent="0.25">
      <c r="A36" s="1">
        <v>39</v>
      </c>
      <c r="B36" s="1" t="s">
        <v>92</v>
      </c>
      <c r="C36" s="1" t="s">
        <v>33</v>
      </c>
      <c r="D36" s="1">
        <v>28</v>
      </c>
      <c r="E36" s="4">
        <f t="shared" si="0"/>
        <v>77</v>
      </c>
      <c r="F36">
        <v>82</v>
      </c>
      <c r="G36">
        <v>260</v>
      </c>
      <c r="H36" t="s">
        <v>717</v>
      </c>
      <c r="I36" s="1" t="s">
        <v>640</v>
      </c>
      <c r="J36" s="1" t="s">
        <v>59</v>
      </c>
      <c r="K36" s="1">
        <v>70</v>
      </c>
      <c r="L36" s="1">
        <v>17</v>
      </c>
      <c r="M36" s="1">
        <v>1122</v>
      </c>
      <c r="N36" s="12">
        <v>185</v>
      </c>
      <c r="O36" s="12">
        <v>327</v>
      </c>
      <c r="P36" s="12">
        <v>0.56599999999999995</v>
      </c>
      <c r="Q36" s="7">
        <v>1</v>
      </c>
      <c r="R36" s="7">
        <v>4</v>
      </c>
      <c r="S36" s="7">
        <v>0.25</v>
      </c>
      <c r="T36" s="1">
        <v>184</v>
      </c>
      <c r="U36" s="1">
        <v>323</v>
      </c>
      <c r="V36" s="1">
        <v>0.56999999999999995</v>
      </c>
      <c r="W36" s="1">
        <v>0.56699999999999995</v>
      </c>
      <c r="X36" s="16">
        <v>90</v>
      </c>
      <c r="Y36" s="16">
        <v>104</v>
      </c>
      <c r="Z36" s="16">
        <v>0.86499999999999999</v>
      </c>
      <c r="AA36" s="20">
        <v>109</v>
      </c>
      <c r="AB36" s="20">
        <v>209</v>
      </c>
      <c r="AC36" s="20">
        <v>318</v>
      </c>
      <c r="AD36" s="32">
        <v>35</v>
      </c>
      <c r="AE36" s="34">
        <v>16</v>
      </c>
      <c r="AF36" s="30">
        <v>22</v>
      </c>
      <c r="AG36" s="1">
        <v>65</v>
      </c>
      <c r="AH36" s="1">
        <v>162</v>
      </c>
      <c r="AI36" s="1">
        <v>461</v>
      </c>
      <c r="AJ36" s="1"/>
      <c r="AK36" s="4">
        <f t="shared" si="1"/>
        <v>77.504965767818177</v>
      </c>
      <c r="AL36" s="4">
        <f t="shared" si="2"/>
        <v>69.093317903531542</v>
      </c>
      <c r="AM36" s="14">
        <f t="shared" si="3"/>
        <v>72.942036418816386</v>
      </c>
      <c r="AN36" s="10">
        <f t="shared" si="41"/>
        <v>57.463999999999999</v>
      </c>
      <c r="AO36" s="18">
        <f t="shared" si="42"/>
        <v>89.569649999999996</v>
      </c>
      <c r="AP36" s="39">
        <f t="shared" si="36"/>
        <v>79.924649243722996</v>
      </c>
      <c r="AQ36" s="37">
        <f t="shared" si="43"/>
        <v>53.08</v>
      </c>
      <c r="AR36" s="24">
        <f t="shared" si="37"/>
        <v>62.102777777777774</v>
      </c>
      <c r="AS36" s="22">
        <f t="shared" si="38"/>
        <v>73.597272970181365</v>
      </c>
      <c r="AT36" s="26">
        <f t="shared" si="39"/>
        <v>74.831558684467083</v>
      </c>
      <c r="AU36" s="43">
        <f t="shared" si="44"/>
        <v>51.895832973086129</v>
      </c>
      <c r="AV36" s="37">
        <f t="shared" si="11"/>
        <v>75.530044237621667</v>
      </c>
      <c r="AW36" s="42">
        <f t="shared" si="40"/>
        <v>75.932606059561408</v>
      </c>
      <c r="AX36" s="45">
        <f t="shared" si="13"/>
        <v>61.636088952745496</v>
      </c>
      <c r="AY36" s="47">
        <f t="shared" si="14"/>
        <v>65.435553171641786</v>
      </c>
      <c r="AZ36" s="28">
        <f t="shared" si="15"/>
        <v>76.462547009160758</v>
      </c>
      <c r="BA36" s="49">
        <f t="shared" si="16"/>
        <v>53.908925644821601</v>
      </c>
      <c r="BB36" s="45">
        <f t="shared" si="35"/>
        <v>81.179543312900307</v>
      </c>
      <c r="BC36" s="5">
        <f t="shared" si="18"/>
        <v>77.5</v>
      </c>
      <c r="BD36" s="5">
        <f t="shared" si="19"/>
        <v>85.78947368421052</v>
      </c>
      <c r="BE36" s="5">
        <f t="shared" si="20"/>
        <v>63.4375</v>
      </c>
      <c r="BF36" s="5">
        <f t="shared" si="21"/>
        <v>88.24626865671641</v>
      </c>
      <c r="BG36" s="5">
        <f t="shared" si="22"/>
        <v>66.753731343283576</v>
      </c>
      <c r="BH36" s="5">
        <f t="shared" si="23"/>
        <v>71.937269372693734</v>
      </c>
      <c r="BI36" s="5">
        <f t="shared" si="24"/>
        <v>55</v>
      </c>
      <c r="BJ36" s="5">
        <f t="shared" si="25"/>
        <v>68.421052631578945</v>
      </c>
      <c r="BK36" s="5">
        <f t="shared" si="26"/>
        <v>18.75</v>
      </c>
      <c r="BL36" s="5">
        <f t="shared" si="27"/>
        <v>73.880597014925371</v>
      </c>
      <c r="BM36" s="5">
        <f t="shared" si="28"/>
        <v>26.119402985074625</v>
      </c>
      <c r="BN36" s="5">
        <f t="shared" si="29"/>
        <v>37.638376383763841</v>
      </c>
      <c r="BP36" s="51" t="s">
        <v>801</v>
      </c>
      <c r="BQ36" s="51" t="s">
        <v>790</v>
      </c>
    </row>
    <row r="37" spans="1:69" x14ac:dyDescent="0.25">
      <c r="A37" s="1">
        <v>5</v>
      </c>
      <c r="B37" s="1" t="s">
        <v>37</v>
      </c>
      <c r="C37" s="1" t="s">
        <v>30</v>
      </c>
      <c r="D37" s="1">
        <v>29</v>
      </c>
      <c r="E37" s="4">
        <f t="shared" si="0"/>
        <v>72</v>
      </c>
      <c r="F37">
        <v>77</v>
      </c>
      <c r="G37">
        <v>215</v>
      </c>
      <c r="H37" t="s">
        <v>782</v>
      </c>
      <c r="I37" s="1" t="s">
        <v>587</v>
      </c>
      <c r="J37" s="1" t="s">
        <v>39</v>
      </c>
      <c r="K37" s="1">
        <v>78</v>
      </c>
      <c r="L37" s="1">
        <v>72</v>
      </c>
      <c r="M37" s="1">
        <v>2502</v>
      </c>
      <c r="N37" s="12">
        <v>375</v>
      </c>
      <c r="O37" s="12">
        <v>884</v>
      </c>
      <c r="P37" s="12">
        <v>0.42399999999999999</v>
      </c>
      <c r="Q37" s="7">
        <v>118</v>
      </c>
      <c r="R37" s="7">
        <v>333</v>
      </c>
      <c r="S37" s="7">
        <v>0.35399999999999998</v>
      </c>
      <c r="T37" s="1">
        <v>257</v>
      </c>
      <c r="U37" s="1">
        <v>551</v>
      </c>
      <c r="V37" s="1">
        <v>0.46600000000000003</v>
      </c>
      <c r="W37" s="1">
        <v>0.49099999999999999</v>
      </c>
      <c r="X37" s="16">
        <v>167</v>
      </c>
      <c r="Y37" s="16">
        <v>198</v>
      </c>
      <c r="Z37" s="16">
        <v>0.84299999999999997</v>
      </c>
      <c r="AA37" s="20">
        <v>27</v>
      </c>
      <c r="AB37" s="20">
        <v>220</v>
      </c>
      <c r="AC37" s="20">
        <v>247</v>
      </c>
      <c r="AD37" s="32">
        <v>129</v>
      </c>
      <c r="AE37" s="34">
        <v>41</v>
      </c>
      <c r="AF37" s="30">
        <v>7</v>
      </c>
      <c r="AG37" s="1">
        <v>116</v>
      </c>
      <c r="AH37" s="1">
        <v>167</v>
      </c>
      <c r="AI37" s="1">
        <v>1035</v>
      </c>
      <c r="AJ37" s="1"/>
      <c r="AK37" s="4">
        <f t="shared" si="1"/>
        <v>82.832577115648107</v>
      </c>
      <c r="AL37" s="4">
        <f t="shared" si="2"/>
        <v>74.546284812486888</v>
      </c>
      <c r="AM37" s="14">
        <f t="shared" si="3"/>
        <v>77.770452200303481</v>
      </c>
      <c r="AN37" s="10">
        <f t="shared" si="41"/>
        <v>87.697599999999994</v>
      </c>
      <c r="AO37" s="18">
        <f t="shared" si="42"/>
        <v>89.164629999999988</v>
      </c>
      <c r="AP37" s="39">
        <f t="shared" si="36"/>
        <v>78.956836801269816</v>
      </c>
      <c r="AQ37" s="37">
        <f t="shared" si="43"/>
        <v>62.58</v>
      </c>
      <c r="AR37" s="24">
        <f t="shared" si="37"/>
        <v>56.323611111111106</v>
      </c>
      <c r="AS37" s="22">
        <f t="shared" si="38"/>
        <v>59.4310642111666</v>
      </c>
      <c r="AT37" s="26">
        <f t="shared" si="39"/>
        <v>73.814873734976132</v>
      </c>
      <c r="AU37" s="43">
        <f t="shared" si="44"/>
        <v>64.329403862739241</v>
      </c>
      <c r="AV37" s="37">
        <f t="shared" si="11"/>
        <v>80.707442886615425</v>
      </c>
      <c r="AW37" s="42">
        <f t="shared" si="40"/>
        <v>77.730186073505891</v>
      </c>
      <c r="AX37" s="45">
        <f t="shared" si="13"/>
        <v>79.253848825784701</v>
      </c>
      <c r="AY37" s="47">
        <f t="shared" si="14"/>
        <v>78.406992070895527</v>
      </c>
      <c r="AZ37" s="28">
        <f t="shared" si="15"/>
        <v>72.092144284799588</v>
      </c>
      <c r="BA37" s="49">
        <f t="shared" si="16"/>
        <v>81.605969615571325</v>
      </c>
      <c r="BB37" s="45">
        <f t="shared" si="35"/>
        <v>72.87550132105136</v>
      </c>
      <c r="BC37" s="5">
        <f t="shared" si="18"/>
        <v>75</v>
      </c>
      <c r="BD37" s="5">
        <f t="shared" si="19"/>
        <v>73.94736842105263</v>
      </c>
      <c r="BE37" s="5">
        <f t="shared" si="20"/>
        <v>77.5</v>
      </c>
      <c r="BF37" s="5">
        <f t="shared" si="21"/>
        <v>73.134328358208961</v>
      </c>
      <c r="BG37" s="5">
        <f t="shared" si="22"/>
        <v>81.865671641791039</v>
      </c>
      <c r="BH37" s="5">
        <f t="shared" si="23"/>
        <v>92.769204964776918</v>
      </c>
      <c r="BI37" s="5">
        <f t="shared" si="24"/>
        <v>50</v>
      </c>
      <c r="BJ37" s="5">
        <f t="shared" si="25"/>
        <v>42.10526315789474</v>
      </c>
      <c r="BK37" s="5">
        <f t="shared" si="26"/>
        <v>50</v>
      </c>
      <c r="BL37" s="5">
        <f t="shared" si="27"/>
        <v>40.298507462686565</v>
      </c>
      <c r="BM37" s="5">
        <f t="shared" si="28"/>
        <v>59.701492537313428</v>
      </c>
      <c r="BN37" s="5">
        <f t="shared" si="29"/>
        <v>83.931566588393167</v>
      </c>
      <c r="BP37" s="51" t="s">
        <v>799</v>
      </c>
      <c r="BQ37" s="51" t="s">
        <v>781</v>
      </c>
    </row>
    <row r="38" spans="1:69" x14ac:dyDescent="0.25">
      <c r="A38" s="1">
        <v>121</v>
      </c>
      <c r="B38" s="1" t="s">
        <v>180</v>
      </c>
      <c r="C38" s="1" t="s">
        <v>50</v>
      </c>
      <c r="D38" s="1">
        <v>26</v>
      </c>
      <c r="E38" s="4">
        <f t="shared" si="0"/>
        <v>78</v>
      </c>
      <c r="F38">
        <v>83</v>
      </c>
      <c r="G38">
        <v>220</v>
      </c>
      <c r="H38" t="s">
        <v>648</v>
      </c>
      <c r="I38" s="1" t="s">
        <v>587</v>
      </c>
      <c r="J38" s="1" t="s">
        <v>67</v>
      </c>
      <c r="K38" s="1">
        <v>34</v>
      </c>
      <c r="L38" s="1">
        <v>4</v>
      </c>
      <c r="M38" s="1">
        <v>344</v>
      </c>
      <c r="N38" s="12">
        <v>50</v>
      </c>
      <c r="O38" s="12">
        <v>141</v>
      </c>
      <c r="P38" s="12">
        <v>0.35499999999999998</v>
      </c>
      <c r="Q38" s="7">
        <v>24</v>
      </c>
      <c r="R38" s="7">
        <v>71</v>
      </c>
      <c r="S38" s="7">
        <v>0.33800000000000002</v>
      </c>
      <c r="T38" s="1">
        <v>26</v>
      </c>
      <c r="U38" s="1">
        <v>70</v>
      </c>
      <c r="V38" s="1">
        <v>0.371</v>
      </c>
      <c r="W38" s="1">
        <v>0.44</v>
      </c>
      <c r="X38" s="16">
        <v>5</v>
      </c>
      <c r="Y38" s="16">
        <v>6</v>
      </c>
      <c r="Z38" s="16">
        <v>0.83299999999999996</v>
      </c>
      <c r="AA38" s="20">
        <v>10</v>
      </c>
      <c r="AB38" s="20">
        <v>65</v>
      </c>
      <c r="AC38" s="20">
        <v>75</v>
      </c>
      <c r="AD38" s="32">
        <v>17</v>
      </c>
      <c r="AE38" s="34">
        <v>12</v>
      </c>
      <c r="AF38" s="30">
        <v>5</v>
      </c>
      <c r="AG38" s="1">
        <v>23</v>
      </c>
      <c r="AH38" s="1">
        <v>39</v>
      </c>
      <c r="AI38" s="1">
        <v>129</v>
      </c>
      <c r="AJ38" s="1"/>
      <c r="AK38" s="4">
        <f t="shared" si="1"/>
        <v>72.822421883832746</v>
      </c>
      <c r="AL38" s="4">
        <f t="shared" si="2"/>
        <v>64.300596516393512</v>
      </c>
      <c r="AM38" s="14">
        <f t="shared" si="3"/>
        <v>59.218793626707132</v>
      </c>
      <c r="AN38" s="10">
        <f t="shared" si="41"/>
        <v>65.565600000000003</v>
      </c>
      <c r="AO38" s="18">
        <f t="shared" si="42"/>
        <v>66.589500000000001</v>
      </c>
      <c r="AP38" s="39">
        <f t="shared" si="36"/>
        <v>70.339268063776842</v>
      </c>
      <c r="AQ38" s="37">
        <f t="shared" si="43"/>
        <v>51.56</v>
      </c>
      <c r="AR38" s="24">
        <f t="shared" si="37"/>
        <v>56.769722222222221</v>
      </c>
      <c r="AS38" s="22">
        <f t="shared" si="38"/>
        <v>54.684638810238127</v>
      </c>
      <c r="AT38" s="26">
        <f t="shared" si="39"/>
        <v>63.556067381666701</v>
      </c>
      <c r="AU38" s="43">
        <f t="shared" si="44"/>
        <v>50.38176762978469</v>
      </c>
      <c r="AV38" s="37">
        <f t="shared" si="11"/>
        <v>71.389063128064919</v>
      </c>
      <c r="AW38" s="42">
        <f t="shared" si="40"/>
        <v>72.563522010806423</v>
      </c>
      <c r="AX38" s="45">
        <f t="shared" si="13"/>
        <v>64.01611184894881</v>
      </c>
      <c r="AY38" s="47">
        <f t="shared" si="14"/>
        <v>70.181596082089555</v>
      </c>
      <c r="AZ38" s="28">
        <f t="shared" si="15"/>
        <v>76.381688385524029</v>
      </c>
      <c r="BA38" s="49">
        <f t="shared" si="16"/>
        <v>66.812996495145953</v>
      </c>
      <c r="BB38" s="45">
        <f t="shared" si="35"/>
        <v>68.799208577320826</v>
      </c>
      <c r="BC38" s="5">
        <f t="shared" si="18"/>
        <v>82.5</v>
      </c>
      <c r="BD38" s="5">
        <f t="shared" si="19"/>
        <v>88.15789473684211</v>
      </c>
      <c r="BE38" s="5">
        <f t="shared" si="20"/>
        <v>60.625</v>
      </c>
      <c r="BF38" s="5">
        <f t="shared" si="21"/>
        <v>74.81343283582089</v>
      </c>
      <c r="BG38" s="5">
        <f t="shared" si="22"/>
        <v>80.18656716417911</v>
      </c>
      <c r="BH38" s="5">
        <f t="shared" si="23"/>
        <v>60.192888292519292</v>
      </c>
      <c r="BI38" s="5">
        <f t="shared" si="24"/>
        <v>65</v>
      </c>
      <c r="BJ38" s="5">
        <f t="shared" si="25"/>
        <v>73.684210526315795</v>
      </c>
      <c r="BK38" s="5">
        <f t="shared" si="26"/>
        <v>12.5</v>
      </c>
      <c r="BL38" s="5">
        <f t="shared" si="27"/>
        <v>44.029850746268657</v>
      </c>
      <c r="BM38" s="5">
        <f t="shared" si="28"/>
        <v>55.970149253731343</v>
      </c>
      <c r="BN38" s="5">
        <f t="shared" si="29"/>
        <v>11.539751761153976</v>
      </c>
      <c r="BP38" s="51" t="s">
        <v>785</v>
      </c>
      <c r="BQ38" s="51" t="s">
        <v>789</v>
      </c>
    </row>
    <row r="39" spans="1:69" x14ac:dyDescent="0.25">
      <c r="A39" s="1">
        <v>385</v>
      </c>
      <c r="B39" s="1" t="s">
        <v>449</v>
      </c>
      <c r="C39" s="1" t="s">
        <v>327</v>
      </c>
      <c r="D39" s="1">
        <v>22</v>
      </c>
      <c r="E39" s="4">
        <f t="shared" si="0"/>
        <v>71</v>
      </c>
      <c r="F39">
        <v>76</v>
      </c>
      <c r="G39">
        <v>200</v>
      </c>
      <c r="H39" t="s">
        <v>594</v>
      </c>
      <c r="I39" s="1" t="s">
        <v>587</v>
      </c>
      <c r="J39" s="1" t="s">
        <v>84</v>
      </c>
      <c r="K39" s="1">
        <v>76</v>
      </c>
      <c r="L39" s="1">
        <v>5</v>
      </c>
      <c r="M39" s="1">
        <v>1563</v>
      </c>
      <c r="N39" s="12">
        <v>203</v>
      </c>
      <c r="O39" s="12">
        <v>496</v>
      </c>
      <c r="P39" s="12">
        <v>0.40899999999999997</v>
      </c>
      <c r="Q39" s="7">
        <v>39</v>
      </c>
      <c r="R39" s="7">
        <v>131</v>
      </c>
      <c r="S39" s="7">
        <v>0.29799999999999999</v>
      </c>
      <c r="T39" s="1">
        <v>164</v>
      </c>
      <c r="U39" s="1">
        <v>365</v>
      </c>
      <c r="V39" s="1">
        <v>0.44900000000000001</v>
      </c>
      <c r="W39" s="1">
        <v>0.44900000000000001</v>
      </c>
      <c r="X39" s="16">
        <v>85</v>
      </c>
      <c r="Y39" s="16">
        <v>126</v>
      </c>
      <c r="Z39" s="16">
        <v>0.67500000000000004</v>
      </c>
      <c r="AA39" s="20">
        <v>27</v>
      </c>
      <c r="AB39" s="20">
        <v>125</v>
      </c>
      <c r="AC39" s="20">
        <v>152</v>
      </c>
      <c r="AD39" s="32">
        <v>155</v>
      </c>
      <c r="AE39" s="34">
        <v>48</v>
      </c>
      <c r="AF39" s="30">
        <v>14</v>
      </c>
      <c r="AG39" s="1">
        <v>65</v>
      </c>
      <c r="AH39" s="1">
        <v>146</v>
      </c>
      <c r="AI39" s="1">
        <v>530</v>
      </c>
      <c r="AJ39" s="1"/>
      <c r="AK39" s="4">
        <f t="shared" si="1"/>
        <v>81.366279695366543</v>
      </c>
      <c r="AL39" s="4">
        <f t="shared" si="2"/>
        <v>73.045486276433991</v>
      </c>
      <c r="AM39" s="14">
        <f t="shared" si="3"/>
        <v>68.662402124430955</v>
      </c>
      <c r="AN39" s="10">
        <f t="shared" si="41"/>
        <v>66.057599999999994</v>
      </c>
      <c r="AO39" s="18">
        <f t="shared" si="42"/>
        <v>76.691750000000013</v>
      </c>
      <c r="AP39" s="39">
        <f t="shared" si="36"/>
        <v>76.048939106676968</v>
      </c>
      <c r="AQ39" s="37">
        <f t="shared" si="43"/>
        <v>65.239999999999995</v>
      </c>
      <c r="AR39" s="24">
        <f t="shared" si="37"/>
        <v>58.412222222222226</v>
      </c>
      <c r="AS39" s="22">
        <f t="shared" si="38"/>
        <v>58.369036862876229</v>
      </c>
      <c r="AT39" s="26">
        <f t="shared" si="39"/>
        <v>67.776655910495279</v>
      </c>
      <c r="AU39" s="43">
        <f t="shared" si="44"/>
        <v>68.449879595095695</v>
      </c>
      <c r="AV39" s="37">
        <f t="shared" si="11"/>
        <v>79.979934355359205</v>
      </c>
      <c r="AW39" s="42">
        <f t="shared" si="40"/>
        <v>80.064631953034194</v>
      </c>
      <c r="AX39" s="45">
        <f t="shared" si="13"/>
        <v>86.146669149113535</v>
      </c>
      <c r="AY39" s="47">
        <f t="shared" si="14"/>
        <v>87.678180037313439</v>
      </c>
      <c r="AZ39" s="28">
        <f t="shared" si="15"/>
        <v>75.428502589074526</v>
      </c>
      <c r="BA39" s="49">
        <f t="shared" si="16"/>
        <v>84.852380919275333</v>
      </c>
      <c r="BB39" s="45">
        <f t="shared" si="35"/>
        <v>68.868995597976195</v>
      </c>
      <c r="BC39" s="5">
        <f t="shared" si="18"/>
        <v>92.5</v>
      </c>
      <c r="BD39" s="5">
        <f t="shared" si="19"/>
        <v>71.578947368421055</v>
      </c>
      <c r="BE39" s="5">
        <f t="shared" si="20"/>
        <v>80.3125</v>
      </c>
      <c r="BF39" s="5">
        <f t="shared" si="21"/>
        <v>68.097014925373131</v>
      </c>
      <c r="BG39" s="5">
        <f t="shared" si="22"/>
        <v>86.902985074626869</v>
      </c>
      <c r="BH39" s="5">
        <f t="shared" si="23"/>
        <v>78.594431398859442</v>
      </c>
      <c r="BI39" s="5">
        <f t="shared" si="24"/>
        <v>85</v>
      </c>
      <c r="BJ39" s="5">
        <f t="shared" si="25"/>
        <v>36.842105263157897</v>
      </c>
      <c r="BK39" s="5">
        <f t="shared" si="26"/>
        <v>56.25</v>
      </c>
      <c r="BL39" s="5">
        <f t="shared" si="27"/>
        <v>29.104477611940297</v>
      </c>
      <c r="BM39" s="5">
        <f t="shared" si="28"/>
        <v>70.895522388059703</v>
      </c>
      <c r="BN39" s="5">
        <f t="shared" si="29"/>
        <v>52.432069775243207</v>
      </c>
      <c r="BP39" s="51" t="s">
        <v>785</v>
      </c>
      <c r="BQ39" s="51" t="s">
        <v>789</v>
      </c>
    </row>
    <row r="40" spans="1:69" x14ac:dyDescent="0.25">
      <c r="A40" s="1">
        <v>60</v>
      </c>
      <c r="B40" s="1" t="s">
        <v>118</v>
      </c>
      <c r="C40" s="1" t="s">
        <v>30</v>
      </c>
      <c r="D40" s="1">
        <v>24</v>
      </c>
      <c r="E40" s="4">
        <f t="shared" si="0"/>
        <v>69</v>
      </c>
      <c r="F40">
        <v>74</v>
      </c>
      <c r="G40">
        <v>180</v>
      </c>
      <c r="H40" t="s">
        <v>654</v>
      </c>
      <c r="I40" s="1" t="s">
        <v>587</v>
      </c>
      <c r="J40" s="1" t="s">
        <v>89</v>
      </c>
      <c r="K40" s="1">
        <v>77</v>
      </c>
      <c r="L40" s="1">
        <v>77</v>
      </c>
      <c r="M40" s="1">
        <v>2428</v>
      </c>
      <c r="N40" s="12">
        <v>434</v>
      </c>
      <c r="O40" s="12">
        <v>1012</v>
      </c>
      <c r="P40" s="12">
        <v>0.42899999999999999</v>
      </c>
      <c r="Q40" s="7">
        <v>124</v>
      </c>
      <c r="R40" s="7">
        <v>352</v>
      </c>
      <c r="S40" s="7">
        <v>0.35199999999999998</v>
      </c>
      <c r="T40" s="1">
        <v>310</v>
      </c>
      <c r="U40" s="1">
        <v>660</v>
      </c>
      <c r="V40" s="1">
        <v>0.47</v>
      </c>
      <c r="W40" s="1">
        <v>0.49</v>
      </c>
      <c r="X40" s="16">
        <v>79</v>
      </c>
      <c r="Y40" s="16">
        <v>100</v>
      </c>
      <c r="Z40" s="16">
        <v>0.79</v>
      </c>
      <c r="AA40" s="20">
        <v>46</v>
      </c>
      <c r="AB40" s="20">
        <v>195</v>
      </c>
      <c r="AC40" s="20">
        <v>241</v>
      </c>
      <c r="AD40" s="32">
        <v>135</v>
      </c>
      <c r="AE40" s="34">
        <v>82</v>
      </c>
      <c r="AF40" s="30">
        <v>15</v>
      </c>
      <c r="AG40" s="1">
        <v>109</v>
      </c>
      <c r="AH40" s="1">
        <v>177</v>
      </c>
      <c r="AI40" s="1">
        <v>1071</v>
      </c>
      <c r="AJ40" s="1"/>
      <c r="AK40" s="4">
        <f t="shared" si="1"/>
        <v>87.204711889097993</v>
      </c>
      <c r="AL40" s="4">
        <f t="shared" si="2"/>
        <v>79.02129334531206</v>
      </c>
      <c r="AM40" s="14">
        <f t="shared" si="3"/>
        <v>80.889928679817899</v>
      </c>
      <c r="AN40" s="10">
        <f t="shared" si="41"/>
        <v>88.388800000000003</v>
      </c>
      <c r="AO40" s="18">
        <f t="shared" si="42"/>
        <v>84.359899999999996</v>
      </c>
      <c r="AP40" s="39">
        <f t="shared" si="36"/>
        <v>82.336272292773288</v>
      </c>
      <c r="AQ40" s="37">
        <f t="shared" si="43"/>
        <v>78.16</v>
      </c>
      <c r="AR40" s="24">
        <f t="shared" si="37"/>
        <v>58.37166666666667</v>
      </c>
      <c r="AS40" s="22">
        <f t="shared" si="38"/>
        <v>62.653658825127906</v>
      </c>
      <c r="AT40" s="26">
        <f t="shared" si="39"/>
        <v>72.814611206080286</v>
      </c>
      <c r="AU40" s="43">
        <f t="shared" si="44"/>
        <v>67.01318181818182</v>
      </c>
      <c r="AV40" s="37">
        <f t="shared" si="11"/>
        <v>82.427508654886253</v>
      </c>
      <c r="AW40" s="42">
        <f t="shared" si="40"/>
        <v>85.655827599826139</v>
      </c>
      <c r="AX40" s="45">
        <f t="shared" si="13"/>
        <v>93.36321178408528</v>
      </c>
      <c r="AY40" s="47">
        <v>95</v>
      </c>
      <c r="AZ40" s="28">
        <f t="shared" si="15"/>
        <v>75.11674981415193</v>
      </c>
      <c r="BA40" s="49">
        <f t="shared" si="16"/>
        <v>90.759262578795472</v>
      </c>
      <c r="BB40" s="45">
        <f t="shared" si="35"/>
        <v>67.030113604600359</v>
      </c>
      <c r="BC40" s="5">
        <f t="shared" si="18"/>
        <v>87.5</v>
      </c>
      <c r="BD40" s="5">
        <f t="shared" si="19"/>
        <v>66.84210526315789</v>
      </c>
      <c r="BE40" s="5">
        <f t="shared" si="20"/>
        <v>85.9375</v>
      </c>
      <c r="BF40" s="5">
        <f t="shared" si="21"/>
        <v>61.380597014925371</v>
      </c>
      <c r="BG40" s="5">
        <f t="shared" si="22"/>
        <v>93.619402985074629</v>
      </c>
      <c r="BH40" s="5">
        <f t="shared" si="23"/>
        <v>91.652130157665226</v>
      </c>
      <c r="BI40" s="5">
        <f t="shared" si="24"/>
        <v>75</v>
      </c>
      <c r="BJ40" s="5">
        <f t="shared" si="25"/>
        <v>26.315789473684209</v>
      </c>
      <c r="BK40" s="5">
        <f t="shared" si="26"/>
        <v>68.75</v>
      </c>
      <c r="BL40" s="5">
        <f t="shared" si="27"/>
        <v>14.17910447761194</v>
      </c>
      <c r="BM40" s="5">
        <f t="shared" si="28"/>
        <v>85.820895522388057</v>
      </c>
      <c r="BN40" s="5">
        <f t="shared" si="29"/>
        <v>81.449178128144922</v>
      </c>
      <c r="BP40" s="51" t="s">
        <v>802</v>
      </c>
      <c r="BQ40" s="51" t="s">
        <v>781</v>
      </c>
    </row>
    <row r="41" spans="1:69" x14ac:dyDescent="0.25">
      <c r="A41" s="1">
        <v>177</v>
      </c>
      <c r="B41" s="1" t="s">
        <v>238</v>
      </c>
      <c r="C41" s="1" t="s">
        <v>30</v>
      </c>
      <c r="D41" s="1">
        <v>31</v>
      </c>
      <c r="E41" s="4">
        <f t="shared" si="0"/>
        <v>70</v>
      </c>
      <c r="F41">
        <v>75</v>
      </c>
      <c r="G41">
        <v>205</v>
      </c>
      <c r="H41" t="s">
        <v>615</v>
      </c>
      <c r="I41" s="1" t="s">
        <v>587</v>
      </c>
      <c r="J41" s="1" t="s">
        <v>182</v>
      </c>
      <c r="K41" s="1">
        <v>56</v>
      </c>
      <c r="L41" s="1">
        <v>0</v>
      </c>
      <c r="M41" s="1">
        <v>790</v>
      </c>
      <c r="N41" s="12">
        <v>129</v>
      </c>
      <c r="O41" s="12">
        <v>295</v>
      </c>
      <c r="P41" s="12">
        <v>0.437</v>
      </c>
      <c r="Q41" s="7">
        <v>35</v>
      </c>
      <c r="R41" s="7">
        <v>97</v>
      </c>
      <c r="S41" s="7">
        <v>0.36099999999999999</v>
      </c>
      <c r="T41" s="1">
        <v>94</v>
      </c>
      <c r="U41" s="1">
        <v>198</v>
      </c>
      <c r="V41" s="1">
        <v>0.47499999999999998</v>
      </c>
      <c r="W41" s="1">
        <v>0.497</v>
      </c>
      <c r="X41" s="16">
        <v>56</v>
      </c>
      <c r="Y41" s="16">
        <v>67</v>
      </c>
      <c r="Z41" s="16">
        <v>0.83599999999999997</v>
      </c>
      <c r="AA41" s="20">
        <v>6</v>
      </c>
      <c r="AB41" s="20">
        <v>57</v>
      </c>
      <c r="AC41" s="20">
        <v>63</v>
      </c>
      <c r="AD41" s="32">
        <v>50</v>
      </c>
      <c r="AE41" s="34">
        <v>14</v>
      </c>
      <c r="AF41" s="30">
        <v>1</v>
      </c>
      <c r="AG41" s="1">
        <v>55</v>
      </c>
      <c r="AH41" s="1">
        <v>60</v>
      </c>
      <c r="AI41" s="1">
        <v>349</v>
      </c>
      <c r="AJ41" s="1"/>
      <c r="AK41" s="4">
        <f t="shared" si="1"/>
        <v>75.588599202873482</v>
      </c>
      <c r="AL41" s="4">
        <f t="shared" si="2"/>
        <v>67.131860360588149</v>
      </c>
      <c r="AM41" s="14">
        <f t="shared" si="3"/>
        <v>65.880787556904409</v>
      </c>
      <c r="AN41" s="10">
        <f t="shared" si="41"/>
        <v>77.342399999999998</v>
      </c>
      <c r="AO41" s="18">
        <f t="shared" si="42"/>
        <v>87.138759999999991</v>
      </c>
      <c r="AP41" s="39">
        <f t="shared" si="36"/>
        <v>69.783975304525171</v>
      </c>
      <c r="AQ41" s="37">
        <f t="shared" si="43"/>
        <v>52.32</v>
      </c>
      <c r="AR41" s="24">
        <f t="shared" si="37"/>
        <v>54.011944444444445</v>
      </c>
      <c r="AS41" s="22">
        <f t="shared" si="38"/>
        <v>52.208684153047713</v>
      </c>
      <c r="AT41" s="26">
        <f t="shared" si="39"/>
        <v>61.274398438761999</v>
      </c>
      <c r="AU41" s="43">
        <f t="shared" si="44"/>
        <v>54.920147346889955</v>
      </c>
      <c r="AV41" s="37">
        <f t="shared" si="11"/>
        <v>73.431996817877263</v>
      </c>
      <c r="AW41" s="42">
        <f t="shared" si="40"/>
        <v>72.905272929717839</v>
      </c>
      <c r="AX41" s="45">
        <f t="shared" si="13"/>
        <v>70.680991737021031</v>
      </c>
      <c r="AY41" s="47">
        <f t="shared" ref="AY41:AY53" si="45">(BI41*0.2+BK41*0.2+BM41*0.2+(AQ41/0.96)*0.45)*0.79+30</f>
        <v>76.181690298507476</v>
      </c>
      <c r="AZ41" s="28">
        <f t="shared" si="15"/>
        <v>65.655578579505374</v>
      </c>
      <c r="BA41" s="49">
        <f t="shared" si="16"/>
        <v>80.947489899321425</v>
      </c>
      <c r="BB41" s="45">
        <f t="shared" si="35"/>
        <v>59.425648262886355</v>
      </c>
      <c r="BC41" s="5">
        <f t="shared" si="18"/>
        <v>70</v>
      </c>
      <c r="BD41" s="5">
        <f t="shared" si="19"/>
        <v>69.21052631578948</v>
      </c>
      <c r="BE41" s="5">
        <f t="shared" si="20"/>
        <v>83.125</v>
      </c>
      <c r="BF41" s="5">
        <f t="shared" si="21"/>
        <v>69.776119402985074</v>
      </c>
      <c r="BG41" s="5">
        <f t="shared" si="22"/>
        <v>85.223880597014926</v>
      </c>
      <c r="BH41" s="5">
        <f t="shared" si="23"/>
        <v>66.92552834619255</v>
      </c>
      <c r="BI41" s="5">
        <f t="shared" si="24"/>
        <v>40</v>
      </c>
      <c r="BJ41" s="5">
        <f t="shared" si="25"/>
        <v>31.578947368421051</v>
      </c>
      <c r="BK41" s="5">
        <f t="shared" si="26"/>
        <v>62.5</v>
      </c>
      <c r="BL41" s="5">
        <f t="shared" si="27"/>
        <v>32.835820895522389</v>
      </c>
      <c r="BM41" s="5">
        <f t="shared" si="28"/>
        <v>67.164179104477611</v>
      </c>
      <c r="BN41" s="5">
        <f t="shared" si="29"/>
        <v>26.501174102650118</v>
      </c>
      <c r="BP41" s="51" t="s">
        <v>785</v>
      </c>
      <c r="BQ41" s="51" t="s">
        <v>787</v>
      </c>
    </row>
    <row r="42" spans="1:69" x14ac:dyDescent="0.25">
      <c r="A42" s="1">
        <v>311</v>
      </c>
      <c r="B42" s="1" t="s">
        <v>373</v>
      </c>
      <c r="C42" s="1" t="s">
        <v>30</v>
      </c>
      <c r="D42" s="1">
        <v>21</v>
      </c>
      <c r="E42" s="4">
        <f t="shared" si="0"/>
        <v>72</v>
      </c>
      <c r="F42">
        <v>77</v>
      </c>
      <c r="G42">
        <v>195</v>
      </c>
      <c r="H42" t="s">
        <v>592</v>
      </c>
      <c r="I42" s="1" t="s">
        <v>587</v>
      </c>
      <c r="J42" s="1" t="s">
        <v>103</v>
      </c>
      <c r="K42" s="1">
        <v>82</v>
      </c>
      <c r="L42" s="1">
        <v>82</v>
      </c>
      <c r="M42" s="1">
        <v>2670</v>
      </c>
      <c r="N42" s="12">
        <v>363</v>
      </c>
      <c r="O42" s="12">
        <v>831</v>
      </c>
      <c r="P42" s="12">
        <v>0.437</v>
      </c>
      <c r="Q42" s="7">
        <v>140</v>
      </c>
      <c r="R42" s="7">
        <v>391</v>
      </c>
      <c r="S42" s="7">
        <v>0.35799999999999998</v>
      </c>
      <c r="T42" s="1">
        <v>223</v>
      </c>
      <c r="U42" s="1">
        <v>440</v>
      </c>
      <c r="V42" s="1">
        <v>0.50700000000000001</v>
      </c>
      <c r="W42" s="1">
        <v>0.52100000000000002</v>
      </c>
      <c r="X42" s="16">
        <v>130</v>
      </c>
      <c r="Y42" s="16">
        <v>160</v>
      </c>
      <c r="Z42" s="16">
        <v>0.81299999999999994</v>
      </c>
      <c r="AA42" s="20">
        <v>31</v>
      </c>
      <c r="AB42" s="20">
        <v>210</v>
      </c>
      <c r="AC42" s="20">
        <v>241</v>
      </c>
      <c r="AD42" s="32">
        <v>140</v>
      </c>
      <c r="AE42" s="34">
        <v>77</v>
      </c>
      <c r="AF42" s="30">
        <v>19</v>
      </c>
      <c r="AG42" s="1">
        <v>138</v>
      </c>
      <c r="AH42" s="1">
        <v>219</v>
      </c>
      <c r="AI42" s="1">
        <v>996</v>
      </c>
      <c r="AJ42" s="1"/>
      <c r="AK42" s="4">
        <f t="shared" si="1"/>
        <v>87.262990994583035</v>
      </c>
      <c r="AL42" s="4">
        <f t="shared" si="2"/>
        <v>79.08094372386735</v>
      </c>
      <c r="AM42" s="14">
        <f t="shared" si="3"/>
        <v>77.598541729893782</v>
      </c>
      <c r="AN42" s="10">
        <f t="shared" si="41"/>
        <v>90.667199999999994</v>
      </c>
      <c r="AO42" s="18">
        <f t="shared" si="42"/>
        <v>86.624329999999986</v>
      </c>
      <c r="AP42" s="39">
        <f t="shared" si="36"/>
        <v>79.782481443762407</v>
      </c>
      <c r="AQ42" s="37">
        <f t="shared" si="43"/>
        <v>76.259999999999991</v>
      </c>
      <c r="AR42" s="24">
        <f t="shared" si="37"/>
        <v>60.216944444444444</v>
      </c>
      <c r="AS42" s="22">
        <f t="shared" si="38"/>
        <v>61.065124484022917</v>
      </c>
      <c r="AT42" s="26">
        <f t="shared" si="39"/>
        <v>74.311791150689587</v>
      </c>
      <c r="AU42" s="43">
        <f t="shared" si="44"/>
        <v>67.250247191686611</v>
      </c>
      <c r="AV42" s="37">
        <f t="shared" si="11"/>
        <v>81.320139145178871</v>
      </c>
      <c r="AW42" s="42">
        <f t="shared" si="40"/>
        <v>84.700364824790853</v>
      </c>
      <c r="AX42" s="45">
        <f t="shared" si="13"/>
        <v>93.243146078985319</v>
      </c>
      <c r="AY42" s="47">
        <f t="shared" si="45"/>
        <v>92.151076026119398</v>
      </c>
      <c r="AZ42" s="28">
        <f t="shared" si="15"/>
        <v>79.350130031080013</v>
      </c>
      <c r="BA42" s="49">
        <f t="shared" si="16"/>
        <v>84.946216735910951</v>
      </c>
      <c r="BB42" s="45">
        <f t="shared" si="35"/>
        <v>75.807366295312647</v>
      </c>
      <c r="BC42" s="5">
        <f t="shared" si="18"/>
        <v>95</v>
      </c>
      <c r="BD42" s="5">
        <f t="shared" si="19"/>
        <v>73.94736842105263</v>
      </c>
      <c r="BE42" s="5">
        <f t="shared" si="20"/>
        <v>77.5</v>
      </c>
      <c r="BF42" s="5">
        <f t="shared" si="21"/>
        <v>66.417910447761187</v>
      </c>
      <c r="BG42" s="5">
        <f t="shared" si="22"/>
        <v>88.582089552238813</v>
      </c>
      <c r="BH42" s="5">
        <f t="shared" si="23"/>
        <v>95.305266689030532</v>
      </c>
      <c r="BI42" s="5">
        <f t="shared" si="24"/>
        <v>90</v>
      </c>
      <c r="BJ42" s="5">
        <f t="shared" si="25"/>
        <v>42.10526315789474</v>
      </c>
      <c r="BK42" s="5">
        <f t="shared" si="26"/>
        <v>50</v>
      </c>
      <c r="BL42" s="5">
        <f t="shared" si="27"/>
        <v>25.373134328358208</v>
      </c>
      <c r="BM42" s="5">
        <f t="shared" si="28"/>
        <v>74.626865671641781</v>
      </c>
      <c r="BN42" s="5">
        <f t="shared" si="29"/>
        <v>89.567259308956736</v>
      </c>
      <c r="BP42" s="51" t="s">
        <v>799</v>
      </c>
      <c r="BQ42" s="51" t="s">
        <v>787</v>
      </c>
    </row>
    <row r="43" spans="1:69" x14ac:dyDescent="0.25">
      <c r="A43" s="1">
        <v>451</v>
      </c>
      <c r="B43" s="1" t="s">
        <v>517</v>
      </c>
      <c r="C43" s="1" t="s">
        <v>73</v>
      </c>
      <c r="D43" s="1">
        <v>32</v>
      </c>
      <c r="E43" s="4">
        <f t="shared" si="0"/>
        <v>70</v>
      </c>
      <c r="F43">
        <v>75</v>
      </c>
      <c r="G43">
        <v>205</v>
      </c>
      <c r="H43" t="s">
        <v>586</v>
      </c>
      <c r="I43" s="1" t="s">
        <v>637</v>
      </c>
      <c r="J43" s="1" t="s">
        <v>31</v>
      </c>
      <c r="K43" s="1">
        <v>79</v>
      </c>
      <c r="L43" s="1">
        <v>12</v>
      </c>
      <c r="M43" s="1">
        <v>1494</v>
      </c>
      <c r="N43" s="12">
        <v>246</v>
      </c>
      <c r="O43" s="12">
        <v>505</v>
      </c>
      <c r="P43" s="12">
        <v>0.48699999999999999</v>
      </c>
      <c r="Q43" s="7">
        <v>26</v>
      </c>
      <c r="R43" s="7">
        <v>97</v>
      </c>
      <c r="S43" s="7">
        <v>0.26800000000000002</v>
      </c>
      <c r="T43" s="1">
        <v>220</v>
      </c>
      <c r="U43" s="1">
        <v>408</v>
      </c>
      <c r="V43" s="1">
        <v>0.53900000000000003</v>
      </c>
      <c r="W43" s="1">
        <v>0.51300000000000001</v>
      </c>
      <c r="X43" s="16">
        <v>87</v>
      </c>
      <c r="Y43" s="16">
        <v>102</v>
      </c>
      <c r="Z43" s="16">
        <v>0.85299999999999998</v>
      </c>
      <c r="AA43" s="20">
        <v>20</v>
      </c>
      <c r="AB43" s="20">
        <v>123</v>
      </c>
      <c r="AC43" s="20">
        <v>143</v>
      </c>
      <c r="AD43" s="32">
        <v>220</v>
      </c>
      <c r="AE43" s="34">
        <v>46</v>
      </c>
      <c r="AF43" s="30">
        <v>8</v>
      </c>
      <c r="AG43" s="1">
        <v>89</v>
      </c>
      <c r="AH43" s="1">
        <v>88</v>
      </c>
      <c r="AI43" s="1">
        <v>605</v>
      </c>
      <c r="AJ43" s="1"/>
      <c r="AK43" s="4">
        <f t="shared" si="1"/>
        <v>80.535457145444255</v>
      </c>
      <c r="AL43" s="4">
        <f t="shared" si="2"/>
        <v>72.195114960631173</v>
      </c>
      <c r="AM43" s="14">
        <f t="shared" si="3"/>
        <v>73.389664643399087</v>
      </c>
      <c r="AN43" s="10">
        <f t="shared" si="41"/>
        <v>71.321600000000004</v>
      </c>
      <c r="AO43" s="18">
        <f t="shared" si="42"/>
        <v>88.718729999999994</v>
      </c>
      <c r="AP43" s="39">
        <f t="shared" si="36"/>
        <v>75.555439970821112</v>
      </c>
      <c r="AQ43" s="37">
        <f t="shared" si="43"/>
        <v>64.48</v>
      </c>
      <c r="AR43" s="24">
        <f t="shared" si="37"/>
        <v>56.283055555555556</v>
      </c>
      <c r="AS43" s="22">
        <f t="shared" si="38"/>
        <v>55.82535436263052</v>
      </c>
      <c r="AT43" s="26">
        <f t="shared" si="39"/>
        <v>66.201544838821007</v>
      </c>
      <c r="AU43" s="43">
        <f t="shared" si="44"/>
        <v>75.038952868421063</v>
      </c>
      <c r="AV43" s="37">
        <f t="shared" si="11"/>
        <v>82.032095339726283</v>
      </c>
      <c r="AW43" s="42">
        <f t="shared" si="40"/>
        <v>77.975537085021557</v>
      </c>
      <c r="AX43" s="45">
        <f t="shared" si="13"/>
        <v>73.55662952299889</v>
      </c>
      <c r="AY43" s="47">
        <f t="shared" si="45"/>
        <v>79.89469029850747</v>
      </c>
      <c r="AZ43" s="28">
        <f t="shared" si="15"/>
        <v>66.828934587502005</v>
      </c>
      <c r="BA43" s="49">
        <f t="shared" si="16"/>
        <v>85.889755391741474</v>
      </c>
      <c r="BB43" s="45">
        <f t="shared" si="35"/>
        <v>62.129854904952779</v>
      </c>
      <c r="BC43" s="5">
        <f t="shared" si="18"/>
        <v>67.5</v>
      </c>
      <c r="BD43" s="5">
        <f t="shared" si="19"/>
        <v>69.21052631578948</v>
      </c>
      <c r="BE43" s="5">
        <f t="shared" si="20"/>
        <v>83.125</v>
      </c>
      <c r="BF43" s="5">
        <f t="shared" si="21"/>
        <v>69.776119402985074</v>
      </c>
      <c r="BG43" s="5">
        <f t="shared" si="22"/>
        <v>85.223880597014926</v>
      </c>
      <c r="BH43" s="5">
        <f t="shared" si="23"/>
        <v>77.552834619255293</v>
      </c>
      <c r="BI43" s="5">
        <f t="shared" si="24"/>
        <v>35</v>
      </c>
      <c r="BJ43" s="5">
        <f t="shared" si="25"/>
        <v>31.578947368421051</v>
      </c>
      <c r="BK43" s="5">
        <f t="shared" si="26"/>
        <v>62.5</v>
      </c>
      <c r="BL43" s="5">
        <f t="shared" si="27"/>
        <v>32.835820895522389</v>
      </c>
      <c r="BM43" s="5">
        <f t="shared" si="28"/>
        <v>67.164179104477611</v>
      </c>
      <c r="BN43" s="5">
        <f t="shared" si="29"/>
        <v>50.117410265011742</v>
      </c>
      <c r="BP43" s="51" t="s">
        <v>793</v>
      </c>
      <c r="BQ43" s="51" t="s">
        <v>790</v>
      </c>
    </row>
    <row r="44" spans="1:69" x14ac:dyDescent="0.25">
      <c r="A44" s="1">
        <v>234</v>
      </c>
      <c r="B44" s="1" t="s">
        <v>295</v>
      </c>
      <c r="C44" s="1" t="s">
        <v>33</v>
      </c>
      <c r="D44" s="1">
        <v>29</v>
      </c>
      <c r="E44" s="4">
        <f t="shared" si="0"/>
        <v>77</v>
      </c>
      <c r="F44">
        <v>82</v>
      </c>
      <c r="G44">
        <v>235</v>
      </c>
      <c r="H44" t="s">
        <v>694</v>
      </c>
      <c r="I44" s="1" t="s">
        <v>587</v>
      </c>
      <c r="J44" s="1" t="s">
        <v>51</v>
      </c>
      <c r="K44" s="1">
        <v>16</v>
      </c>
      <c r="L44" s="1">
        <v>2</v>
      </c>
      <c r="M44" s="1">
        <v>158</v>
      </c>
      <c r="N44" s="12">
        <v>12</v>
      </c>
      <c r="O44" s="12">
        <v>27</v>
      </c>
      <c r="P44" s="12">
        <v>0.44400000000000001</v>
      </c>
      <c r="Q44" s="7">
        <v>0</v>
      </c>
      <c r="R44" s="7">
        <v>0</v>
      </c>
      <c r="S44" s="7"/>
      <c r="T44" s="1">
        <v>12</v>
      </c>
      <c r="U44" s="1">
        <v>27</v>
      </c>
      <c r="V44" s="1">
        <v>0.44400000000000001</v>
      </c>
      <c r="W44" s="1">
        <v>0.44400000000000001</v>
      </c>
      <c r="X44" s="16">
        <v>20</v>
      </c>
      <c r="Y44" s="16">
        <v>23</v>
      </c>
      <c r="Z44" s="16">
        <v>0.87</v>
      </c>
      <c r="AA44" s="20">
        <v>18</v>
      </c>
      <c r="AB44" s="20">
        <v>21</v>
      </c>
      <c r="AC44" s="20">
        <v>39</v>
      </c>
      <c r="AD44" s="32">
        <v>4</v>
      </c>
      <c r="AE44" s="34">
        <v>2</v>
      </c>
      <c r="AF44" s="30">
        <v>15</v>
      </c>
      <c r="AG44" s="1">
        <v>6</v>
      </c>
      <c r="AH44" s="1">
        <v>17</v>
      </c>
      <c r="AI44" s="1">
        <v>44</v>
      </c>
      <c r="AJ44" s="1"/>
      <c r="AK44" s="4">
        <f t="shared" si="1"/>
        <v>69.325370610715652</v>
      </c>
      <c r="AL44" s="4">
        <f t="shared" si="2"/>
        <v>60.72126168390897</v>
      </c>
      <c r="AM44" s="14">
        <f t="shared" si="3"/>
        <v>60.252910470409716</v>
      </c>
      <c r="AN44" s="10">
        <f t="shared" si="41"/>
        <v>45</v>
      </c>
      <c r="AO44" s="18">
        <f t="shared" si="42"/>
        <v>68.804999999999993</v>
      </c>
      <c r="AP44" s="39">
        <f t="shared" si="36"/>
        <v>68.677399096850536</v>
      </c>
      <c r="AQ44" s="37">
        <f t="shared" si="43"/>
        <v>47.76</v>
      </c>
      <c r="AR44" s="24">
        <f t="shared" si="37"/>
        <v>59.831666666666663</v>
      </c>
      <c r="AS44" s="22">
        <f t="shared" si="38"/>
        <v>54.590353141095207</v>
      </c>
      <c r="AT44" s="26">
        <f t="shared" si="39"/>
        <v>59.930353141095203</v>
      </c>
      <c r="AU44" s="43">
        <f t="shared" si="44"/>
        <v>48.330791604066988</v>
      </c>
      <c r="AV44" s="37">
        <f t="shared" si="11"/>
        <v>70.446558999418485</v>
      </c>
      <c r="AW44" s="42">
        <f t="shared" si="40"/>
        <v>71.189756397502691</v>
      </c>
      <c r="AX44" s="45">
        <f t="shared" si="13"/>
        <v>58.262076825016152</v>
      </c>
      <c r="AY44" s="47">
        <f t="shared" si="45"/>
        <v>65.623251865671648</v>
      </c>
      <c r="AZ44" s="28">
        <f t="shared" si="15"/>
        <v>71.938260103009299</v>
      </c>
      <c r="BA44" s="49">
        <f t="shared" si="16"/>
        <v>53.534165063778062</v>
      </c>
      <c r="BB44" s="45">
        <f t="shared" si="35"/>
        <v>67.367643567962745</v>
      </c>
      <c r="BC44" s="5">
        <f t="shared" si="18"/>
        <v>75</v>
      </c>
      <c r="BD44" s="5">
        <f t="shared" si="19"/>
        <v>85.78947368421052</v>
      </c>
      <c r="BE44" s="5">
        <f t="shared" si="20"/>
        <v>63.4375</v>
      </c>
      <c r="BF44" s="5">
        <f t="shared" si="21"/>
        <v>79.850746268656707</v>
      </c>
      <c r="BG44" s="5">
        <f t="shared" si="22"/>
        <v>75.149253731343279</v>
      </c>
      <c r="BH44" s="5">
        <f t="shared" si="23"/>
        <v>57.385105669238513</v>
      </c>
      <c r="BI44" s="5">
        <f t="shared" si="24"/>
        <v>50</v>
      </c>
      <c r="BJ44" s="5">
        <f t="shared" si="25"/>
        <v>68.421052631578945</v>
      </c>
      <c r="BK44" s="5">
        <f t="shared" si="26"/>
        <v>18.75</v>
      </c>
      <c r="BL44" s="5">
        <f t="shared" si="27"/>
        <v>55.223880597014919</v>
      </c>
      <c r="BM44" s="5">
        <f t="shared" si="28"/>
        <v>44.776119402985074</v>
      </c>
      <c r="BN44" s="5">
        <f t="shared" si="29"/>
        <v>5.300234820530024</v>
      </c>
      <c r="BP44" s="51" t="s">
        <v>790</v>
      </c>
      <c r="BQ44" s="51" t="s">
        <v>787</v>
      </c>
    </row>
    <row r="45" spans="1:69" x14ac:dyDescent="0.25">
      <c r="A45" s="1">
        <v>48</v>
      </c>
      <c r="B45" s="1" t="s">
        <v>104</v>
      </c>
      <c r="C45" s="1" t="s">
        <v>33</v>
      </c>
      <c r="D45" s="1">
        <v>22</v>
      </c>
      <c r="E45" s="4">
        <f t="shared" si="0"/>
        <v>76</v>
      </c>
      <c r="F45">
        <v>81</v>
      </c>
      <c r="G45">
        <v>245</v>
      </c>
      <c r="H45" t="s">
        <v>586</v>
      </c>
      <c r="I45" s="1" t="s">
        <v>715</v>
      </c>
      <c r="J45" s="1" t="s">
        <v>105</v>
      </c>
      <c r="K45" s="1">
        <v>64</v>
      </c>
      <c r="L45" s="1">
        <v>21</v>
      </c>
      <c r="M45" s="1">
        <v>1243</v>
      </c>
      <c r="N45" s="12">
        <v>101</v>
      </c>
      <c r="O45" s="12">
        <v>186</v>
      </c>
      <c r="P45" s="12">
        <v>0.54300000000000004</v>
      </c>
      <c r="Q45" s="7">
        <v>0</v>
      </c>
      <c r="R45" s="7">
        <v>0</v>
      </c>
      <c r="S45" s="7"/>
      <c r="T45" s="1">
        <v>101</v>
      </c>
      <c r="U45" s="1">
        <v>186</v>
      </c>
      <c r="V45" s="1">
        <v>0.54300000000000004</v>
      </c>
      <c r="W45" s="1">
        <v>0.54300000000000004</v>
      </c>
      <c r="X45" s="16">
        <v>102</v>
      </c>
      <c r="Y45" s="16">
        <v>175</v>
      </c>
      <c r="Z45" s="16">
        <v>0.58299999999999996</v>
      </c>
      <c r="AA45" s="20">
        <v>159</v>
      </c>
      <c r="AB45" s="20">
        <v>248</v>
      </c>
      <c r="AC45" s="20">
        <v>407</v>
      </c>
      <c r="AD45" s="32">
        <v>16</v>
      </c>
      <c r="AE45" s="34">
        <v>18</v>
      </c>
      <c r="AF45" s="30">
        <v>99</v>
      </c>
      <c r="AG45" s="1">
        <v>52</v>
      </c>
      <c r="AH45" s="1">
        <v>140</v>
      </c>
      <c r="AI45" s="1">
        <v>304</v>
      </c>
      <c r="AJ45" s="1"/>
      <c r="AK45" s="4">
        <f t="shared" si="1"/>
        <v>79.778324483801626</v>
      </c>
      <c r="AL45" s="4">
        <f t="shared" si="2"/>
        <v>71.420167412832257</v>
      </c>
      <c r="AM45" s="14">
        <f t="shared" si="3"/>
        <v>67.976663125948406</v>
      </c>
      <c r="AN45" s="10">
        <f t="shared" si="41"/>
        <v>45</v>
      </c>
      <c r="AO45" s="18">
        <f t="shared" si="42"/>
        <v>70.72802999999999</v>
      </c>
      <c r="AP45" s="39">
        <f t="shared" si="36"/>
        <v>80.50966524167012</v>
      </c>
      <c r="AQ45" s="37">
        <f t="shared" si="43"/>
        <v>53.84</v>
      </c>
      <c r="AR45" s="24">
        <f t="shared" si="37"/>
        <v>86.902500000000003</v>
      </c>
      <c r="AS45" s="22">
        <f t="shared" si="38"/>
        <v>83.734478057277983</v>
      </c>
      <c r="AT45" s="26">
        <f t="shared" si="39"/>
        <v>79.344954247754174</v>
      </c>
      <c r="AU45" s="43">
        <f t="shared" si="44"/>
        <v>50.629507403110047</v>
      </c>
      <c r="AV45" s="37">
        <f t="shared" si="11"/>
        <v>75.655646750269142</v>
      </c>
      <c r="AW45" s="42">
        <f t="shared" si="40"/>
        <v>82.544502961303095</v>
      </c>
      <c r="AX45" s="45">
        <f t="shared" si="13"/>
        <v>72.898787760643273</v>
      </c>
      <c r="AY45" s="47">
        <f t="shared" si="45"/>
        <v>73.213147388059696</v>
      </c>
      <c r="AZ45" s="28">
        <f t="shared" si="15"/>
        <v>83.847326233245781</v>
      </c>
      <c r="BA45" s="49">
        <f t="shared" si="16"/>
        <v>56.885159670045894</v>
      </c>
      <c r="BB45" s="45">
        <f t="shared" si="35"/>
        <v>79.012309765988476</v>
      </c>
      <c r="BC45" s="5">
        <f t="shared" si="18"/>
        <v>92.5</v>
      </c>
      <c r="BD45" s="5">
        <f t="shared" si="19"/>
        <v>83.421052631578945</v>
      </c>
      <c r="BE45" s="5">
        <f t="shared" si="20"/>
        <v>66.25</v>
      </c>
      <c r="BF45" s="5">
        <f t="shared" si="21"/>
        <v>83.208955223880594</v>
      </c>
      <c r="BG45" s="5">
        <f t="shared" si="22"/>
        <v>71.791044776119406</v>
      </c>
      <c r="BH45" s="5">
        <f t="shared" si="23"/>
        <v>73.763837638376387</v>
      </c>
      <c r="BI45" s="5">
        <f t="shared" si="24"/>
        <v>85</v>
      </c>
      <c r="BJ45" s="5">
        <f t="shared" si="25"/>
        <v>63.157894736842103</v>
      </c>
      <c r="BK45" s="5">
        <f t="shared" si="26"/>
        <v>25</v>
      </c>
      <c r="BL45" s="5">
        <f t="shared" si="27"/>
        <v>62.686567164179102</v>
      </c>
      <c r="BM45" s="5">
        <f t="shared" si="28"/>
        <v>37.31343283582089</v>
      </c>
      <c r="BN45" s="5">
        <f t="shared" si="29"/>
        <v>41.697416974169741</v>
      </c>
      <c r="BP45" s="51" t="s">
        <v>788</v>
      </c>
      <c r="BQ45" s="51" t="s">
        <v>787</v>
      </c>
    </row>
    <row r="46" spans="1:69" x14ac:dyDescent="0.25">
      <c r="A46" s="1">
        <v>190</v>
      </c>
      <c r="B46" s="1" t="s">
        <v>251</v>
      </c>
      <c r="C46" s="1" t="s">
        <v>25</v>
      </c>
      <c r="D46" s="1">
        <v>25</v>
      </c>
      <c r="E46" s="4">
        <f t="shared" si="0"/>
        <v>77</v>
      </c>
      <c r="F46">
        <v>82</v>
      </c>
      <c r="G46">
        <v>251</v>
      </c>
      <c r="H46" t="s">
        <v>689</v>
      </c>
      <c r="I46" s="1" t="s">
        <v>587</v>
      </c>
      <c r="J46" s="1" t="s">
        <v>84</v>
      </c>
      <c r="K46" s="1">
        <v>67</v>
      </c>
      <c r="L46" s="1">
        <v>67</v>
      </c>
      <c r="M46" s="1">
        <v>2356</v>
      </c>
      <c r="N46" s="12">
        <v>574</v>
      </c>
      <c r="O46" s="12">
        <v>1144</v>
      </c>
      <c r="P46" s="12">
        <v>0.502</v>
      </c>
      <c r="Q46" s="7">
        <v>10</v>
      </c>
      <c r="R46" s="7">
        <v>25</v>
      </c>
      <c r="S46" s="7">
        <v>0.4</v>
      </c>
      <c r="T46" s="1">
        <v>564</v>
      </c>
      <c r="U46" s="1">
        <v>1119</v>
      </c>
      <c r="V46" s="1">
        <v>0.504</v>
      </c>
      <c r="W46" s="1">
        <v>0.50600000000000001</v>
      </c>
      <c r="X46" s="16">
        <v>311</v>
      </c>
      <c r="Y46" s="16">
        <v>427</v>
      </c>
      <c r="Z46" s="16">
        <v>0.72799999999999998</v>
      </c>
      <c r="AA46" s="20">
        <v>126</v>
      </c>
      <c r="AB46" s="20">
        <v>382</v>
      </c>
      <c r="AC46" s="20">
        <v>508</v>
      </c>
      <c r="AD46" s="32">
        <v>354</v>
      </c>
      <c r="AE46" s="34">
        <v>63</v>
      </c>
      <c r="AF46" s="30">
        <v>35</v>
      </c>
      <c r="AG46" s="1">
        <v>152</v>
      </c>
      <c r="AH46" s="1">
        <v>196</v>
      </c>
      <c r="AI46" s="1">
        <v>1469</v>
      </c>
      <c r="AJ46" s="1"/>
      <c r="AK46" s="4">
        <f t="shared" si="1"/>
        <v>89.501955862736025</v>
      </c>
      <c r="AL46" s="4">
        <f t="shared" si="2"/>
        <v>81.372590118329811</v>
      </c>
      <c r="AM46" s="14">
        <f t="shared" si="3"/>
        <v>90.309550834597871</v>
      </c>
      <c r="AN46" s="10">
        <f t="shared" si="41"/>
        <v>66.319999999999993</v>
      </c>
      <c r="AO46" s="18">
        <f t="shared" si="42"/>
        <v>83.428480000000008</v>
      </c>
      <c r="AP46" s="39">
        <f>((AZ46/0.96)*0.4+(AS46/0.96)*0.27+(T46/6.3)*0.37)*0.6+40</f>
        <v>94.231463364708574</v>
      </c>
      <c r="AQ46" s="37">
        <f t="shared" si="43"/>
        <v>70.94</v>
      </c>
      <c r="AR46" s="24">
        <f t="shared" si="37"/>
        <v>66.320555555555558</v>
      </c>
      <c r="AS46" s="22">
        <f t="shared" si="38"/>
        <v>80.364010921322702</v>
      </c>
      <c r="AT46" s="26">
        <f t="shared" si="39"/>
        <v>88.053534730846508</v>
      </c>
      <c r="AU46" s="43">
        <f t="shared" si="44"/>
        <v>90.017172640849282</v>
      </c>
      <c r="AV46" s="37">
        <f t="shared" si="11"/>
        <v>94.530304140177293</v>
      </c>
      <c r="AW46" s="42">
        <f t="shared" si="40"/>
        <v>84.415161557714384</v>
      </c>
      <c r="AX46" s="45">
        <f t="shared" si="13"/>
        <v>73.737594619067522</v>
      </c>
      <c r="AY46" s="47">
        <f t="shared" si="45"/>
        <v>75.480528451492546</v>
      </c>
      <c r="AZ46" s="28">
        <f t="shared" si="15"/>
        <v>83.183003229798615</v>
      </c>
      <c r="BA46" s="49">
        <f t="shared" si="16"/>
        <v>75.321128106869551</v>
      </c>
      <c r="BB46" s="45">
        <f t="shared" si="35"/>
        <v>85.308953740276536</v>
      </c>
      <c r="BC46" s="5">
        <f t="shared" si="18"/>
        <v>85</v>
      </c>
      <c r="BD46" s="5">
        <f t="shared" si="19"/>
        <v>85.78947368421052</v>
      </c>
      <c r="BE46" s="5">
        <f t="shared" si="20"/>
        <v>63.4375</v>
      </c>
      <c r="BF46" s="5">
        <f t="shared" si="21"/>
        <v>85.223880597014926</v>
      </c>
      <c r="BG46" s="5">
        <f t="shared" si="22"/>
        <v>69.776119402985074</v>
      </c>
      <c r="BH46" s="5">
        <f t="shared" si="23"/>
        <v>90.565246561556535</v>
      </c>
      <c r="BI46" s="5">
        <f t="shared" si="24"/>
        <v>70</v>
      </c>
      <c r="BJ46" s="5">
        <f t="shared" si="25"/>
        <v>68.421052631578945</v>
      </c>
      <c r="BK46" s="5">
        <f t="shared" si="26"/>
        <v>18.75</v>
      </c>
      <c r="BL46" s="5">
        <f t="shared" si="27"/>
        <v>67.164179104477611</v>
      </c>
      <c r="BM46" s="5">
        <f t="shared" si="28"/>
        <v>32.835820895522389</v>
      </c>
      <c r="BN46" s="5">
        <f t="shared" si="29"/>
        <v>79.033881247903395</v>
      </c>
      <c r="BP46" s="51" t="s">
        <v>793</v>
      </c>
      <c r="BQ46" s="51" t="s">
        <v>789</v>
      </c>
    </row>
    <row r="47" spans="1:69" x14ac:dyDescent="0.25">
      <c r="A47" s="1">
        <v>54</v>
      </c>
      <c r="B47" s="1" t="s">
        <v>112</v>
      </c>
      <c r="C47" s="1" t="s">
        <v>50</v>
      </c>
      <c r="D47" s="1">
        <v>25</v>
      </c>
      <c r="E47" s="4">
        <f t="shared" si="0"/>
        <v>75</v>
      </c>
      <c r="F47">
        <v>80</v>
      </c>
      <c r="G47">
        <v>216</v>
      </c>
      <c r="H47" t="s">
        <v>586</v>
      </c>
      <c r="I47" s="1" t="s">
        <v>722</v>
      </c>
      <c r="J47" s="1" t="s">
        <v>57</v>
      </c>
      <c r="K47" s="1">
        <v>78</v>
      </c>
      <c r="L47" s="1">
        <v>28</v>
      </c>
      <c r="M47" s="1">
        <v>1854</v>
      </c>
      <c r="N47" s="12">
        <v>261</v>
      </c>
      <c r="O47" s="12">
        <v>576</v>
      </c>
      <c r="P47" s="12">
        <v>0.45300000000000001</v>
      </c>
      <c r="Q47" s="7">
        <v>91</v>
      </c>
      <c r="R47" s="7">
        <v>256</v>
      </c>
      <c r="S47" s="7">
        <v>0.35499999999999998</v>
      </c>
      <c r="T47" s="1">
        <v>170</v>
      </c>
      <c r="U47" s="1">
        <v>320</v>
      </c>
      <c r="V47" s="1">
        <v>0.53100000000000003</v>
      </c>
      <c r="W47" s="1">
        <v>0.53200000000000003</v>
      </c>
      <c r="X47" s="16">
        <v>87</v>
      </c>
      <c r="Y47" s="16">
        <v>106</v>
      </c>
      <c r="Z47" s="16">
        <v>0.82099999999999995</v>
      </c>
      <c r="AA47" s="20">
        <v>50</v>
      </c>
      <c r="AB47" s="20">
        <v>163</v>
      </c>
      <c r="AC47" s="20">
        <v>213</v>
      </c>
      <c r="AD47" s="32">
        <v>68</v>
      </c>
      <c r="AE47" s="34">
        <v>34</v>
      </c>
      <c r="AF47" s="30">
        <v>9</v>
      </c>
      <c r="AG47" s="1">
        <v>78</v>
      </c>
      <c r="AH47" s="1">
        <v>104</v>
      </c>
      <c r="AI47" s="1">
        <v>700</v>
      </c>
      <c r="AJ47" s="1"/>
      <c r="AK47" s="4">
        <f t="shared" si="1"/>
        <v>80.692082336762496</v>
      </c>
      <c r="AL47" s="4">
        <f t="shared" si="2"/>
        <v>72.355425450568674</v>
      </c>
      <c r="AM47" s="14">
        <f t="shared" si="3"/>
        <v>73.018802731411228</v>
      </c>
      <c r="AN47" s="10">
        <f t="shared" si="41"/>
        <v>77.39</v>
      </c>
      <c r="AO47" s="18">
        <f t="shared" si="42"/>
        <v>86.561609999999988</v>
      </c>
      <c r="AP47" s="39">
        <f t="shared" ref="AP47:AP57" si="46">((AZ47/0.96)*0.4+(AS47/0.96)*0.3+(T47/6.3)*0.4)*0.6+40</f>
        <v>77.592902536367177</v>
      </c>
      <c r="AQ47" s="37">
        <f t="shared" si="43"/>
        <v>59.92</v>
      </c>
      <c r="AR47" s="24">
        <f t="shared" si="37"/>
        <v>57.519999999999996</v>
      </c>
      <c r="AS47" s="22">
        <f t="shared" si="38"/>
        <v>63.103055698000951</v>
      </c>
      <c r="AT47" s="26">
        <f t="shared" si="39"/>
        <v>70.974484269429524</v>
      </c>
      <c r="AU47" s="43">
        <f t="shared" si="44"/>
        <v>57.161482532296652</v>
      </c>
      <c r="AV47" s="37">
        <f t="shared" si="11"/>
        <v>77.291102085087999</v>
      </c>
      <c r="AW47" s="42">
        <f t="shared" si="40"/>
        <v>77.527341118001289</v>
      </c>
      <c r="AX47" s="45">
        <f t="shared" si="13"/>
        <v>77.383982997341377</v>
      </c>
      <c r="AY47" s="47">
        <f t="shared" si="45"/>
        <v>77.501550373134336</v>
      </c>
      <c r="AZ47" s="28">
        <f t="shared" si="15"/>
        <v>77.139556467206063</v>
      </c>
      <c r="BA47" s="49">
        <f t="shared" si="16"/>
        <v>75.245022663533121</v>
      </c>
      <c r="BB47" s="45">
        <f t="shared" si="35"/>
        <v>72.355913737289001</v>
      </c>
      <c r="BC47" s="5">
        <f t="shared" si="18"/>
        <v>85</v>
      </c>
      <c r="BD47" s="5">
        <f t="shared" si="19"/>
        <v>81.05263157894737</v>
      </c>
      <c r="BE47" s="5">
        <f t="shared" si="20"/>
        <v>69.0625</v>
      </c>
      <c r="BF47" s="5">
        <f t="shared" si="21"/>
        <v>73.470149253731336</v>
      </c>
      <c r="BG47" s="5">
        <f t="shared" si="22"/>
        <v>81.52985074626865</v>
      </c>
      <c r="BH47" s="5">
        <f t="shared" si="23"/>
        <v>82.987252599798722</v>
      </c>
      <c r="BI47" s="5">
        <f t="shared" si="24"/>
        <v>70</v>
      </c>
      <c r="BJ47" s="5">
        <f t="shared" si="25"/>
        <v>57.89473684210526</v>
      </c>
      <c r="BK47" s="5">
        <f t="shared" si="26"/>
        <v>31.25</v>
      </c>
      <c r="BL47" s="5">
        <f t="shared" si="27"/>
        <v>41.044776119402982</v>
      </c>
      <c r="BM47" s="5">
        <f t="shared" si="28"/>
        <v>58.955223880597011</v>
      </c>
      <c r="BN47" s="5">
        <f t="shared" si="29"/>
        <v>62.193894666219393</v>
      </c>
      <c r="BP47" s="51" t="s">
        <v>801</v>
      </c>
      <c r="BQ47" s="51" t="s">
        <v>790</v>
      </c>
    </row>
    <row r="48" spans="1:69" x14ac:dyDescent="0.25">
      <c r="A48" s="1">
        <v>126</v>
      </c>
      <c r="B48" s="1" t="s">
        <v>186</v>
      </c>
      <c r="C48" s="1" t="s">
        <v>25</v>
      </c>
      <c r="D48" s="1">
        <v>32</v>
      </c>
      <c r="E48" s="4">
        <f t="shared" si="0"/>
        <v>75</v>
      </c>
      <c r="F48">
        <v>80</v>
      </c>
      <c r="G48">
        <v>250</v>
      </c>
      <c r="H48" t="s">
        <v>586</v>
      </c>
      <c r="I48" s="1" t="s">
        <v>611</v>
      </c>
      <c r="J48" s="1" t="s">
        <v>59</v>
      </c>
      <c r="K48" s="1">
        <v>81</v>
      </c>
      <c r="L48" s="1">
        <v>15</v>
      </c>
      <c r="M48" s="1">
        <v>1984</v>
      </c>
      <c r="N48" s="12">
        <v>291</v>
      </c>
      <c r="O48" s="12">
        <v>632</v>
      </c>
      <c r="P48" s="12">
        <v>0.46</v>
      </c>
      <c r="Q48" s="7">
        <v>54</v>
      </c>
      <c r="R48" s="7">
        <v>169</v>
      </c>
      <c r="S48" s="7">
        <v>0.32</v>
      </c>
      <c r="T48" s="1">
        <v>237</v>
      </c>
      <c r="U48" s="1">
        <v>463</v>
      </c>
      <c r="V48" s="1">
        <v>0.51200000000000001</v>
      </c>
      <c r="W48" s="1">
        <v>0.503</v>
      </c>
      <c r="X48" s="16">
        <v>72</v>
      </c>
      <c r="Y48" s="16">
        <v>93</v>
      </c>
      <c r="Z48" s="16">
        <v>0.77400000000000002</v>
      </c>
      <c r="AA48" s="20">
        <v>78</v>
      </c>
      <c r="AB48" s="20">
        <v>270</v>
      </c>
      <c r="AC48" s="20">
        <v>348</v>
      </c>
      <c r="AD48" s="32">
        <v>233</v>
      </c>
      <c r="AE48" s="34">
        <v>36</v>
      </c>
      <c r="AF48" s="30">
        <v>23</v>
      </c>
      <c r="AG48" s="1">
        <v>126</v>
      </c>
      <c r="AH48" s="1">
        <v>148</v>
      </c>
      <c r="AI48" s="1">
        <v>708</v>
      </c>
      <c r="AJ48" s="1"/>
      <c r="AK48" s="4">
        <f t="shared" si="1"/>
        <v>81.540787043938778</v>
      </c>
      <c r="AL48" s="4">
        <f t="shared" si="2"/>
        <v>73.224099680266747</v>
      </c>
      <c r="AM48" s="14">
        <f t="shared" si="3"/>
        <v>74.752078907435504</v>
      </c>
      <c r="AN48" s="10">
        <f t="shared" si="41"/>
        <v>69.599999999999994</v>
      </c>
      <c r="AO48" s="18">
        <f t="shared" si="42"/>
        <v>83.183339999999987</v>
      </c>
      <c r="AP48" s="39">
        <f t="shared" si="46"/>
        <v>80.20246483655346</v>
      </c>
      <c r="AQ48" s="37">
        <f t="shared" si="43"/>
        <v>60.68</v>
      </c>
      <c r="AR48" s="24">
        <f t="shared" si="37"/>
        <v>62.062222222222218</v>
      </c>
      <c r="AS48" s="22">
        <f t="shared" si="38"/>
        <v>68.908471836633311</v>
      </c>
      <c r="AT48" s="26">
        <f t="shared" si="39"/>
        <v>78.091328979490441</v>
      </c>
      <c r="AU48" s="43">
        <f t="shared" si="44"/>
        <v>75.146554880980858</v>
      </c>
      <c r="AV48" s="37">
        <f t="shared" si="11"/>
        <v>83.649847591706688</v>
      </c>
      <c r="AW48" s="42">
        <f t="shared" si="40"/>
        <v>77.917485465843697</v>
      </c>
      <c r="AX48" s="45">
        <f t="shared" si="13"/>
        <v>64.881432518963379</v>
      </c>
      <c r="AY48" s="47">
        <f t="shared" si="45"/>
        <v>68.244032649253739</v>
      </c>
      <c r="AZ48" s="28">
        <f t="shared" si="15"/>
        <v>73.014219754453137</v>
      </c>
      <c r="BA48" s="49">
        <f t="shared" si="16"/>
        <v>73.640705165226706</v>
      </c>
      <c r="BB48" s="45">
        <f t="shared" si="35"/>
        <v>77.611410075504949</v>
      </c>
      <c r="BC48" s="5">
        <f t="shared" si="18"/>
        <v>67.5</v>
      </c>
      <c r="BD48" s="5">
        <f t="shared" si="19"/>
        <v>81.05263157894737</v>
      </c>
      <c r="BE48" s="5">
        <f t="shared" si="20"/>
        <v>69.0625</v>
      </c>
      <c r="BF48" s="5">
        <f t="shared" si="21"/>
        <v>84.888059701492537</v>
      </c>
      <c r="BG48" s="5">
        <f t="shared" si="22"/>
        <v>70.111940298507463</v>
      </c>
      <c r="BH48" s="5">
        <f t="shared" si="23"/>
        <v>84.949681314994976</v>
      </c>
      <c r="BI48" s="5">
        <f t="shared" si="24"/>
        <v>35</v>
      </c>
      <c r="BJ48" s="5">
        <f t="shared" si="25"/>
        <v>57.89473684210526</v>
      </c>
      <c r="BK48" s="5">
        <f t="shared" si="26"/>
        <v>31.25</v>
      </c>
      <c r="BL48" s="5">
        <f t="shared" si="27"/>
        <v>66.417910447761187</v>
      </c>
      <c r="BM48" s="5">
        <f t="shared" si="28"/>
        <v>33.582089552238806</v>
      </c>
      <c r="BN48" s="5">
        <f t="shared" si="29"/>
        <v>66.554847366655494</v>
      </c>
      <c r="BP48" s="51" t="s">
        <v>789</v>
      </c>
      <c r="BQ48" s="51" t="s">
        <v>781</v>
      </c>
    </row>
    <row r="49" spans="1:69" x14ac:dyDescent="0.25">
      <c r="A49" s="1">
        <v>41</v>
      </c>
      <c r="B49" s="1" t="s">
        <v>94</v>
      </c>
      <c r="C49" s="1" t="s">
        <v>30</v>
      </c>
      <c r="D49" s="1">
        <v>21</v>
      </c>
      <c r="E49" s="4">
        <f t="shared" si="0"/>
        <v>72</v>
      </c>
      <c r="F49">
        <v>77</v>
      </c>
      <c r="G49">
        <v>207</v>
      </c>
      <c r="H49" t="s">
        <v>602</v>
      </c>
      <c r="I49" s="1" t="s">
        <v>587</v>
      </c>
      <c r="J49" s="1" t="s">
        <v>95</v>
      </c>
      <c r="K49" s="1">
        <v>63</v>
      </c>
      <c r="L49" s="1">
        <v>59</v>
      </c>
      <c r="M49" s="1">
        <v>2107</v>
      </c>
      <c r="N49" s="12">
        <v>363</v>
      </c>
      <c r="O49" s="12">
        <v>851</v>
      </c>
      <c r="P49" s="12">
        <v>0.42699999999999999</v>
      </c>
      <c r="Q49" s="7">
        <v>106</v>
      </c>
      <c r="R49" s="7">
        <v>259</v>
      </c>
      <c r="S49" s="7">
        <v>0.40899999999999997</v>
      </c>
      <c r="T49" s="1">
        <v>257</v>
      </c>
      <c r="U49" s="1">
        <v>592</v>
      </c>
      <c r="V49" s="1">
        <v>0.434</v>
      </c>
      <c r="W49" s="1">
        <v>0.48899999999999999</v>
      </c>
      <c r="X49" s="16">
        <v>130</v>
      </c>
      <c r="Y49" s="16">
        <v>166</v>
      </c>
      <c r="Z49" s="16">
        <v>0.78300000000000003</v>
      </c>
      <c r="AA49" s="20">
        <v>57</v>
      </c>
      <c r="AB49" s="20">
        <v>184</v>
      </c>
      <c r="AC49" s="20">
        <v>241</v>
      </c>
      <c r="AD49" s="32">
        <v>194</v>
      </c>
      <c r="AE49" s="34">
        <v>76</v>
      </c>
      <c r="AF49" s="30">
        <v>18</v>
      </c>
      <c r="AG49" s="1">
        <v>123</v>
      </c>
      <c r="AH49" s="1">
        <v>136</v>
      </c>
      <c r="AI49" s="1">
        <v>962</v>
      </c>
      <c r="AJ49" s="1"/>
      <c r="AK49" s="4">
        <f t="shared" si="1"/>
        <v>87.106896685545266</v>
      </c>
      <c r="AL49" s="4">
        <f t="shared" si="2"/>
        <v>78.921176607558095</v>
      </c>
      <c r="AM49" s="14">
        <f t="shared" si="3"/>
        <v>77.268541729893769</v>
      </c>
      <c r="AN49" s="10">
        <f t="shared" si="41"/>
        <v>88.273600000000002</v>
      </c>
      <c r="AO49" s="18">
        <f t="shared" si="42"/>
        <v>84.602029999999985</v>
      </c>
      <c r="AP49" s="39">
        <f t="shared" si="46"/>
        <v>81.610839906499308</v>
      </c>
      <c r="AQ49" s="37">
        <f t="shared" si="43"/>
        <v>75.88</v>
      </c>
      <c r="AR49" s="24">
        <f t="shared" si="37"/>
        <v>59.892499999999998</v>
      </c>
      <c r="AS49" s="22">
        <f t="shared" si="38"/>
        <v>64.854282731574699</v>
      </c>
      <c r="AT49" s="26">
        <f t="shared" si="39"/>
        <v>72.752377969669936</v>
      </c>
      <c r="AU49" s="43">
        <f t="shared" si="44"/>
        <v>73.313006376196171</v>
      </c>
      <c r="AV49" s="37">
        <f t="shared" si="11"/>
        <v>84.057736798858258</v>
      </c>
      <c r="AW49" s="42">
        <f t="shared" si="40"/>
        <v>84.872120503271049</v>
      </c>
      <c r="AX49" s="45">
        <f t="shared" si="13"/>
        <v>88.664053964736866</v>
      </c>
      <c r="AY49" s="47">
        <f t="shared" si="45"/>
        <v>90.595431902985069</v>
      </c>
      <c r="AZ49" s="28">
        <f t="shared" si="15"/>
        <v>78.640742815411386</v>
      </c>
      <c r="BA49" s="49">
        <f t="shared" si="16"/>
        <v>85.754115287728993</v>
      </c>
      <c r="BB49" s="45">
        <f t="shared" si="35"/>
        <v>71.707445734103743</v>
      </c>
      <c r="BC49" s="5">
        <f t="shared" si="18"/>
        <v>95</v>
      </c>
      <c r="BD49" s="5">
        <f t="shared" si="19"/>
        <v>73.94736842105263</v>
      </c>
      <c r="BE49" s="5">
        <f t="shared" si="20"/>
        <v>77.5</v>
      </c>
      <c r="BF49" s="5">
        <f t="shared" si="21"/>
        <v>70.447761194029852</v>
      </c>
      <c r="BG49" s="5">
        <f t="shared" si="22"/>
        <v>84.552238805970148</v>
      </c>
      <c r="BH49" s="5">
        <f t="shared" si="23"/>
        <v>86.806440791680643</v>
      </c>
      <c r="BI49" s="5">
        <f t="shared" si="24"/>
        <v>90</v>
      </c>
      <c r="BJ49" s="5">
        <f t="shared" si="25"/>
        <v>42.10526315789474</v>
      </c>
      <c r="BK49" s="5">
        <f t="shared" si="26"/>
        <v>50</v>
      </c>
      <c r="BL49" s="5">
        <f t="shared" si="27"/>
        <v>34.328358208955223</v>
      </c>
      <c r="BM49" s="5">
        <f t="shared" si="28"/>
        <v>65.671641791044777</v>
      </c>
      <c r="BN49" s="5">
        <f t="shared" si="29"/>
        <v>70.680979537068097</v>
      </c>
      <c r="BP49" s="51" t="s">
        <v>788</v>
      </c>
      <c r="BQ49" s="51" t="s">
        <v>781</v>
      </c>
    </row>
    <row r="50" spans="1:69" x14ac:dyDescent="0.25">
      <c r="A50" s="1">
        <v>485</v>
      </c>
      <c r="B50" s="1" t="s">
        <v>551</v>
      </c>
      <c r="C50" s="1" t="s">
        <v>25</v>
      </c>
      <c r="D50" s="1">
        <v>27</v>
      </c>
      <c r="E50" s="4">
        <f t="shared" si="0"/>
        <v>77</v>
      </c>
      <c r="F50">
        <v>82</v>
      </c>
      <c r="G50">
        <v>210</v>
      </c>
      <c r="H50" t="s">
        <v>590</v>
      </c>
      <c r="I50" s="1" t="s">
        <v>587</v>
      </c>
      <c r="J50" s="1" t="s">
        <v>86</v>
      </c>
      <c r="K50" s="1">
        <v>75</v>
      </c>
      <c r="L50" s="1">
        <v>7</v>
      </c>
      <c r="M50" s="1">
        <v>1449</v>
      </c>
      <c r="N50" s="12">
        <v>233</v>
      </c>
      <c r="O50" s="12">
        <v>363</v>
      </c>
      <c r="P50" s="12">
        <v>0.64200000000000002</v>
      </c>
      <c r="Q50" s="7">
        <v>0</v>
      </c>
      <c r="R50" s="7">
        <v>3</v>
      </c>
      <c r="S50" s="7">
        <v>0</v>
      </c>
      <c r="T50" s="1">
        <v>233</v>
      </c>
      <c r="U50" s="1">
        <v>360</v>
      </c>
      <c r="V50" s="1">
        <v>0.64700000000000002</v>
      </c>
      <c r="W50" s="1">
        <v>0.64200000000000002</v>
      </c>
      <c r="X50" s="16">
        <v>78</v>
      </c>
      <c r="Y50" s="16">
        <v>112</v>
      </c>
      <c r="Z50" s="16">
        <v>0.69599999999999995</v>
      </c>
      <c r="AA50" s="20">
        <v>128</v>
      </c>
      <c r="AB50" s="20">
        <v>193</v>
      </c>
      <c r="AC50" s="20">
        <v>321</v>
      </c>
      <c r="AD50" s="32">
        <v>41</v>
      </c>
      <c r="AE50" s="34">
        <v>50</v>
      </c>
      <c r="AF50" s="30">
        <v>94</v>
      </c>
      <c r="AG50" s="1">
        <v>34</v>
      </c>
      <c r="AH50" s="1">
        <v>102</v>
      </c>
      <c r="AI50" s="1">
        <v>544</v>
      </c>
      <c r="AJ50" s="1"/>
      <c r="AK50" s="4">
        <f t="shared" si="1"/>
        <v>81.903577255228427</v>
      </c>
      <c r="AL50" s="4">
        <f t="shared" si="2"/>
        <v>73.595426131822038</v>
      </c>
      <c r="AM50" s="14">
        <f t="shared" si="3"/>
        <v>77.853678300455243</v>
      </c>
      <c r="AN50" s="10">
        <f t="shared" si="41"/>
        <v>45</v>
      </c>
      <c r="AO50" s="18">
        <f t="shared" si="42"/>
        <v>78.009360000000001</v>
      </c>
      <c r="AP50" s="39">
        <f t="shared" si="46"/>
        <v>83.867521356841735</v>
      </c>
      <c r="AQ50" s="37">
        <f t="shared" si="43"/>
        <v>66</v>
      </c>
      <c r="AR50" s="24">
        <f t="shared" si="37"/>
        <v>85.462777777777774</v>
      </c>
      <c r="AS50" s="22">
        <f t="shared" si="38"/>
        <v>77.354590702462247</v>
      </c>
      <c r="AT50" s="26">
        <f t="shared" si="39"/>
        <v>74.837447845319375</v>
      </c>
      <c r="AU50" s="43">
        <f t="shared" si="44"/>
        <v>53.96538443181818</v>
      </c>
      <c r="AV50" s="37">
        <f t="shared" si="11"/>
        <v>77.827130570758186</v>
      </c>
      <c r="AW50" s="42">
        <f t="shared" si="40"/>
        <v>85.562788609128106</v>
      </c>
      <c r="AX50" s="45">
        <f t="shared" si="13"/>
        <v>71.478950730497132</v>
      </c>
      <c r="AY50" s="47">
        <f t="shared" si="45"/>
        <v>76.905513059701491</v>
      </c>
      <c r="AZ50" s="28">
        <f t="shared" si="15"/>
        <v>81.949380495758305</v>
      </c>
      <c r="BA50" s="49">
        <f t="shared" si="16"/>
        <v>69.544370648097726</v>
      </c>
      <c r="BB50" s="45">
        <f t="shared" si="35"/>
        <v>71.907923580537044</v>
      </c>
      <c r="BC50" s="5">
        <f t="shared" si="18"/>
        <v>80</v>
      </c>
      <c r="BD50" s="5">
        <f t="shared" si="19"/>
        <v>85.78947368421052</v>
      </c>
      <c r="BE50" s="5">
        <f t="shared" si="20"/>
        <v>63.4375</v>
      </c>
      <c r="BF50" s="5">
        <f t="shared" si="21"/>
        <v>71.455223880597018</v>
      </c>
      <c r="BG50" s="5">
        <f t="shared" si="22"/>
        <v>83.544776119402982</v>
      </c>
      <c r="BH50" s="5">
        <f t="shared" si="23"/>
        <v>76.873532371687361</v>
      </c>
      <c r="BI50" s="5">
        <f t="shared" si="24"/>
        <v>60</v>
      </c>
      <c r="BJ50" s="5">
        <f t="shared" si="25"/>
        <v>68.421052631578945</v>
      </c>
      <c r="BK50" s="5">
        <f t="shared" si="26"/>
        <v>18.75</v>
      </c>
      <c r="BL50" s="5">
        <f t="shared" si="27"/>
        <v>36.567164179104473</v>
      </c>
      <c r="BM50" s="5">
        <f t="shared" si="28"/>
        <v>63.432835820895519</v>
      </c>
      <c r="BN50" s="5">
        <f t="shared" si="29"/>
        <v>48.607849714860784</v>
      </c>
      <c r="BP50" s="51" t="s">
        <v>794</v>
      </c>
      <c r="BQ50" s="51" t="s">
        <v>781</v>
      </c>
    </row>
    <row r="51" spans="1:69" x14ac:dyDescent="0.25">
      <c r="A51" s="1">
        <v>36</v>
      </c>
      <c r="B51" s="1" t="s">
        <v>88</v>
      </c>
      <c r="C51" s="1" t="s">
        <v>25</v>
      </c>
      <c r="D51" s="1">
        <v>29</v>
      </c>
      <c r="E51" s="4">
        <f t="shared" si="0"/>
        <v>75</v>
      </c>
      <c r="F51">
        <v>80</v>
      </c>
      <c r="G51">
        <v>250</v>
      </c>
      <c r="H51" t="s">
        <v>646</v>
      </c>
      <c r="I51" s="1" t="s">
        <v>587</v>
      </c>
      <c r="J51" s="1" t="s">
        <v>89</v>
      </c>
      <c r="K51" s="1">
        <v>82</v>
      </c>
      <c r="L51" s="1">
        <v>43</v>
      </c>
      <c r="M51" s="1">
        <v>1929</v>
      </c>
      <c r="N51" s="12">
        <v>344</v>
      </c>
      <c r="O51" s="12">
        <v>683</v>
      </c>
      <c r="P51" s="12">
        <v>0.504</v>
      </c>
      <c r="Q51" s="7">
        <v>9</v>
      </c>
      <c r="R51" s="7">
        <v>32</v>
      </c>
      <c r="S51" s="7">
        <v>0.28100000000000003</v>
      </c>
      <c r="T51" s="1">
        <v>335</v>
      </c>
      <c r="U51" s="1">
        <v>651</v>
      </c>
      <c r="V51" s="1">
        <v>0.51500000000000001</v>
      </c>
      <c r="W51" s="1">
        <v>0.51</v>
      </c>
      <c r="X51" s="16">
        <v>169</v>
      </c>
      <c r="Y51" s="16">
        <v>214</v>
      </c>
      <c r="Z51" s="16">
        <v>0.79</v>
      </c>
      <c r="AA51" s="20">
        <v>139</v>
      </c>
      <c r="AB51" s="20">
        <v>259</v>
      </c>
      <c r="AC51" s="20">
        <v>398</v>
      </c>
      <c r="AD51" s="32">
        <v>104</v>
      </c>
      <c r="AE51" s="34">
        <v>41</v>
      </c>
      <c r="AF51" s="30">
        <v>32</v>
      </c>
      <c r="AG51" s="1">
        <v>83</v>
      </c>
      <c r="AH51" s="1">
        <v>140</v>
      </c>
      <c r="AI51" s="1">
        <v>866</v>
      </c>
      <c r="AJ51" s="1"/>
      <c r="AK51" s="4">
        <f t="shared" si="1"/>
        <v>82.427503143632023</v>
      </c>
      <c r="AL51" s="4">
        <f t="shared" si="2"/>
        <v>74.131679688188072</v>
      </c>
      <c r="AM51" s="14">
        <f t="shared" si="3"/>
        <v>78.858100151745077</v>
      </c>
      <c r="AN51" s="10">
        <f t="shared" si="41"/>
        <v>60.301200000000001</v>
      </c>
      <c r="AO51" s="18">
        <f t="shared" si="42"/>
        <v>85.619900000000001</v>
      </c>
      <c r="AP51" s="39">
        <f t="shared" si="46"/>
        <v>86.713203878517675</v>
      </c>
      <c r="AQ51" s="37">
        <f t="shared" si="43"/>
        <v>62.58</v>
      </c>
      <c r="AR51" s="24">
        <f t="shared" si="37"/>
        <v>64.982222222222219</v>
      </c>
      <c r="AS51" s="22">
        <f t="shared" si="38"/>
        <v>79.398395776193695</v>
      </c>
      <c r="AT51" s="26">
        <f t="shared" si="39"/>
        <v>78.651729109527039</v>
      </c>
      <c r="AU51" s="43">
        <f t="shared" si="44"/>
        <v>60.586244412978473</v>
      </c>
      <c r="AV51" s="37">
        <f t="shared" si="11"/>
        <v>81.48491716492731</v>
      </c>
      <c r="AW51" s="42">
        <f t="shared" si="40"/>
        <v>80.949337583651669</v>
      </c>
      <c r="AX51" s="45">
        <f t="shared" si="13"/>
        <v>68.43211706693387</v>
      </c>
      <c r="AY51" s="47">
        <f t="shared" si="45"/>
        <v>71.317626399253726</v>
      </c>
      <c r="AZ51" s="28">
        <f t="shared" si="15"/>
        <v>76.256399634306362</v>
      </c>
      <c r="BA51" s="49">
        <f t="shared" si="16"/>
        <v>71.991319822015754</v>
      </c>
      <c r="BB51" s="45">
        <f t="shared" si="35"/>
        <v>77.984161788736358</v>
      </c>
      <c r="BC51" s="5">
        <f t="shared" si="18"/>
        <v>75</v>
      </c>
      <c r="BD51" s="5">
        <f t="shared" si="19"/>
        <v>81.05263157894737</v>
      </c>
      <c r="BE51" s="5">
        <f t="shared" si="20"/>
        <v>69.0625</v>
      </c>
      <c r="BF51" s="5">
        <f t="shared" si="21"/>
        <v>84.888059701492537</v>
      </c>
      <c r="BG51" s="5">
        <f t="shared" si="22"/>
        <v>70.111940298507463</v>
      </c>
      <c r="BH51" s="5">
        <f t="shared" si="23"/>
        <v>84.119423012411943</v>
      </c>
      <c r="BI51" s="5">
        <f t="shared" si="24"/>
        <v>50</v>
      </c>
      <c r="BJ51" s="5">
        <f t="shared" si="25"/>
        <v>57.89473684210526</v>
      </c>
      <c r="BK51" s="5">
        <f t="shared" si="26"/>
        <v>31.25</v>
      </c>
      <c r="BL51" s="5">
        <f t="shared" si="27"/>
        <v>66.417910447761187</v>
      </c>
      <c r="BM51" s="5">
        <f t="shared" si="28"/>
        <v>33.582089552238806</v>
      </c>
      <c r="BN51" s="5">
        <f t="shared" si="29"/>
        <v>64.709828916470983</v>
      </c>
      <c r="BP51" s="51" t="s">
        <v>799</v>
      </c>
      <c r="BQ51" s="51" t="s">
        <v>787</v>
      </c>
    </row>
    <row r="52" spans="1:69" x14ac:dyDescent="0.25">
      <c r="A52" s="1">
        <v>116</v>
      </c>
      <c r="B52" s="1" t="s">
        <v>175</v>
      </c>
      <c r="C52" s="1" t="s">
        <v>25</v>
      </c>
      <c r="D52" s="1">
        <v>23</v>
      </c>
      <c r="E52" s="4">
        <f t="shared" si="0"/>
        <v>77</v>
      </c>
      <c r="F52">
        <v>82</v>
      </c>
      <c r="G52">
        <v>240</v>
      </c>
      <c r="H52" t="s">
        <v>716</v>
      </c>
      <c r="I52" s="1" t="s">
        <v>587</v>
      </c>
      <c r="J52" s="1" t="s">
        <v>57</v>
      </c>
      <c r="K52" s="1">
        <v>27</v>
      </c>
      <c r="L52" s="1">
        <v>6</v>
      </c>
      <c r="M52" s="1">
        <v>423</v>
      </c>
      <c r="N52" s="12">
        <v>55</v>
      </c>
      <c r="O52" s="12">
        <v>137</v>
      </c>
      <c r="P52" s="12">
        <v>0.40100000000000002</v>
      </c>
      <c r="Q52" s="7">
        <v>8</v>
      </c>
      <c r="R52" s="7">
        <v>34</v>
      </c>
      <c r="S52" s="7">
        <v>0.23499999999999999</v>
      </c>
      <c r="T52" s="1">
        <v>47</v>
      </c>
      <c r="U52" s="1">
        <v>103</v>
      </c>
      <c r="V52" s="1">
        <v>0.45600000000000002</v>
      </c>
      <c r="W52" s="1">
        <v>0.43099999999999999</v>
      </c>
      <c r="X52" s="16">
        <v>24</v>
      </c>
      <c r="Y52" s="16">
        <v>37</v>
      </c>
      <c r="Z52" s="16">
        <v>0.64900000000000002</v>
      </c>
      <c r="AA52" s="20">
        <v>38</v>
      </c>
      <c r="AB52" s="20">
        <v>45</v>
      </c>
      <c r="AC52" s="20">
        <v>83</v>
      </c>
      <c r="AD52" s="32">
        <v>30</v>
      </c>
      <c r="AE52" s="34">
        <v>18</v>
      </c>
      <c r="AF52" s="30">
        <v>7</v>
      </c>
      <c r="AG52" s="1">
        <v>29</v>
      </c>
      <c r="AH52" s="1">
        <v>59</v>
      </c>
      <c r="AI52" s="1">
        <v>142</v>
      </c>
      <c r="AJ52" s="1"/>
      <c r="AK52" s="4">
        <f t="shared" si="1"/>
        <v>73.551823095844085</v>
      </c>
      <c r="AL52" s="4">
        <f t="shared" si="2"/>
        <v>65.047160109863952</v>
      </c>
      <c r="AM52" s="14">
        <f t="shared" si="3"/>
        <v>60.987172989377846</v>
      </c>
      <c r="AN52" s="10">
        <f t="shared" si="41"/>
        <v>57.873999999999995</v>
      </c>
      <c r="AO52" s="18">
        <f t="shared" si="42"/>
        <v>62.1235</v>
      </c>
      <c r="AP52" s="39">
        <f t="shared" si="46"/>
        <v>72.022083531183526</v>
      </c>
      <c r="AQ52" s="37">
        <f t="shared" si="43"/>
        <v>53.84</v>
      </c>
      <c r="AR52" s="24">
        <f t="shared" si="37"/>
        <v>57.236111111111114</v>
      </c>
      <c r="AS52" s="22">
        <f t="shared" si="38"/>
        <v>59.057309467994777</v>
      </c>
      <c r="AT52" s="26">
        <f t="shared" si="39"/>
        <v>62.587785658470963</v>
      </c>
      <c r="AU52" s="43">
        <f t="shared" si="44"/>
        <v>52.107260537081345</v>
      </c>
      <c r="AV52" s="37">
        <f t="shared" si="11"/>
        <v>72.52842838822437</v>
      </c>
      <c r="AW52" s="42">
        <f t="shared" si="40"/>
        <v>74.244004283418917</v>
      </c>
      <c r="AX52" s="45">
        <f t="shared" si="13"/>
        <v>66.799559216680763</v>
      </c>
      <c r="AY52" s="47">
        <f t="shared" si="45"/>
        <v>72.025199626865671</v>
      </c>
      <c r="AZ52" s="28">
        <f t="shared" si="15"/>
        <v>76.63344726183324</v>
      </c>
      <c r="BA52" s="49">
        <f t="shared" si="16"/>
        <v>67.890868937116636</v>
      </c>
      <c r="BB52" s="45">
        <f t="shared" si="35"/>
        <v>72.797830748464122</v>
      </c>
      <c r="BC52" s="5">
        <f t="shared" si="18"/>
        <v>90</v>
      </c>
      <c r="BD52" s="5">
        <f t="shared" si="19"/>
        <v>85.78947368421052</v>
      </c>
      <c r="BE52" s="5">
        <f t="shared" si="20"/>
        <v>63.4375</v>
      </c>
      <c r="BF52" s="5">
        <f t="shared" si="21"/>
        <v>81.52985074626865</v>
      </c>
      <c r="BG52" s="5">
        <f t="shared" si="22"/>
        <v>73.470149253731336</v>
      </c>
      <c r="BH52" s="5">
        <f t="shared" si="23"/>
        <v>61.385441127138542</v>
      </c>
      <c r="BI52" s="5">
        <f t="shared" si="24"/>
        <v>80</v>
      </c>
      <c r="BJ52" s="5">
        <f t="shared" si="25"/>
        <v>68.421052631578945</v>
      </c>
      <c r="BK52" s="5">
        <f t="shared" si="26"/>
        <v>18.75</v>
      </c>
      <c r="BL52" s="5">
        <f t="shared" si="27"/>
        <v>58.955223880597011</v>
      </c>
      <c r="BM52" s="5">
        <f t="shared" si="28"/>
        <v>41.044776119402982</v>
      </c>
      <c r="BN52" s="5">
        <f t="shared" si="29"/>
        <v>14.189869171418987</v>
      </c>
      <c r="BP52" s="51" t="s">
        <v>794</v>
      </c>
      <c r="BQ52" s="51" t="s">
        <v>787</v>
      </c>
    </row>
    <row r="53" spans="1:69" x14ac:dyDescent="0.25">
      <c r="A53" s="1">
        <v>240</v>
      </c>
      <c r="B53" s="1" t="s">
        <v>301</v>
      </c>
      <c r="C53" s="1" t="s">
        <v>73</v>
      </c>
      <c r="D53" s="1">
        <v>25</v>
      </c>
      <c r="E53" s="4">
        <f t="shared" si="0"/>
        <v>68</v>
      </c>
      <c r="F53">
        <v>73</v>
      </c>
      <c r="G53">
        <v>169</v>
      </c>
      <c r="H53" t="s">
        <v>586</v>
      </c>
      <c r="I53" s="1" t="s">
        <v>587</v>
      </c>
      <c r="J53" s="1" t="s">
        <v>65</v>
      </c>
      <c r="K53" s="1">
        <v>41</v>
      </c>
      <c r="L53" s="1">
        <v>41</v>
      </c>
      <c r="M53" s="1">
        <v>1173</v>
      </c>
      <c r="N53" s="12">
        <v>218</v>
      </c>
      <c r="O53" s="12">
        <v>543</v>
      </c>
      <c r="P53" s="12">
        <v>0.40100000000000002</v>
      </c>
      <c r="Q53" s="7">
        <v>76</v>
      </c>
      <c r="R53" s="7">
        <v>211</v>
      </c>
      <c r="S53" s="7">
        <v>0.36</v>
      </c>
      <c r="T53" s="1">
        <v>142</v>
      </c>
      <c r="U53" s="1">
        <v>332</v>
      </c>
      <c r="V53" s="1">
        <v>0.42799999999999999</v>
      </c>
      <c r="W53" s="1">
        <v>0.47099999999999997</v>
      </c>
      <c r="X53" s="16">
        <v>120</v>
      </c>
      <c r="Y53" s="16">
        <v>143</v>
      </c>
      <c r="Z53" s="16">
        <v>0.83899999999999997</v>
      </c>
      <c r="AA53" s="20">
        <v>21</v>
      </c>
      <c r="AB53" s="20">
        <v>83</v>
      </c>
      <c r="AC53" s="20">
        <v>104</v>
      </c>
      <c r="AD53" s="32">
        <v>272</v>
      </c>
      <c r="AE53" s="34">
        <v>44</v>
      </c>
      <c r="AF53" s="30">
        <v>4</v>
      </c>
      <c r="AG53" s="1">
        <v>90</v>
      </c>
      <c r="AH53" s="1">
        <v>64</v>
      </c>
      <c r="AI53" s="1">
        <v>632</v>
      </c>
      <c r="AJ53" s="1"/>
      <c r="AK53" s="4">
        <f t="shared" si="1"/>
        <v>82.995353304383443</v>
      </c>
      <c r="AL53" s="4">
        <f t="shared" si="2"/>
        <v>74.712891029192463</v>
      </c>
      <c r="AM53" s="14">
        <f t="shared" si="3"/>
        <v>69.1495402124431</v>
      </c>
      <c r="AN53" s="10">
        <f t="shared" si="41"/>
        <v>82.495999999999995</v>
      </c>
      <c r="AO53" s="18">
        <f t="shared" si="42"/>
        <v>88.236989999999992</v>
      </c>
      <c r="AP53" s="39">
        <f t="shared" si="46"/>
        <v>73.66783054420668</v>
      </c>
      <c r="AQ53" s="37">
        <f t="shared" si="43"/>
        <v>63.72</v>
      </c>
      <c r="AR53" s="24">
        <f t="shared" si="37"/>
        <v>54.62027777777778</v>
      </c>
      <c r="AS53" s="22">
        <f t="shared" si="38"/>
        <v>55.984134303785282</v>
      </c>
      <c r="AT53" s="26">
        <f t="shared" si="39"/>
        <v>64.111753351404332</v>
      </c>
      <c r="AU53" s="43">
        <f t="shared" si="44"/>
        <v>82.431764491028702</v>
      </c>
      <c r="AV53" s="37">
        <f t="shared" si="11"/>
        <v>84.856872348699525</v>
      </c>
      <c r="AW53" s="42">
        <f t="shared" si="40"/>
        <v>79.237743812552878</v>
      </c>
      <c r="AX53" s="45">
        <f t="shared" si="13"/>
        <v>87.449692300665419</v>
      </c>
      <c r="AY53" s="47">
        <f t="shared" si="45"/>
        <v>91.363028917910441</v>
      </c>
      <c r="AZ53" s="28">
        <f t="shared" si="15"/>
        <v>71.045126210892462</v>
      </c>
      <c r="BA53" s="49">
        <f t="shared" si="16"/>
        <v>91.686756694193434</v>
      </c>
      <c r="BB53" s="45">
        <f t="shared" si="35"/>
        <v>55.348745501519346</v>
      </c>
      <c r="BC53" s="5">
        <f t="shared" si="18"/>
        <v>85</v>
      </c>
      <c r="BD53" s="5">
        <f t="shared" si="19"/>
        <v>64.473684210526315</v>
      </c>
      <c r="BE53" s="5">
        <f t="shared" si="20"/>
        <v>88.75</v>
      </c>
      <c r="BF53" s="5">
        <f t="shared" si="21"/>
        <v>57.686567164179102</v>
      </c>
      <c r="BG53" s="5">
        <f t="shared" si="22"/>
        <v>97.31343283582089</v>
      </c>
      <c r="BH53" s="5">
        <f t="shared" si="23"/>
        <v>72.70714525327071</v>
      </c>
      <c r="BI53" s="5">
        <f t="shared" si="24"/>
        <v>70</v>
      </c>
      <c r="BJ53" s="5">
        <f t="shared" si="25"/>
        <v>21.05263157894737</v>
      </c>
      <c r="BK53" s="5">
        <f t="shared" si="26"/>
        <v>75</v>
      </c>
      <c r="BL53" s="5">
        <f t="shared" si="27"/>
        <v>5.9701492537313428</v>
      </c>
      <c r="BM53" s="5">
        <f t="shared" si="28"/>
        <v>94.02985074626865</v>
      </c>
      <c r="BN53" s="5">
        <f t="shared" si="29"/>
        <v>39.349211673934924</v>
      </c>
      <c r="BP53" s="51" t="s">
        <v>797</v>
      </c>
      <c r="BQ53" s="51" t="s">
        <v>787</v>
      </c>
    </row>
    <row r="54" spans="1:69" x14ac:dyDescent="0.25">
      <c r="A54" s="1">
        <v>265</v>
      </c>
      <c r="B54" s="1" t="s">
        <v>326</v>
      </c>
      <c r="C54" s="1" t="s">
        <v>327</v>
      </c>
      <c r="D54" s="1">
        <v>23</v>
      </c>
      <c r="E54" s="4">
        <f t="shared" si="0"/>
        <v>70</v>
      </c>
      <c r="F54">
        <v>75</v>
      </c>
      <c r="G54">
        <v>189</v>
      </c>
      <c r="H54" t="s">
        <v>593</v>
      </c>
      <c r="I54" s="1" t="s">
        <v>587</v>
      </c>
      <c r="J54" s="1" t="s">
        <v>86</v>
      </c>
      <c r="K54" s="1">
        <v>63</v>
      </c>
      <c r="L54" s="1">
        <v>61</v>
      </c>
      <c r="M54" s="1">
        <v>2035</v>
      </c>
      <c r="N54" s="12">
        <v>375</v>
      </c>
      <c r="O54" s="12">
        <v>888</v>
      </c>
      <c r="P54" s="12">
        <v>0.42199999999999999</v>
      </c>
      <c r="Q54" s="7">
        <v>125</v>
      </c>
      <c r="R54" s="7">
        <v>321</v>
      </c>
      <c r="S54" s="7">
        <v>0.38900000000000001</v>
      </c>
      <c r="T54" s="1">
        <v>250</v>
      </c>
      <c r="U54" s="1">
        <v>567</v>
      </c>
      <c r="V54" s="1">
        <v>0.441</v>
      </c>
      <c r="W54" s="1">
        <v>0.49299999999999999</v>
      </c>
      <c r="X54" s="16">
        <v>195</v>
      </c>
      <c r="Y54" s="16">
        <v>223</v>
      </c>
      <c r="Z54" s="16">
        <v>0.874</v>
      </c>
      <c r="AA54" s="20">
        <v>28</v>
      </c>
      <c r="AB54" s="20">
        <v>216</v>
      </c>
      <c r="AC54" s="20">
        <v>244</v>
      </c>
      <c r="AD54" s="32">
        <v>330</v>
      </c>
      <c r="AE54" s="34">
        <v>90</v>
      </c>
      <c r="AF54" s="30">
        <v>10</v>
      </c>
      <c r="AG54" s="1">
        <v>189</v>
      </c>
      <c r="AH54" s="1">
        <v>114</v>
      </c>
      <c r="AI54" s="1">
        <v>1070</v>
      </c>
      <c r="AJ54" s="1"/>
      <c r="AK54" s="4">
        <f t="shared" si="1"/>
        <v>88.631929169601648</v>
      </c>
      <c r="AL54" s="4">
        <f t="shared" si="2"/>
        <v>80.482092208886399</v>
      </c>
      <c r="AM54" s="14">
        <f t="shared" si="3"/>
        <v>77.704452200303493</v>
      </c>
      <c r="AN54" s="10">
        <f t="shared" si="41"/>
        <v>84.638800000000003</v>
      </c>
      <c r="AO54" s="18">
        <f t="shared" si="42"/>
        <v>91.646340000000009</v>
      </c>
      <c r="AP54" s="39">
        <f t="shared" si="46"/>
        <v>79.868657521269768</v>
      </c>
      <c r="AQ54" s="37">
        <f t="shared" si="43"/>
        <v>81.199999999999989</v>
      </c>
      <c r="AR54" s="24">
        <f t="shared" si="37"/>
        <v>56.93194444444444</v>
      </c>
      <c r="AS54" s="22">
        <f t="shared" si="38"/>
        <v>60.179868343567506</v>
      </c>
      <c r="AT54" s="26">
        <f t="shared" si="39"/>
        <v>74.200820724519886</v>
      </c>
      <c r="AU54" s="43">
        <f t="shared" si="44"/>
        <v>89.460105263157899</v>
      </c>
      <c r="AV54" s="37">
        <f t="shared" si="11"/>
        <v>88.694595194603124</v>
      </c>
      <c r="AW54" s="42">
        <f t="shared" si="40"/>
        <v>85.830186753576527</v>
      </c>
      <c r="AX54" s="45">
        <f t="shared" si="13"/>
        <v>90.2992256430027</v>
      </c>
      <c r="AY54" s="47">
        <v>94</v>
      </c>
      <c r="AZ54" s="28">
        <f t="shared" si="15"/>
        <v>76.24449073216536</v>
      </c>
      <c r="BA54" s="49">
        <f t="shared" si="16"/>
        <v>91.550550536428801</v>
      </c>
      <c r="BB54" s="45">
        <f t="shared" si="35"/>
        <v>65.263437985142957</v>
      </c>
      <c r="BC54" s="5">
        <f t="shared" si="18"/>
        <v>90</v>
      </c>
      <c r="BD54" s="5">
        <f t="shared" si="19"/>
        <v>69.21052631578948</v>
      </c>
      <c r="BE54" s="5">
        <f t="shared" si="20"/>
        <v>83.125</v>
      </c>
      <c r="BF54" s="5">
        <f t="shared" si="21"/>
        <v>64.402985074626869</v>
      </c>
      <c r="BG54" s="5">
        <f t="shared" si="22"/>
        <v>90.597014925373145</v>
      </c>
      <c r="BH54" s="5">
        <f t="shared" si="23"/>
        <v>85.719557195571952</v>
      </c>
      <c r="BI54" s="5">
        <f t="shared" si="24"/>
        <v>80</v>
      </c>
      <c r="BJ54" s="5">
        <f t="shared" si="25"/>
        <v>31.578947368421051</v>
      </c>
      <c r="BK54" s="5">
        <f t="shared" si="26"/>
        <v>62.5</v>
      </c>
      <c r="BL54" s="5">
        <f t="shared" si="27"/>
        <v>20.8955223880597</v>
      </c>
      <c r="BM54" s="5">
        <f t="shared" si="28"/>
        <v>79.104477611940297</v>
      </c>
      <c r="BN54" s="5">
        <f t="shared" si="29"/>
        <v>68.26568265682657</v>
      </c>
      <c r="BP54" s="51" t="s">
        <v>795</v>
      </c>
      <c r="BQ54" s="51" t="s">
        <v>787</v>
      </c>
    </row>
    <row r="55" spans="1:69" x14ac:dyDescent="0.25">
      <c r="A55" s="1">
        <v>396</v>
      </c>
      <c r="B55" s="1" t="s">
        <v>461</v>
      </c>
      <c r="C55" s="1" t="s">
        <v>30</v>
      </c>
      <c r="D55" s="1">
        <v>29</v>
      </c>
      <c r="E55" s="4">
        <f t="shared" si="0"/>
        <v>73</v>
      </c>
      <c r="F55">
        <v>78</v>
      </c>
      <c r="G55">
        <v>220</v>
      </c>
      <c r="H55" t="s">
        <v>592</v>
      </c>
      <c r="I55" s="1" t="s">
        <v>587</v>
      </c>
      <c r="J55" s="1" t="s">
        <v>79</v>
      </c>
      <c r="K55" s="1">
        <v>33</v>
      </c>
      <c r="L55" s="1">
        <v>0</v>
      </c>
      <c r="M55" s="1">
        <v>271</v>
      </c>
      <c r="N55" s="12">
        <v>11</v>
      </c>
      <c r="O55" s="12">
        <v>54</v>
      </c>
      <c r="P55" s="12">
        <v>0.20399999999999999</v>
      </c>
      <c r="Q55" s="7">
        <v>3</v>
      </c>
      <c r="R55" s="7">
        <v>27</v>
      </c>
      <c r="S55" s="7">
        <v>0.111</v>
      </c>
      <c r="T55" s="1">
        <v>8</v>
      </c>
      <c r="U55" s="1">
        <v>27</v>
      </c>
      <c r="V55" s="1">
        <v>0.29599999999999999</v>
      </c>
      <c r="W55" s="1">
        <v>0.23100000000000001</v>
      </c>
      <c r="X55" s="16">
        <v>5</v>
      </c>
      <c r="Y55" s="16">
        <v>11</v>
      </c>
      <c r="Z55" s="16">
        <v>0.45500000000000002</v>
      </c>
      <c r="AA55" s="20">
        <v>4</v>
      </c>
      <c r="AB55" s="20">
        <v>37</v>
      </c>
      <c r="AC55" s="20">
        <v>41</v>
      </c>
      <c r="AD55" s="32">
        <v>12</v>
      </c>
      <c r="AE55" s="34">
        <v>5</v>
      </c>
      <c r="AF55" s="30">
        <v>12</v>
      </c>
      <c r="AG55" s="1">
        <v>11</v>
      </c>
      <c r="AH55" s="1">
        <v>27</v>
      </c>
      <c r="AI55" s="1">
        <v>30</v>
      </c>
      <c r="AJ55" s="1"/>
      <c r="AK55" s="4">
        <f t="shared" si="1"/>
        <v>70.558529062033273</v>
      </c>
      <c r="AL55" s="4">
        <f t="shared" si="2"/>
        <v>61.983435628198762</v>
      </c>
      <c r="AM55" s="14">
        <f t="shared" si="3"/>
        <v>52.282834597875571</v>
      </c>
      <c r="AN55" s="10">
        <f t="shared" si="41"/>
        <v>63.6464</v>
      </c>
      <c r="AO55" s="18">
        <f t="shared" si="42"/>
        <v>54.682499999999997</v>
      </c>
      <c r="AP55" s="39">
        <f t="shared" si="46"/>
        <v>67.287969019383951</v>
      </c>
      <c r="AQ55" s="37">
        <f t="shared" si="43"/>
        <v>48.9</v>
      </c>
      <c r="AR55" s="24">
        <f t="shared" si="37"/>
        <v>58.12833333333333</v>
      </c>
      <c r="AS55" s="22">
        <f t="shared" si="38"/>
        <v>52.048414236618399</v>
      </c>
      <c r="AT55" s="26">
        <f t="shared" si="39"/>
        <v>60.373176141380299</v>
      </c>
      <c r="AU55" s="43">
        <f t="shared" si="44"/>
        <v>49.992860940490431</v>
      </c>
      <c r="AV55" s="37">
        <f t="shared" si="11"/>
        <v>70.546358997092838</v>
      </c>
      <c r="AW55" s="42">
        <f t="shared" si="40"/>
        <v>71.813889853778804</v>
      </c>
      <c r="AX55" s="45">
        <f t="shared" si="13"/>
        <v>65.150894521709631</v>
      </c>
      <c r="AY55" s="47">
        <f t="shared" ref="AY55:AY80" si="47">(BI55*0.2+BK55*0.2+BM55*0.2+(AQ55/0.96)*0.45)*0.79+30</f>
        <v>71.764064832089559</v>
      </c>
      <c r="AZ55" s="28">
        <f t="shared" si="15"/>
        <v>68.896517781024386</v>
      </c>
      <c r="BA55" s="49">
        <f t="shared" si="16"/>
        <v>74.062398021028244</v>
      </c>
      <c r="BB55" s="45">
        <f t="shared" si="35"/>
        <v>62.158357775374668</v>
      </c>
      <c r="BC55" s="5">
        <f t="shared" si="18"/>
        <v>75</v>
      </c>
      <c r="BD55" s="5">
        <f t="shared" si="19"/>
        <v>76.315789473684205</v>
      </c>
      <c r="BE55" s="5">
        <f t="shared" si="20"/>
        <v>74.6875</v>
      </c>
      <c r="BF55" s="5">
        <f t="shared" si="21"/>
        <v>74.81343283582089</v>
      </c>
      <c r="BG55" s="5">
        <f t="shared" si="22"/>
        <v>80.18656716417911</v>
      </c>
      <c r="BH55" s="5">
        <f t="shared" si="23"/>
        <v>59.090909090909093</v>
      </c>
      <c r="BI55" s="5">
        <f t="shared" si="24"/>
        <v>50</v>
      </c>
      <c r="BJ55" s="5">
        <f t="shared" si="25"/>
        <v>47.368421052631575</v>
      </c>
      <c r="BK55" s="5">
        <f t="shared" si="26"/>
        <v>43.75</v>
      </c>
      <c r="BL55" s="5">
        <f t="shared" si="27"/>
        <v>44.029850746268657</v>
      </c>
      <c r="BM55" s="5">
        <f t="shared" si="28"/>
        <v>55.970149253731343</v>
      </c>
      <c r="BN55" s="5">
        <f t="shared" si="29"/>
        <v>9.0909090909090917</v>
      </c>
      <c r="BP55" s="51" t="s">
        <v>795</v>
      </c>
      <c r="BQ55" s="51" t="s">
        <v>789</v>
      </c>
    </row>
    <row r="56" spans="1:69" x14ac:dyDescent="0.25">
      <c r="A56" s="1">
        <v>207</v>
      </c>
      <c r="B56" s="1" t="s">
        <v>268</v>
      </c>
      <c r="C56" s="1" t="s">
        <v>33</v>
      </c>
      <c r="D56" s="1">
        <v>35</v>
      </c>
      <c r="E56" s="4">
        <f t="shared" si="0"/>
        <v>79</v>
      </c>
      <c r="F56">
        <v>84</v>
      </c>
      <c r="G56">
        <v>263</v>
      </c>
      <c r="H56" t="s">
        <v>590</v>
      </c>
      <c r="I56" s="1" t="s">
        <v>587</v>
      </c>
      <c r="J56" s="1" t="s">
        <v>53</v>
      </c>
      <c r="K56" s="1">
        <v>22</v>
      </c>
      <c r="L56" s="1">
        <v>1</v>
      </c>
      <c r="M56" s="1">
        <v>119</v>
      </c>
      <c r="N56" s="12">
        <v>14</v>
      </c>
      <c r="O56" s="12">
        <v>30</v>
      </c>
      <c r="P56" s="12">
        <v>0.46700000000000003</v>
      </c>
      <c r="Q56" s="7">
        <v>0</v>
      </c>
      <c r="R56" s="7">
        <v>0</v>
      </c>
      <c r="S56" s="7"/>
      <c r="T56" s="1">
        <v>14</v>
      </c>
      <c r="U56" s="1">
        <v>30</v>
      </c>
      <c r="V56" s="1">
        <v>0.46700000000000003</v>
      </c>
      <c r="W56" s="1">
        <v>0.46700000000000003</v>
      </c>
      <c r="X56" s="16">
        <v>7</v>
      </c>
      <c r="Y56" s="16">
        <v>13</v>
      </c>
      <c r="Z56" s="16">
        <v>0.53800000000000003</v>
      </c>
      <c r="AA56" s="20">
        <v>6</v>
      </c>
      <c r="AB56" s="20">
        <v>23</v>
      </c>
      <c r="AC56" s="20">
        <v>29</v>
      </c>
      <c r="AD56" s="32">
        <v>2</v>
      </c>
      <c r="AE56" s="34">
        <v>2</v>
      </c>
      <c r="AF56" s="30">
        <v>10</v>
      </c>
      <c r="AG56" s="1">
        <v>10</v>
      </c>
      <c r="AH56" s="1">
        <v>17</v>
      </c>
      <c r="AI56" s="1">
        <v>35</v>
      </c>
      <c r="AJ56" s="1"/>
      <c r="AK56" s="4">
        <f t="shared" si="1"/>
        <v>66.266934834666685</v>
      </c>
      <c r="AL56" s="4">
        <f t="shared" si="2"/>
        <v>57.590862713129432</v>
      </c>
      <c r="AM56" s="14">
        <f t="shared" si="3"/>
        <v>61.112062215477998</v>
      </c>
      <c r="AN56" s="10">
        <f t="shared" si="41"/>
        <v>45</v>
      </c>
      <c r="AO56" s="18">
        <f t="shared" si="42"/>
        <v>57.436999999999998</v>
      </c>
      <c r="AP56" s="39">
        <f t="shared" si="46"/>
        <v>67.226825980704746</v>
      </c>
      <c r="AQ56" s="37">
        <f t="shared" si="43"/>
        <v>47.76</v>
      </c>
      <c r="AR56" s="24">
        <f t="shared" si="37"/>
        <v>58.574444444444438</v>
      </c>
      <c r="AS56" s="22">
        <f t="shared" si="38"/>
        <v>51.975846702492163</v>
      </c>
      <c r="AT56" s="26">
        <f t="shared" si="39"/>
        <v>59.260608607254071</v>
      </c>
      <c r="AU56" s="43">
        <f t="shared" si="44"/>
        <v>46.898412321770337</v>
      </c>
      <c r="AV56" s="37">
        <f t="shared" si="11"/>
        <v>69.471882657775339</v>
      </c>
      <c r="AW56" s="42">
        <f t="shared" si="40"/>
        <v>69.113832807886169</v>
      </c>
      <c r="AX56" s="45">
        <f t="shared" si="13"/>
        <v>44.708148110320586</v>
      </c>
      <c r="AY56" s="47">
        <f t="shared" si="47"/>
        <v>55.606759328358208</v>
      </c>
      <c r="AZ56" s="28">
        <f t="shared" si="15"/>
        <v>67.792085562616506</v>
      </c>
      <c r="BA56" s="49">
        <f t="shared" si="16"/>
        <v>48.244902922214415</v>
      </c>
      <c r="BB56" s="45">
        <f t="shared" si="35"/>
        <v>71.270991748755847</v>
      </c>
      <c r="BC56" s="5">
        <f t="shared" si="18"/>
        <v>60</v>
      </c>
      <c r="BD56" s="5">
        <f t="shared" si="19"/>
        <v>90.526315789473685</v>
      </c>
      <c r="BE56" s="5">
        <f t="shared" si="20"/>
        <v>57.8125</v>
      </c>
      <c r="BF56" s="5">
        <f t="shared" si="21"/>
        <v>89.25373134328359</v>
      </c>
      <c r="BG56" s="5">
        <f t="shared" si="22"/>
        <v>65.74626865671641</v>
      </c>
      <c r="BH56" s="5">
        <f t="shared" si="23"/>
        <v>56.796377054679638</v>
      </c>
      <c r="BI56" s="5">
        <f t="shared" si="24"/>
        <v>20</v>
      </c>
      <c r="BJ56" s="5">
        <f t="shared" si="25"/>
        <v>78.94736842105263</v>
      </c>
      <c r="BK56" s="5">
        <f t="shared" si="26"/>
        <v>6.25</v>
      </c>
      <c r="BL56" s="5">
        <f t="shared" si="27"/>
        <v>76.119402985074629</v>
      </c>
      <c r="BM56" s="5">
        <f t="shared" si="28"/>
        <v>23.880597014925371</v>
      </c>
      <c r="BN56" s="5">
        <f t="shared" si="29"/>
        <v>3.9919490103991953</v>
      </c>
      <c r="BP56" s="51" t="s">
        <v>798</v>
      </c>
      <c r="BQ56" s="51" t="s">
        <v>781</v>
      </c>
    </row>
    <row r="57" spans="1:69" x14ac:dyDescent="0.25">
      <c r="A57" s="1">
        <v>387</v>
      </c>
      <c r="B57" s="1" t="s">
        <v>451</v>
      </c>
      <c r="C57" s="1" t="s">
        <v>73</v>
      </c>
      <c r="D57" s="1">
        <v>29</v>
      </c>
      <c r="E57" s="4">
        <f t="shared" si="0"/>
        <v>68</v>
      </c>
      <c r="F57">
        <v>73</v>
      </c>
      <c r="G57">
        <v>173</v>
      </c>
      <c r="H57" t="s">
        <v>736</v>
      </c>
      <c r="I57" s="1" t="s">
        <v>587</v>
      </c>
      <c r="J57" s="1" t="s">
        <v>105</v>
      </c>
      <c r="K57" s="1">
        <v>72</v>
      </c>
      <c r="L57" s="1">
        <v>10</v>
      </c>
      <c r="M57" s="1">
        <v>1330</v>
      </c>
      <c r="N57" s="12">
        <v>176</v>
      </c>
      <c r="O57" s="12">
        <v>452</v>
      </c>
      <c r="P57" s="12">
        <v>0.38900000000000001</v>
      </c>
      <c r="Q57" s="7">
        <v>62</v>
      </c>
      <c r="R57" s="7">
        <v>193</v>
      </c>
      <c r="S57" s="7">
        <v>0.32100000000000001</v>
      </c>
      <c r="T57" s="1">
        <v>114</v>
      </c>
      <c r="U57" s="1">
        <v>259</v>
      </c>
      <c r="V57" s="1">
        <v>0.44</v>
      </c>
      <c r="W57" s="1">
        <v>0.45800000000000002</v>
      </c>
      <c r="X57" s="16">
        <v>66</v>
      </c>
      <c r="Y57" s="16">
        <v>74</v>
      </c>
      <c r="Z57" s="16">
        <v>0.89200000000000002</v>
      </c>
      <c r="AA57" s="20">
        <v>13</v>
      </c>
      <c r="AB57" s="20">
        <v>96</v>
      </c>
      <c r="AC57" s="20">
        <v>109</v>
      </c>
      <c r="AD57" s="32">
        <v>162</v>
      </c>
      <c r="AE57" s="34">
        <v>33</v>
      </c>
      <c r="AF57" s="30">
        <v>6</v>
      </c>
      <c r="AG57" s="1">
        <v>57</v>
      </c>
      <c r="AH57" s="1">
        <v>75</v>
      </c>
      <c r="AI57" s="1">
        <v>480</v>
      </c>
      <c r="AJ57" s="1"/>
      <c r="AK57" s="4">
        <f t="shared" si="1"/>
        <v>80.109360083784509</v>
      </c>
      <c r="AL57" s="4">
        <f t="shared" si="2"/>
        <v>71.758992085755906</v>
      </c>
      <c r="AM57" s="14">
        <f t="shared" si="3"/>
        <v>66.650353566009102</v>
      </c>
      <c r="AN57" s="10">
        <f t="shared" si="41"/>
        <v>78.795199999999994</v>
      </c>
      <c r="AO57" s="18">
        <f t="shared" si="42"/>
        <v>91.053719999999998</v>
      </c>
      <c r="AP57" s="39">
        <f t="shared" si="46"/>
        <v>71.550502877520188</v>
      </c>
      <c r="AQ57" s="37">
        <f t="shared" si="43"/>
        <v>59.54</v>
      </c>
      <c r="AR57" s="24">
        <f t="shared" si="37"/>
        <v>55.269166666666663</v>
      </c>
      <c r="AS57" s="22">
        <f t="shared" si="38"/>
        <v>54.396818126618015</v>
      </c>
      <c r="AT57" s="26">
        <f t="shared" si="39"/>
        <v>64.432056221856115</v>
      </c>
      <c r="AU57" s="43">
        <f t="shared" si="44"/>
        <v>69.080763941686598</v>
      </c>
      <c r="AV57" s="37">
        <f t="shared" si="11"/>
        <v>79.554831484779683</v>
      </c>
      <c r="AW57" s="42">
        <f t="shared" si="40"/>
        <v>77.073667500169847</v>
      </c>
      <c r="AX57" s="45">
        <f t="shared" si="13"/>
        <v>82.600386761967584</v>
      </c>
      <c r="AY57" s="47">
        <f t="shared" si="47"/>
        <v>86.183480876865673</v>
      </c>
      <c r="AZ57" s="28">
        <f t="shared" si="15"/>
        <v>68.032969343688663</v>
      </c>
      <c r="BA57" s="49">
        <f t="shared" si="16"/>
        <v>88.330523330828584</v>
      </c>
      <c r="BB57" s="45">
        <f t="shared" si="35"/>
        <v>55.59943267343759</v>
      </c>
      <c r="BC57" s="5">
        <f t="shared" si="18"/>
        <v>75</v>
      </c>
      <c r="BD57" s="5">
        <f t="shared" si="19"/>
        <v>64.473684210526315</v>
      </c>
      <c r="BE57" s="5">
        <f t="shared" si="20"/>
        <v>88.75</v>
      </c>
      <c r="BF57" s="5">
        <f t="shared" si="21"/>
        <v>59.029850746268657</v>
      </c>
      <c r="BG57" s="5">
        <f t="shared" si="22"/>
        <v>95.970149253731336</v>
      </c>
      <c r="BH57" s="5">
        <f t="shared" si="23"/>
        <v>75.077155317007723</v>
      </c>
      <c r="BI57" s="5">
        <f t="shared" si="24"/>
        <v>50</v>
      </c>
      <c r="BJ57" s="5">
        <f t="shared" si="25"/>
        <v>21.05263157894737</v>
      </c>
      <c r="BK57" s="5">
        <f t="shared" si="26"/>
        <v>75</v>
      </c>
      <c r="BL57" s="5">
        <f t="shared" si="27"/>
        <v>8.9552238805970141</v>
      </c>
      <c r="BM57" s="5">
        <f t="shared" si="28"/>
        <v>91.044776119402982</v>
      </c>
      <c r="BN57" s="5">
        <f t="shared" si="29"/>
        <v>44.615900704461595</v>
      </c>
      <c r="BP57" s="51" t="s">
        <v>797</v>
      </c>
      <c r="BQ57" s="51" t="s">
        <v>781</v>
      </c>
    </row>
    <row r="58" spans="1:69" x14ac:dyDescent="0.25">
      <c r="A58" s="1">
        <v>286</v>
      </c>
      <c r="B58" s="1" t="s">
        <v>348</v>
      </c>
      <c r="C58" s="1" t="s">
        <v>33</v>
      </c>
      <c r="D58" s="1">
        <v>26</v>
      </c>
      <c r="E58" s="4">
        <f t="shared" si="0"/>
        <v>79</v>
      </c>
      <c r="F58">
        <v>84</v>
      </c>
      <c r="G58">
        <v>275</v>
      </c>
      <c r="H58" t="s">
        <v>678</v>
      </c>
      <c r="I58" s="1" t="s">
        <v>587</v>
      </c>
      <c r="J58" s="1" t="s">
        <v>57</v>
      </c>
      <c r="K58" s="1">
        <v>72</v>
      </c>
      <c r="L58" s="1">
        <v>44</v>
      </c>
      <c r="M58" s="1">
        <v>2100</v>
      </c>
      <c r="N58" s="12">
        <v>506</v>
      </c>
      <c r="O58" s="12">
        <v>987</v>
      </c>
      <c r="P58" s="12">
        <v>0.51300000000000001</v>
      </c>
      <c r="Q58" s="7">
        <v>1</v>
      </c>
      <c r="R58" s="7">
        <v>10</v>
      </c>
      <c r="S58" s="7">
        <v>0.1</v>
      </c>
      <c r="T58" s="1">
        <v>505</v>
      </c>
      <c r="U58" s="1">
        <v>977</v>
      </c>
      <c r="V58" s="1">
        <v>0.51700000000000002</v>
      </c>
      <c r="W58" s="1">
        <v>0.51300000000000001</v>
      </c>
      <c r="X58" s="16">
        <v>223</v>
      </c>
      <c r="Y58" s="16">
        <v>274</v>
      </c>
      <c r="Z58" s="16">
        <v>0.81399999999999995</v>
      </c>
      <c r="AA58" s="20">
        <v>214</v>
      </c>
      <c r="AB58" s="20">
        <v>321</v>
      </c>
      <c r="AC58" s="20">
        <v>535</v>
      </c>
      <c r="AD58" s="32">
        <v>50</v>
      </c>
      <c r="AE58" s="34">
        <v>43</v>
      </c>
      <c r="AF58" s="30">
        <v>126</v>
      </c>
      <c r="AG58" s="1">
        <v>104</v>
      </c>
      <c r="AH58" s="1">
        <v>206</v>
      </c>
      <c r="AI58" s="1">
        <v>1236</v>
      </c>
      <c r="AJ58" s="1"/>
      <c r="AK58" s="4">
        <f t="shared" si="1"/>
        <v>85.518864218760513</v>
      </c>
      <c r="AL58" s="4">
        <f t="shared" si="2"/>
        <v>77.295778670966655</v>
      </c>
      <c r="AM58" s="14">
        <f t="shared" si="3"/>
        <v>87.267391502276183</v>
      </c>
      <c r="AN58" s="10">
        <f t="shared" si="41"/>
        <v>50.084000000000003</v>
      </c>
      <c r="AO58" s="18">
        <f t="shared" si="42"/>
        <v>87.993739999999988</v>
      </c>
      <c r="AP58" s="39">
        <f>((AZ58/0.96)*0.4+(AS58/0.96)*0.27+(T58/6.3)*0.37)*0.6+40</f>
        <v>94.570303393985114</v>
      </c>
      <c r="AQ58" s="37">
        <f t="shared" si="43"/>
        <v>63.34</v>
      </c>
      <c r="AR58" s="24">
        <f>((AF58/1.8)*0.8+(F58/0.8)*0.2)*0.7+40</f>
        <v>93.9</v>
      </c>
      <c r="AS58" s="22">
        <f>((AA58/3)*0.6+(AC58/9)*0.2+(AZ58/0.96)*0.2)*0.7+41</f>
        <v>91.706941584287961</v>
      </c>
      <c r="AT58" s="26">
        <f t="shared" si="39"/>
        <v>85.329818364118069</v>
      </c>
      <c r="AU58" s="43">
        <f t="shared" si="44"/>
        <v>53.827859823863641</v>
      </c>
      <c r="AV58" s="37">
        <f t="shared" si="11"/>
        <v>82.434139029382436</v>
      </c>
      <c r="AW58" s="42">
        <f t="shared" si="40"/>
        <v>86.704074409590206</v>
      </c>
      <c r="AX58" s="45">
        <f t="shared" si="13"/>
        <v>65.625149359037579</v>
      </c>
      <c r="AY58" s="47">
        <f t="shared" si="47"/>
        <v>67.071302705223886</v>
      </c>
      <c r="AZ58" s="28">
        <f t="shared" si="15"/>
        <v>85.198075625593702</v>
      </c>
      <c r="BA58" s="49">
        <f t="shared" si="16"/>
        <v>51.37033852776905</v>
      </c>
      <c r="BB58" s="45">
        <f t="shared" si="35"/>
        <v>90.309324410338917</v>
      </c>
      <c r="BC58" s="5">
        <f t="shared" si="18"/>
        <v>82.5</v>
      </c>
      <c r="BD58" s="5">
        <f t="shared" si="19"/>
        <v>90.526315789473685</v>
      </c>
      <c r="BE58" s="5">
        <f t="shared" si="20"/>
        <v>57.8125</v>
      </c>
      <c r="BF58" s="5">
        <f t="shared" si="21"/>
        <v>93.283582089552226</v>
      </c>
      <c r="BG58" s="5">
        <f t="shared" si="22"/>
        <v>61.71641791044776</v>
      </c>
      <c r="BH58" s="5">
        <f t="shared" si="23"/>
        <v>86.700771553170085</v>
      </c>
      <c r="BI58" s="5">
        <f t="shared" si="24"/>
        <v>65</v>
      </c>
      <c r="BJ58" s="5">
        <f t="shared" si="25"/>
        <v>78.94736842105263</v>
      </c>
      <c r="BK58" s="5">
        <f t="shared" si="26"/>
        <v>6.25</v>
      </c>
      <c r="BL58" s="5">
        <f t="shared" si="27"/>
        <v>85.074626865671632</v>
      </c>
      <c r="BM58" s="5">
        <f t="shared" si="28"/>
        <v>14.925373134328357</v>
      </c>
      <c r="BN58" s="5">
        <f t="shared" si="29"/>
        <v>70.446159007044614</v>
      </c>
      <c r="BP58" s="51" t="s">
        <v>788</v>
      </c>
      <c r="BQ58" s="51" t="s">
        <v>790</v>
      </c>
    </row>
    <row r="59" spans="1:69" x14ac:dyDescent="0.25">
      <c r="A59" s="1">
        <v>78</v>
      </c>
      <c r="B59" s="1" t="s">
        <v>136</v>
      </c>
      <c r="C59" s="1" t="s">
        <v>50</v>
      </c>
      <c r="D59" s="1">
        <v>19</v>
      </c>
      <c r="E59" s="4">
        <f t="shared" si="0"/>
        <v>76</v>
      </c>
      <c r="F59">
        <v>81</v>
      </c>
      <c r="G59">
        <v>205</v>
      </c>
      <c r="H59" t="s">
        <v>586</v>
      </c>
      <c r="I59" s="1" t="s">
        <v>614</v>
      </c>
      <c r="J59" s="1" t="s">
        <v>137</v>
      </c>
      <c r="K59" s="1">
        <v>8</v>
      </c>
      <c r="L59" s="1">
        <v>0</v>
      </c>
      <c r="M59" s="1">
        <v>23</v>
      </c>
      <c r="N59" s="12">
        <v>4</v>
      </c>
      <c r="O59" s="12">
        <v>12</v>
      </c>
      <c r="P59" s="12">
        <v>0.33300000000000002</v>
      </c>
      <c r="Q59" s="7">
        <v>2</v>
      </c>
      <c r="R59" s="7">
        <v>3</v>
      </c>
      <c r="S59" s="7">
        <v>0.66700000000000004</v>
      </c>
      <c r="T59" s="1">
        <v>2</v>
      </c>
      <c r="U59" s="1">
        <v>9</v>
      </c>
      <c r="V59" s="1">
        <v>0.222</v>
      </c>
      <c r="W59" s="1">
        <v>0.41699999999999998</v>
      </c>
      <c r="X59" s="16">
        <v>0</v>
      </c>
      <c r="Y59" s="16">
        <v>0</v>
      </c>
      <c r="Z59" s="16"/>
      <c r="AA59" s="20">
        <v>1</v>
      </c>
      <c r="AB59" s="20">
        <v>1</v>
      </c>
      <c r="AC59" s="20">
        <v>2</v>
      </c>
      <c r="AD59" s="32">
        <v>0</v>
      </c>
      <c r="AE59" s="34">
        <v>0</v>
      </c>
      <c r="AF59" s="30">
        <v>1</v>
      </c>
      <c r="AG59" s="1">
        <v>4</v>
      </c>
      <c r="AH59" s="1">
        <v>3</v>
      </c>
      <c r="AI59" s="1">
        <v>10</v>
      </c>
      <c r="AJ59" s="1"/>
      <c r="AK59" s="4">
        <f t="shared" si="1"/>
        <v>72.056804450334369</v>
      </c>
      <c r="AL59" s="4">
        <f t="shared" si="2"/>
        <v>63.516964555048119</v>
      </c>
      <c r="AM59" s="14">
        <f t="shared" si="3"/>
        <v>56.189303490136574</v>
      </c>
      <c r="AN59" s="10">
        <f t="shared" si="41"/>
        <v>78.14439999999999</v>
      </c>
      <c r="AO59" s="18">
        <f t="shared" si="42"/>
        <v>40</v>
      </c>
      <c r="AP59" s="39">
        <f t="shared" ref="AP59:AP90" si="48">((AZ59/0.96)*0.4+(AS59/0.96)*0.3+(T59/6.3)*0.4)*0.6+40</f>
        <v>69.595017860489548</v>
      </c>
      <c r="AQ59" s="37">
        <f t="shared" si="43"/>
        <v>47</v>
      </c>
      <c r="AR59" s="24">
        <f t="shared" ref="AR59:AR90" si="49">((AF59/1.8)*0.8+(F59/0.8)*0.2)*0.73+40</f>
        <v>55.106944444444444</v>
      </c>
      <c r="AS59" s="22">
        <f t="shared" ref="AS59:AS90" si="50">((AA59/3)*0.6+(AC59/9)*0.2+(AZ59/0.96)*0.2)*0.75+40</f>
        <v>52.482327674199951</v>
      </c>
      <c r="AT59" s="26">
        <f t="shared" si="39"/>
        <v>59.381375293247572</v>
      </c>
      <c r="AU59" s="43">
        <f t="shared" si="44"/>
        <v>49.323809375000003</v>
      </c>
      <c r="AV59" s="37">
        <f t="shared" si="11"/>
        <v>70.371151673442967</v>
      </c>
      <c r="AW59" s="42">
        <f t="shared" si="40"/>
        <v>71.756355566563755</v>
      </c>
      <c r="AX59" s="45">
        <f t="shared" si="13"/>
        <v>75.091047387809368</v>
      </c>
      <c r="AY59" s="47">
        <f t="shared" si="47"/>
        <v>77.766627798507471</v>
      </c>
      <c r="AZ59" s="28">
        <f t="shared" si="15"/>
        <v>78.713563781546341</v>
      </c>
      <c r="BA59" s="49">
        <f t="shared" si="16"/>
        <v>71.080769702645924</v>
      </c>
      <c r="BB59" s="45">
        <f t="shared" si="35"/>
        <v>64.268738832736005</v>
      </c>
      <c r="BC59" s="5">
        <f t="shared" si="18"/>
        <v>100</v>
      </c>
      <c r="BD59" s="5">
        <f t="shared" si="19"/>
        <v>83.421052631578945</v>
      </c>
      <c r="BE59" s="5">
        <f t="shared" si="20"/>
        <v>66.25</v>
      </c>
      <c r="BF59" s="5">
        <f t="shared" si="21"/>
        <v>69.776119402985074</v>
      </c>
      <c r="BG59" s="5">
        <f t="shared" si="22"/>
        <v>85.223880597014926</v>
      </c>
      <c r="BH59" s="5">
        <f t="shared" si="23"/>
        <v>55.347198926534723</v>
      </c>
      <c r="BI59" s="5">
        <f t="shared" si="24"/>
        <v>100</v>
      </c>
      <c r="BJ59" s="5">
        <f t="shared" si="25"/>
        <v>63.157894736842103</v>
      </c>
      <c r="BK59" s="5">
        <f t="shared" si="26"/>
        <v>25</v>
      </c>
      <c r="BL59" s="5">
        <f t="shared" si="27"/>
        <v>32.835820895522389</v>
      </c>
      <c r="BM59" s="5">
        <f t="shared" si="28"/>
        <v>67.164179104477611</v>
      </c>
      <c r="BN59" s="5">
        <f t="shared" si="29"/>
        <v>0.7715531700771554</v>
      </c>
      <c r="BP59" s="51" t="s">
        <v>801</v>
      </c>
      <c r="BQ59" s="51" t="s">
        <v>781</v>
      </c>
    </row>
    <row r="60" spans="1:69" x14ac:dyDescent="0.25">
      <c r="A60" s="1">
        <v>103</v>
      </c>
      <c r="B60" s="1" t="s">
        <v>162</v>
      </c>
      <c r="C60" s="1" t="s">
        <v>73</v>
      </c>
      <c r="D60" s="1">
        <v>22</v>
      </c>
      <c r="E60" s="4">
        <f t="shared" si="0"/>
        <v>68</v>
      </c>
      <c r="F60">
        <v>73</v>
      </c>
      <c r="G60">
        <v>165</v>
      </c>
      <c r="H60" t="s">
        <v>750</v>
      </c>
      <c r="I60" s="1" t="s">
        <v>587</v>
      </c>
      <c r="J60" s="1" t="s">
        <v>99</v>
      </c>
      <c r="K60" s="1">
        <v>15</v>
      </c>
      <c r="L60" s="1">
        <v>0</v>
      </c>
      <c r="M60" s="1">
        <v>159</v>
      </c>
      <c r="N60" s="12">
        <v>29</v>
      </c>
      <c r="O60" s="12">
        <v>69</v>
      </c>
      <c r="P60" s="12">
        <v>0.42</v>
      </c>
      <c r="Q60" s="7">
        <v>7</v>
      </c>
      <c r="R60" s="7">
        <v>20</v>
      </c>
      <c r="S60" s="7">
        <v>0.35</v>
      </c>
      <c r="T60" s="1">
        <v>22</v>
      </c>
      <c r="U60" s="1">
        <v>49</v>
      </c>
      <c r="V60" s="1">
        <v>0.44900000000000001</v>
      </c>
      <c r="W60" s="1">
        <v>0.47099999999999997</v>
      </c>
      <c r="X60" s="16">
        <v>15</v>
      </c>
      <c r="Y60" s="16">
        <v>18</v>
      </c>
      <c r="Z60" s="16">
        <v>0.83299999999999996</v>
      </c>
      <c r="AA60" s="20">
        <v>3</v>
      </c>
      <c r="AB60" s="20">
        <v>15</v>
      </c>
      <c r="AC60" s="20">
        <v>18</v>
      </c>
      <c r="AD60" s="32">
        <v>15</v>
      </c>
      <c r="AE60" s="34">
        <v>4</v>
      </c>
      <c r="AF60" s="30">
        <v>0</v>
      </c>
      <c r="AG60" s="1">
        <v>12</v>
      </c>
      <c r="AH60" s="1">
        <v>6</v>
      </c>
      <c r="AI60" s="1">
        <v>80</v>
      </c>
      <c r="AJ60" s="1"/>
      <c r="AK60" s="4">
        <f t="shared" si="1"/>
        <v>74.758043828895737</v>
      </c>
      <c r="AL60" s="4">
        <f t="shared" si="2"/>
        <v>66.281762507222695</v>
      </c>
      <c r="AM60" s="14">
        <f t="shared" si="3"/>
        <v>60.312200303490137</v>
      </c>
      <c r="AN60" s="10">
        <f t="shared" si="41"/>
        <v>72.128</v>
      </c>
      <c r="AO60" s="18">
        <f t="shared" si="42"/>
        <v>67.289500000000004</v>
      </c>
      <c r="AP60" s="39">
        <f t="shared" si="48"/>
        <v>68.417173869473586</v>
      </c>
      <c r="AQ60" s="37">
        <f t="shared" si="43"/>
        <v>48.52</v>
      </c>
      <c r="AR60" s="24">
        <f t="shared" si="49"/>
        <v>53.322499999999998</v>
      </c>
      <c r="AS60" s="22">
        <f t="shared" si="50"/>
        <v>51.904379653917957</v>
      </c>
      <c r="AT60" s="26">
        <f t="shared" si="39"/>
        <v>59.230093939632241</v>
      </c>
      <c r="AU60" s="43">
        <f t="shared" si="44"/>
        <v>52.355695794856459</v>
      </c>
      <c r="AV60" s="37">
        <f t="shared" si="11"/>
        <v>71.660094113854242</v>
      </c>
      <c r="AW60" s="42">
        <f t="shared" si="40"/>
        <v>73.473344896345253</v>
      </c>
      <c r="AX60" s="45">
        <f t="shared" si="13"/>
        <v>85.861866614103263</v>
      </c>
      <c r="AY60" s="47">
        <f t="shared" si="47"/>
        <v>88.575920708955238</v>
      </c>
      <c r="AZ60" s="28">
        <f t="shared" si="15"/>
        <v>71.388029785074892</v>
      </c>
      <c r="BA60" s="49">
        <f t="shared" si="16"/>
        <v>85.665549826582719</v>
      </c>
      <c r="BB60" s="45">
        <f t="shared" si="35"/>
        <v>50.40385060927715</v>
      </c>
      <c r="BC60" s="5">
        <f t="shared" si="18"/>
        <v>92.5</v>
      </c>
      <c r="BD60" s="5">
        <f t="shared" si="19"/>
        <v>64.473684210526315</v>
      </c>
      <c r="BE60" s="5">
        <f t="shared" si="20"/>
        <v>88.75</v>
      </c>
      <c r="BF60" s="5">
        <f t="shared" si="21"/>
        <v>56.343283582089555</v>
      </c>
      <c r="BG60" s="5">
        <f t="shared" si="22"/>
        <v>98.656716417910445</v>
      </c>
      <c r="BH60" s="5">
        <f t="shared" si="23"/>
        <v>57.40020127474002</v>
      </c>
      <c r="BI60" s="5">
        <f t="shared" si="24"/>
        <v>85</v>
      </c>
      <c r="BJ60" s="5">
        <f t="shared" si="25"/>
        <v>21.05263157894737</v>
      </c>
      <c r="BK60" s="5">
        <f t="shared" si="26"/>
        <v>75</v>
      </c>
      <c r="BL60" s="5">
        <f t="shared" si="27"/>
        <v>2.9850746268656714</v>
      </c>
      <c r="BM60" s="5">
        <f t="shared" si="28"/>
        <v>97.014925373134318</v>
      </c>
      <c r="BN60" s="5">
        <f t="shared" si="29"/>
        <v>5.3337806105333785</v>
      </c>
      <c r="BP60" s="51" t="s">
        <v>794</v>
      </c>
      <c r="BQ60" s="51" t="s">
        <v>781</v>
      </c>
    </row>
    <row r="61" spans="1:69" x14ac:dyDescent="0.25">
      <c r="A61" s="1">
        <v>306</v>
      </c>
      <c r="B61" s="1" t="s">
        <v>368</v>
      </c>
      <c r="C61" s="1" t="s">
        <v>30</v>
      </c>
      <c r="D61" s="1">
        <v>23</v>
      </c>
      <c r="E61" s="4">
        <f t="shared" si="0"/>
        <v>71</v>
      </c>
      <c r="F61">
        <v>76</v>
      </c>
      <c r="G61">
        <v>200</v>
      </c>
      <c r="H61" t="s">
        <v>744</v>
      </c>
      <c r="I61" s="1" t="s">
        <v>640</v>
      </c>
      <c r="J61" s="1" t="s">
        <v>39</v>
      </c>
      <c r="K61" s="1">
        <v>62</v>
      </c>
      <c r="L61" s="1">
        <v>3</v>
      </c>
      <c r="M61" s="1">
        <v>973</v>
      </c>
      <c r="N61" s="12">
        <v>159</v>
      </c>
      <c r="O61" s="12">
        <v>365</v>
      </c>
      <c r="P61" s="12">
        <v>0.436</v>
      </c>
      <c r="Q61" s="7">
        <v>55</v>
      </c>
      <c r="R61" s="7">
        <v>139</v>
      </c>
      <c r="S61" s="7">
        <v>0.39600000000000002</v>
      </c>
      <c r="T61" s="1">
        <v>104</v>
      </c>
      <c r="U61" s="1">
        <v>226</v>
      </c>
      <c r="V61" s="1">
        <v>0.46</v>
      </c>
      <c r="W61" s="1">
        <v>0.51100000000000001</v>
      </c>
      <c r="X61" s="16">
        <v>51</v>
      </c>
      <c r="Y61" s="16">
        <v>73</v>
      </c>
      <c r="Z61" s="16">
        <v>0.69899999999999995</v>
      </c>
      <c r="AA61" s="20">
        <v>14</v>
      </c>
      <c r="AB61" s="20">
        <v>77</v>
      </c>
      <c r="AC61" s="20">
        <v>91</v>
      </c>
      <c r="AD61" s="32">
        <v>64</v>
      </c>
      <c r="AE61" s="34">
        <v>43</v>
      </c>
      <c r="AF61" s="30">
        <v>8</v>
      </c>
      <c r="AG61" s="1">
        <v>48</v>
      </c>
      <c r="AH61" s="1">
        <v>81</v>
      </c>
      <c r="AI61" s="1">
        <v>424</v>
      </c>
      <c r="AJ61" s="1"/>
      <c r="AK61" s="4">
        <f t="shared" si="1"/>
        <v>79.431914179735259</v>
      </c>
      <c r="AL61" s="4">
        <f t="shared" si="2"/>
        <v>71.065606278081972</v>
      </c>
      <c r="AM61" s="14">
        <f t="shared" si="3"/>
        <v>67.350063732928675</v>
      </c>
      <c r="AN61" s="10">
        <f t="shared" si="41"/>
        <v>81.246400000000008</v>
      </c>
      <c r="AO61" s="18">
        <f t="shared" si="42"/>
        <v>77.833589999999987</v>
      </c>
      <c r="AP61" s="39">
        <f t="shared" si="48"/>
        <v>72.658352546034052</v>
      </c>
      <c r="AQ61" s="37">
        <f t="shared" si="43"/>
        <v>63.34</v>
      </c>
      <c r="AR61" s="24">
        <f t="shared" si="49"/>
        <v>56.465555555555554</v>
      </c>
      <c r="AS61" s="22">
        <f t="shared" si="50"/>
        <v>55.095448643801944</v>
      </c>
      <c r="AT61" s="26">
        <f t="shared" si="39"/>
        <v>63.9821153104686</v>
      </c>
      <c r="AU61" s="43">
        <f t="shared" si="44"/>
        <v>57.739623747308613</v>
      </c>
      <c r="AV61" s="37">
        <f t="shared" si="11"/>
        <v>75.392493379197532</v>
      </c>
      <c r="AW61" s="42">
        <f t="shared" si="40"/>
        <v>78.493088262218194</v>
      </c>
      <c r="AX61" s="45">
        <f t="shared" si="13"/>
        <v>81.660459072796868</v>
      </c>
      <c r="AY61" s="47">
        <f t="shared" si="47"/>
        <v>86.184586287313437</v>
      </c>
      <c r="AZ61" s="28">
        <f t="shared" si="15"/>
        <v>73.464204653665746</v>
      </c>
      <c r="BA61" s="49">
        <f t="shared" si="16"/>
        <v>82.410042944083159</v>
      </c>
      <c r="BB61" s="45">
        <f t="shared" si="35"/>
        <v>63.733676313939199</v>
      </c>
      <c r="BC61" s="5">
        <f t="shared" si="18"/>
        <v>90</v>
      </c>
      <c r="BD61" s="5">
        <f t="shared" si="19"/>
        <v>71.578947368421055</v>
      </c>
      <c r="BE61" s="5">
        <f t="shared" si="20"/>
        <v>80.3125</v>
      </c>
      <c r="BF61" s="5">
        <f t="shared" si="21"/>
        <v>68.097014925373131</v>
      </c>
      <c r="BG61" s="5">
        <f t="shared" si="22"/>
        <v>86.902985074626869</v>
      </c>
      <c r="BH61" s="5">
        <f t="shared" si="23"/>
        <v>69.688024152968808</v>
      </c>
      <c r="BI61" s="5">
        <f t="shared" si="24"/>
        <v>80</v>
      </c>
      <c r="BJ61" s="5">
        <f t="shared" si="25"/>
        <v>36.842105263157897</v>
      </c>
      <c r="BK61" s="5">
        <f t="shared" si="26"/>
        <v>56.25</v>
      </c>
      <c r="BL61" s="5">
        <f t="shared" si="27"/>
        <v>29.104477611940297</v>
      </c>
      <c r="BM61" s="5">
        <f t="shared" si="28"/>
        <v>70.895522388059703</v>
      </c>
      <c r="BN61" s="5">
        <f t="shared" si="29"/>
        <v>32.640053673264006</v>
      </c>
      <c r="BP61" s="51" t="s">
        <v>803</v>
      </c>
      <c r="BQ61" s="51" t="s">
        <v>781</v>
      </c>
    </row>
    <row r="62" spans="1:69" x14ac:dyDescent="0.25">
      <c r="A62" s="1">
        <v>317</v>
      </c>
      <c r="B62" s="1" t="s">
        <v>379</v>
      </c>
      <c r="C62" s="1" t="s">
        <v>30</v>
      </c>
      <c r="D62" s="1">
        <v>27</v>
      </c>
      <c r="E62" s="4">
        <f t="shared" si="0"/>
        <v>73</v>
      </c>
      <c r="F62">
        <v>78</v>
      </c>
      <c r="G62">
        <v>231</v>
      </c>
      <c r="H62" t="s">
        <v>586</v>
      </c>
      <c r="I62" s="1" t="s">
        <v>587</v>
      </c>
      <c r="J62" s="1" t="s">
        <v>47</v>
      </c>
      <c r="K62" s="1">
        <v>70</v>
      </c>
      <c r="L62" s="1">
        <v>40</v>
      </c>
      <c r="M62" s="1">
        <v>1841</v>
      </c>
      <c r="N62" s="12">
        <v>329</v>
      </c>
      <c r="O62" s="12">
        <v>827</v>
      </c>
      <c r="P62" s="12">
        <v>0.39800000000000002</v>
      </c>
      <c r="Q62" s="7">
        <v>154</v>
      </c>
      <c r="R62" s="7">
        <v>446</v>
      </c>
      <c r="S62" s="7">
        <v>0.34499999999999997</v>
      </c>
      <c r="T62" s="1">
        <v>175</v>
      </c>
      <c r="U62" s="1">
        <v>381</v>
      </c>
      <c r="V62" s="1">
        <v>0.45900000000000002</v>
      </c>
      <c r="W62" s="1">
        <v>0.49099999999999999</v>
      </c>
      <c r="X62" s="16">
        <v>130</v>
      </c>
      <c r="Y62" s="16">
        <v>161</v>
      </c>
      <c r="Z62" s="16">
        <v>0.80700000000000005</v>
      </c>
      <c r="AA62" s="20">
        <v>18</v>
      </c>
      <c r="AB62" s="20">
        <v>196</v>
      </c>
      <c r="AC62" s="20">
        <v>214</v>
      </c>
      <c r="AD62" s="32">
        <v>75</v>
      </c>
      <c r="AE62" s="34">
        <v>60</v>
      </c>
      <c r="AF62" s="30">
        <v>26</v>
      </c>
      <c r="AG62" s="1">
        <v>73</v>
      </c>
      <c r="AH62" s="1">
        <v>132</v>
      </c>
      <c r="AI62" s="1">
        <v>942</v>
      </c>
      <c r="AJ62" s="1"/>
      <c r="AK62" s="4">
        <f t="shared" si="1"/>
        <v>82.645075226589697</v>
      </c>
      <c r="AL62" s="4">
        <f t="shared" si="2"/>
        <v>74.354371114274159</v>
      </c>
      <c r="AM62" s="14">
        <f t="shared" si="3"/>
        <v>74.608962063732932</v>
      </c>
      <c r="AN62" s="10">
        <f t="shared" si="41"/>
        <v>91.960000000000008</v>
      </c>
      <c r="AO62" s="18">
        <f t="shared" si="42"/>
        <v>86.219869999999986</v>
      </c>
      <c r="AP62" s="39">
        <f t="shared" si="48"/>
        <v>75.8924679698044</v>
      </c>
      <c r="AQ62" s="37">
        <f t="shared" si="43"/>
        <v>69.8</v>
      </c>
      <c r="AR62" s="24">
        <f t="shared" si="49"/>
        <v>62.670555555555552</v>
      </c>
      <c r="AS62" s="22">
        <f t="shared" si="50"/>
        <v>57.763618444645815</v>
      </c>
      <c r="AT62" s="26">
        <f t="shared" si="39"/>
        <v>72.270285111312489</v>
      </c>
      <c r="AU62" s="43">
        <f t="shared" si="44"/>
        <v>58.245536605861247</v>
      </c>
      <c r="AV62" s="37">
        <f t="shared" si="11"/>
        <v>78.552364263493729</v>
      </c>
      <c r="AW62" s="42">
        <f t="shared" si="40"/>
        <v>80.794260244507711</v>
      </c>
      <c r="AX62" s="45">
        <f t="shared" si="13"/>
        <v>75.305965440701556</v>
      </c>
      <c r="AY62" s="47">
        <f t="shared" si="47"/>
        <v>79.786581156716423</v>
      </c>
      <c r="AZ62" s="28">
        <f t="shared" si="15"/>
        <v>73.580491379066572</v>
      </c>
      <c r="BA62" s="49">
        <f t="shared" si="16"/>
        <v>78.83590894704497</v>
      </c>
      <c r="BB62" s="45">
        <f t="shared" si="35"/>
        <v>73.383070645942979</v>
      </c>
      <c r="BC62" s="5">
        <f t="shared" si="18"/>
        <v>80</v>
      </c>
      <c r="BD62" s="5">
        <f t="shared" si="19"/>
        <v>76.315789473684205</v>
      </c>
      <c r="BE62" s="5">
        <f t="shared" si="20"/>
        <v>74.6875</v>
      </c>
      <c r="BF62" s="5">
        <f t="shared" si="21"/>
        <v>78.507462686567166</v>
      </c>
      <c r="BG62" s="5">
        <f t="shared" si="22"/>
        <v>76.492537313432834</v>
      </c>
      <c r="BH62" s="5">
        <f t="shared" si="23"/>
        <v>82.791009728279107</v>
      </c>
      <c r="BI62" s="5">
        <f t="shared" si="24"/>
        <v>60</v>
      </c>
      <c r="BJ62" s="5">
        <f t="shared" si="25"/>
        <v>47.368421052631575</v>
      </c>
      <c r="BK62" s="5">
        <f t="shared" si="26"/>
        <v>43.75</v>
      </c>
      <c r="BL62" s="5">
        <f t="shared" si="27"/>
        <v>52.238805970149251</v>
      </c>
      <c r="BM62" s="5">
        <f t="shared" si="28"/>
        <v>47.761194029850742</v>
      </c>
      <c r="BN62" s="5">
        <f t="shared" si="29"/>
        <v>61.757799396175784</v>
      </c>
      <c r="BP62" s="51" t="s">
        <v>794</v>
      </c>
      <c r="BQ62" s="51" t="s">
        <v>781</v>
      </c>
    </row>
    <row r="63" spans="1:69" x14ac:dyDescent="0.25">
      <c r="A63" s="1">
        <v>465</v>
      </c>
      <c r="B63" s="1" t="s">
        <v>531</v>
      </c>
      <c r="C63" s="1" t="s">
        <v>73</v>
      </c>
      <c r="D63" s="1">
        <v>30</v>
      </c>
      <c r="E63" s="4">
        <f t="shared" si="0"/>
        <v>69</v>
      </c>
      <c r="F63">
        <v>74</v>
      </c>
      <c r="G63">
        <v>175</v>
      </c>
      <c r="H63" t="s">
        <v>675</v>
      </c>
      <c r="I63" s="1" t="s">
        <v>587</v>
      </c>
      <c r="J63" s="1" t="s">
        <v>47</v>
      </c>
      <c r="K63" s="1">
        <v>57</v>
      </c>
      <c r="L63" s="1">
        <v>21</v>
      </c>
      <c r="M63" s="1">
        <v>1422</v>
      </c>
      <c r="N63" s="12">
        <v>181</v>
      </c>
      <c r="O63" s="12">
        <v>417</v>
      </c>
      <c r="P63" s="12">
        <v>0.434</v>
      </c>
      <c r="Q63" s="7">
        <v>70</v>
      </c>
      <c r="R63" s="7">
        <v>175</v>
      </c>
      <c r="S63" s="7">
        <v>0.4</v>
      </c>
      <c r="T63" s="1">
        <v>111</v>
      </c>
      <c r="U63" s="1">
        <v>242</v>
      </c>
      <c r="V63" s="1">
        <v>0.45900000000000002</v>
      </c>
      <c r="W63" s="1">
        <v>0.51800000000000002</v>
      </c>
      <c r="X63" s="16">
        <v>138</v>
      </c>
      <c r="Y63" s="16">
        <v>167</v>
      </c>
      <c r="Z63" s="16">
        <v>0.82599999999999996</v>
      </c>
      <c r="AA63" s="20">
        <v>18</v>
      </c>
      <c r="AB63" s="20">
        <v>145</v>
      </c>
      <c r="AC63" s="20">
        <v>163</v>
      </c>
      <c r="AD63" s="32">
        <v>208</v>
      </c>
      <c r="AE63" s="34">
        <v>57</v>
      </c>
      <c r="AF63" s="30">
        <v>9</v>
      </c>
      <c r="AG63" s="1">
        <v>100</v>
      </c>
      <c r="AH63" s="1">
        <v>107</v>
      </c>
      <c r="AI63" s="1">
        <v>570</v>
      </c>
      <c r="AJ63" s="1"/>
      <c r="AK63" s="4">
        <f t="shared" si="1"/>
        <v>82.157987726349575</v>
      </c>
      <c r="AL63" s="4">
        <f t="shared" si="2"/>
        <v>73.855822731675445</v>
      </c>
      <c r="AM63" s="14">
        <f t="shared" si="3"/>
        <v>68.385732928679815</v>
      </c>
      <c r="AN63" s="10">
        <f t="shared" si="41"/>
        <v>83.36</v>
      </c>
      <c r="AO63" s="18">
        <f t="shared" si="42"/>
        <v>87.612659999999991</v>
      </c>
      <c r="AP63" s="39">
        <f t="shared" si="48"/>
        <v>72.138613839835983</v>
      </c>
      <c r="AQ63" s="37">
        <f t="shared" si="43"/>
        <v>68.66</v>
      </c>
      <c r="AR63" s="24">
        <f t="shared" si="49"/>
        <v>56.424999999999997</v>
      </c>
      <c r="AS63" s="22">
        <f t="shared" si="50"/>
        <v>56.26669039324824</v>
      </c>
      <c r="AT63" s="26">
        <f t="shared" si="39"/>
        <v>68.101928488486337</v>
      </c>
      <c r="AU63" s="43">
        <f t="shared" si="44"/>
        <v>74.567746408193784</v>
      </c>
      <c r="AV63" s="37">
        <f t="shared" si="11"/>
        <v>81.502601246539598</v>
      </c>
      <c r="AW63" s="42">
        <f t="shared" si="40"/>
        <v>80.456202371781046</v>
      </c>
      <c r="AX63" s="45">
        <f t="shared" si="13"/>
        <v>80.764489149025934</v>
      </c>
      <c r="AY63" s="47">
        <f t="shared" si="47"/>
        <v>87.547409981343279</v>
      </c>
      <c r="AZ63" s="28">
        <f t="shared" si="15"/>
        <v>69.440151850122049</v>
      </c>
      <c r="BA63" s="49">
        <f t="shared" si="16"/>
        <v>87.955171309786294</v>
      </c>
      <c r="BB63" s="45">
        <f t="shared" si="35"/>
        <v>58.508765739764854</v>
      </c>
      <c r="BC63" s="5">
        <f t="shared" si="18"/>
        <v>72.5</v>
      </c>
      <c r="BD63" s="5">
        <f t="shared" si="19"/>
        <v>66.84210526315789</v>
      </c>
      <c r="BE63" s="5">
        <f t="shared" si="20"/>
        <v>85.9375</v>
      </c>
      <c r="BF63" s="5">
        <f t="shared" si="21"/>
        <v>59.701492537313435</v>
      </c>
      <c r="BG63" s="5">
        <f t="shared" si="22"/>
        <v>95.298507462686558</v>
      </c>
      <c r="BH63" s="5">
        <f t="shared" si="23"/>
        <v>76.465951023146602</v>
      </c>
      <c r="BI63" s="5">
        <f t="shared" si="24"/>
        <v>45</v>
      </c>
      <c r="BJ63" s="5">
        <f t="shared" si="25"/>
        <v>26.315789473684209</v>
      </c>
      <c r="BK63" s="5">
        <f t="shared" si="26"/>
        <v>68.75</v>
      </c>
      <c r="BL63" s="5">
        <f t="shared" si="27"/>
        <v>10.44776119402985</v>
      </c>
      <c r="BM63" s="5">
        <f t="shared" si="28"/>
        <v>89.552238805970148</v>
      </c>
      <c r="BN63" s="5">
        <f t="shared" si="29"/>
        <v>47.702113384770215</v>
      </c>
      <c r="BP63" s="51" t="s">
        <v>794</v>
      </c>
      <c r="BQ63" s="51" t="s">
        <v>781</v>
      </c>
    </row>
    <row r="64" spans="1:69" x14ac:dyDescent="0.25">
      <c r="A64" s="1">
        <v>474</v>
      </c>
      <c r="B64" s="1" t="s">
        <v>540</v>
      </c>
      <c r="C64" s="1" t="s">
        <v>30</v>
      </c>
      <c r="D64" s="1">
        <v>24</v>
      </c>
      <c r="E64" s="4">
        <f t="shared" si="0"/>
        <v>72</v>
      </c>
      <c r="F64">
        <v>77</v>
      </c>
      <c r="G64">
        <v>195</v>
      </c>
      <c r="H64" t="s">
        <v>643</v>
      </c>
      <c r="I64" s="1" t="s">
        <v>587</v>
      </c>
      <c r="J64" s="1" t="s">
        <v>84</v>
      </c>
      <c r="K64" s="1">
        <v>21</v>
      </c>
      <c r="L64" s="1">
        <v>0</v>
      </c>
      <c r="M64" s="1">
        <v>101</v>
      </c>
      <c r="N64" s="12">
        <v>16</v>
      </c>
      <c r="O64" s="12">
        <v>38</v>
      </c>
      <c r="P64" s="12">
        <v>0.42099999999999999</v>
      </c>
      <c r="Q64" s="7">
        <v>7</v>
      </c>
      <c r="R64" s="7">
        <v>19</v>
      </c>
      <c r="S64" s="7">
        <v>0.36799999999999999</v>
      </c>
      <c r="T64" s="1">
        <v>9</v>
      </c>
      <c r="U64" s="1">
        <v>19</v>
      </c>
      <c r="V64" s="1">
        <v>0.47399999999999998</v>
      </c>
      <c r="W64" s="1">
        <v>0.51300000000000001</v>
      </c>
      <c r="X64" s="16">
        <v>2</v>
      </c>
      <c r="Y64" s="16">
        <v>2</v>
      </c>
      <c r="Z64" s="16">
        <v>1</v>
      </c>
      <c r="AA64" s="20">
        <v>1</v>
      </c>
      <c r="AB64" s="20">
        <v>6</v>
      </c>
      <c r="AC64" s="20">
        <v>7</v>
      </c>
      <c r="AD64" s="32">
        <v>8</v>
      </c>
      <c r="AE64" s="34">
        <v>3</v>
      </c>
      <c r="AF64" s="30">
        <v>1</v>
      </c>
      <c r="AG64" s="1">
        <v>10</v>
      </c>
      <c r="AH64" s="1">
        <v>7</v>
      </c>
      <c r="AI64" s="1">
        <v>41</v>
      </c>
      <c r="AJ64" s="1"/>
      <c r="AK64" s="4">
        <f t="shared" si="1"/>
        <v>73.547601870501609</v>
      </c>
      <c r="AL64" s="4">
        <f t="shared" si="2"/>
        <v>65.042839561572251</v>
      </c>
      <c r="AM64" s="14">
        <f t="shared" si="3"/>
        <v>59.694213960546278</v>
      </c>
      <c r="AN64" s="10">
        <f t="shared" si="41"/>
        <v>74.027199999999993</v>
      </c>
      <c r="AO64" s="18">
        <f t="shared" si="42"/>
        <v>71.64</v>
      </c>
      <c r="AP64" s="39">
        <f t="shared" si="48"/>
        <v>67.999719371971253</v>
      </c>
      <c r="AQ64" s="37">
        <f t="shared" si="43"/>
        <v>48.14</v>
      </c>
      <c r="AR64" s="24">
        <f t="shared" si="49"/>
        <v>54.37694444444444</v>
      </c>
      <c r="AS64" s="22">
        <f t="shared" si="50"/>
        <v>51.515260920716514</v>
      </c>
      <c r="AT64" s="26">
        <f t="shared" ref="AT64:AT95" si="51">((AB64/7)*0.65+(AC64/9)*0.2+(AZ64/0.96)*0.25)*0.6+47</f>
        <v>58.676213301668895</v>
      </c>
      <c r="AU64" s="43">
        <f t="shared" si="44"/>
        <v>50.441610290370818</v>
      </c>
      <c r="AV64" s="37">
        <f t="shared" si="11"/>
        <v>70.725254669826171</v>
      </c>
      <c r="AW64" s="42">
        <f t="shared" ref="AW64:AW95" si="52">((AQ64/0.95)*0.4+(AS64/0.95)*0.2+(AR64/0.95)*0.2+(AY64/0.95)*0.2)*0.71+30</f>
        <v>72.082835086907181</v>
      </c>
      <c r="AX64" s="45">
        <f t="shared" si="13"/>
        <v>74.831829556006454</v>
      </c>
      <c r="AY64" s="47">
        <f t="shared" si="47"/>
        <v>79.367888526119401</v>
      </c>
      <c r="AZ64" s="28">
        <f t="shared" si="15"/>
        <v>71.99100322591903</v>
      </c>
      <c r="BA64" s="49">
        <f t="shared" si="16"/>
        <v>77.376913961215422</v>
      </c>
      <c r="BB64" s="45">
        <f t="shared" si="35"/>
        <v>57.798545669444053</v>
      </c>
      <c r="BC64" s="5">
        <f t="shared" si="18"/>
        <v>87.5</v>
      </c>
      <c r="BD64" s="5">
        <f t="shared" si="19"/>
        <v>73.94736842105263</v>
      </c>
      <c r="BE64" s="5">
        <f t="shared" si="20"/>
        <v>77.5</v>
      </c>
      <c r="BF64" s="5">
        <f t="shared" si="21"/>
        <v>66.417910447761187</v>
      </c>
      <c r="BG64" s="5">
        <f t="shared" si="22"/>
        <v>88.582089552238813</v>
      </c>
      <c r="BH64" s="5">
        <f t="shared" si="23"/>
        <v>56.524656155652465</v>
      </c>
      <c r="BI64" s="5">
        <f t="shared" si="24"/>
        <v>75</v>
      </c>
      <c r="BJ64" s="5">
        <f t="shared" si="25"/>
        <v>42.10526315789474</v>
      </c>
      <c r="BK64" s="5">
        <f t="shared" si="26"/>
        <v>50</v>
      </c>
      <c r="BL64" s="5">
        <f t="shared" si="27"/>
        <v>25.373134328358208</v>
      </c>
      <c r="BM64" s="5">
        <f t="shared" si="28"/>
        <v>74.626865671641781</v>
      </c>
      <c r="BN64" s="5">
        <f t="shared" si="29"/>
        <v>3.3881247903388125</v>
      </c>
      <c r="BP64" s="51" t="s">
        <v>801</v>
      </c>
      <c r="BQ64" s="51" t="s">
        <v>787</v>
      </c>
    </row>
    <row r="65" spans="1:69" x14ac:dyDescent="0.25">
      <c r="A65" s="1">
        <v>28</v>
      </c>
      <c r="B65" s="1" t="s">
        <v>76</v>
      </c>
      <c r="C65" s="1" t="s">
        <v>25</v>
      </c>
      <c r="D65" s="1">
        <v>24</v>
      </c>
      <c r="E65" s="4">
        <f t="shared" si="0"/>
        <v>76</v>
      </c>
      <c r="F65">
        <v>81</v>
      </c>
      <c r="G65">
        <v>250</v>
      </c>
      <c r="H65" t="s">
        <v>642</v>
      </c>
      <c r="I65" s="1" t="s">
        <v>587</v>
      </c>
      <c r="J65" s="1" t="s">
        <v>77</v>
      </c>
      <c r="K65" s="1">
        <v>18</v>
      </c>
      <c r="L65" s="1">
        <v>1</v>
      </c>
      <c r="M65" s="1">
        <v>64</v>
      </c>
      <c r="N65" s="12">
        <v>3</v>
      </c>
      <c r="O65" s="12">
        <v>14</v>
      </c>
      <c r="P65" s="12">
        <v>0.214</v>
      </c>
      <c r="Q65" s="7">
        <v>0</v>
      </c>
      <c r="R65" s="7">
        <v>0</v>
      </c>
      <c r="S65" s="7"/>
      <c r="T65" s="1">
        <v>3</v>
      </c>
      <c r="U65" s="1">
        <v>14</v>
      </c>
      <c r="V65" s="1">
        <v>0.214</v>
      </c>
      <c r="W65" s="1">
        <v>0.214</v>
      </c>
      <c r="X65" s="16">
        <v>4</v>
      </c>
      <c r="Y65" s="16">
        <v>5</v>
      </c>
      <c r="Z65" s="16">
        <v>0.8</v>
      </c>
      <c r="AA65" s="20">
        <v>6</v>
      </c>
      <c r="AB65" s="20">
        <v>2</v>
      </c>
      <c r="AC65" s="20">
        <v>8</v>
      </c>
      <c r="AD65" s="32">
        <v>1</v>
      </c>
      <c r="AE65" s="34">
        <v>2</v>
      </c>
      <c r="AF65" s="30">
        <v>1</v>
      </c>
      <c r="AG65" s="1">
        <v>3</v>
      </c>
      <c r="AH65" s="1">
        <v>8</v>
      </c>
      <c r="AI65" s="1">
        <v>10</v>
      </c>
      <c r="AJ65" s="1"/>
      <c r="AK65" s="4">
        <f t="shared" si="1"/>
        <v>69.574735595642494</v>
      </c>
      <c r="AL65" s="4">
        <f t="shared" si="2"/>
        <v>60.976494080245843</v>
      </c>
      <c r="AM65" s="14">
        <f t="shared" si="3"/>
        <v>52.21222761760243</v>
      </c>
      <c r="AN65" s="10">
        <f t="shared" si="41"/>
        <v>45</v>
      </c>
      <c r="AO65" s="18">
        <f t="shared" si="42"/>
        <v>65.47999999999999</v>
      </c>
      <c r="AP65" s="39">
        <f t="shared" si="48"/>
        <v>68.135106135557137</v>
      </c>
      <c r="AQ65" s="37">
        <f t="shared" si="43"/>
        <v>47.76</v>
      </c>
      <c r="AR65" s="24">
        <f t="shared" si="49"/>
        <v>55.106944444444444</v>
      </c>
      <c r="AS65" s="22">
        <f t="shared" si="50"/>
        <v>52.405120981597065</v>
      </c>
      <c r="AT65" s="26">
        <f t="shared" si="51"/>
        <v>58.589882886358971</v>
      </c>
      <c r="AU65" s="43">
        <f t="shared" si="44"/>
        <v>48.363537417464116</v>
      </c>
      <c r="AV65" s="37">
        <f t="shared" si="11"/>
        <v>70.034392933186311</v>
      </c>
      <c r="AW65" s="42">
        <f t="shared" si="52"/>
        <v>70.63055873862308</v>
      </c>
      <c r="AX65" s="45">
        <f t="shared" si="13"/>
        <v>63.22001082993286</v>
      </c>
      <c r="AY65" s="47">
        <f t="shared" si="47"/>
        <v>68.792095149253726</v>
      </c>
      <c r="AZ65" s="28">
        <f t="shared" si="15"/>
        <v>72.779440948887896</v>
      </c>
      <c r="BA65" s="49">
        <f t="shared" si="16"/>
        <v>67.787520599098826</v>
      </c>
      <c r="BB65" s="45">
        <f t="shared" si="35"/>
        <v>69.32706660192666</v>
      </c>
      <c r="BC65" s="5">
        <f t="shared" si="18"/>
        <v>87.5</v>
      </c>
      <c r="BD65" s="5">
        <f t="shared" si="19"/>
        <v>83.421052631578945</v>
      </c>
      <c r="BE65" s="5">
        <f t="shared" si="20"/>
        <v>66.25</v>
      </c>
      <c r="BF65" s="5">
        <f t="shared" si="21"/>
        <v>84.888059701492537</v>
      </c>
      <c r="BG65" s="5">
        <f t="shared" si="22"/>
        <v>70.111940298507463</v>
      </c>
      <c r="BH65" s="5">
        <f t="shared" si="23"/>
        <v>55.966118752096612</v>
      </c>
      <c r="BI65" s="5">
        <f t="shared" si="24"/>
        <v>75</v>
      </c>
      <c r="BJ65" s="5">
        <f t="shared" si="25"/>
        <v>63.157894736842103</v>
      </c>
      <c r="BK65" s="5">
        <f t="shared" si="26"/>
        <v>25</v>
      </c>
      <c r="BL65" s="5">
        <f t="shared" si="27"/>
        <v>66.417910447761187</v>
      </c>
      <c r="BM65" s="5">
        <f t="shared" si="28"/>
        <v>33.582089552238806</v>
      </c>
      <c r="BN65" s="5">
        <f t="shared" si="29"/>
        <v>2.1469305602146931</v>
      </c>
      <c r="BP65" s="51" t="s">
        <v>804</v>
      </c>
      <c r="BQ65" s="51" t="s">
        <v>790</v>
      </c>
    </row>
    <row r="66" spans="1:69" x14ac:dyDescent="0.25">
      <c r="A66" s="1">
        <v>270</v>
      </c>
      <c r="B66" s="1" t="s">
        <v>332</v>
      </c>
      <c r="C66" s="1" t="s">
        <v>25</v>
      </c>
      <c r="D66" s="1">
        <v>31</v>
      </c>
      <c r="E66" s="4">
        <f t="shared" ref="E66:E129" si="53">(F66-5)</f>
        <v>76</v>
      </c>
      <c r="F66">
        <v>81</v>
      </c>
      <c r="G66">
        <v>248</v>
      </c>
      <c r="H66" t="s">
        <v>671</v>
      </c>
      <c r="I66" s="1" t="s">
        <v>587</v>
      </c>
      <c r="J66" s="1" t="s">
        <v>103</v>
      </c>
      <c r="K66" s="1">
        <v>70</v>
      </c>
      <c r="L66" s="1">
        <v>15</v>
      </c>
      <c r="M66" s="1">
        <v>1192</v>
      </c>
      <c r="N66" s="12">
        <v>190</v>
      </c>
      <c r="O66" s="12">
        <v>369</v>
      </c>
      <c r="P66" s="12">
        <v>0.51500000000000001</v>
      </c>
      <c r="Q66" s="7">
        <v>0</v>
      </c>
      <c r="R66" s="7">
        <v>0</v>
      </c>
      <c r="S66" s="7"/>
      <c r="T66" s="1">
        <v>190</v>
      </c>
      <c r="U66" s="1">
        <v>369</v>
      </c>
      <c r="V66" s="1">
        <v>0.51500000000000001</v>
      </c>
      <c r="W66" s="1">
        <v>0.51500000000000001</v>
      </c>
      <c r="X66" s="16">
        <v>123</v>
      </c>
      <c r="Y66" s="16">
        <v>150</v>
      </c>
      <c r="Z66" s="16">
        <v>0.82</v>
      </c>
      <c r="AA66" s="20">
        <v>99</v>
      </c>
      <c r="AB66" s="20">
        <v>169</v>
      </c>
      <c r="AC66" s="20">
        <v>268</v>
      </c>
      <c r="AD66" s="32">
        <v>26</v>
      </c>
      <c r="AE66" s="34">
        <v>15</v>
      </c>
      <c r="AF66" s="30">
        <v>17</v>
      </c>
      <c r="AG66" s="1">
        <v>54</v>
      </c>
      <c r="AH66" s="1">
        <v>132</v>
      </c>
      <c r="AI66" s="1">
        <v>503</v>
      </c>
      <c r="AJ66" s="1"/>
      <c r="AK66" s="4">
        <f t="shared" ref="AK66:AK129" si="54">(AVERAGE(AM66:BB66)/0.87)*0.85+10</f>
        <v>76.019354931217677</v>
      </c>
      <c r="AL66" s="4">
        <f t="shared" ref="AL66:AL129" si="55">AVERAGE(AM66:BB66)</f>
        <v>67.572751517834561</v>
      </c>
      <c r="AM66" s="14">
        <f t="shared" ref="AM66:AM129" si="56">((P66*100)*0.5+(N66/6.59)*0.5)*0.66+45</f>
        <v>71.509415781487107</v>
      </c>
      <c r="AN66" s="10">
        <f t="shared" ref="AN66:AN92" si="57">IF(C66="SG",((S66*100)*0.6+(Q66/2)*0.4)*0.64+59,IF(C66="PG",((S66*100)*0.6+(Q66/2)*0.4)*0.72+56,((S66*100)*0.6+(Q66/2)*0.4)*0.82+45))</f>
        <v>45</v>
      </c>
      <c r="AO66" s="18">
        <f t="shared" ref="AO66:AO97" si="58">IF(Y66&gt;50,((Z66*107)*0.9+(X66/5)*0.1)*0.7+30,((Z66*90)*0.5+(X66/5)*0.5)*0.7+40)</f>
        <v>86.998199999999997</v>
      </c>
      <c r="AP66" s="39">
        <f t="shared" si="48"/>
        <v>78.763285658783019</v>
      </c>
      <c r="AQ66" s="37">
        <f t="shared" ref="AQ66:AQ80" si="59">(AE66/1.5)*0.57+47</f>
        <v>52.7</v>
      </c>
      <c r="AR66" s="24">
        <f t="shared" si="49"/>
        <v>60.298055555555557</v>
      </c>
      <c r="AS66" s="22">
        <f t="shared" si="50"/>
        <v>70.731108860058441</v>
      </c>
      <c r="AT66" s="26">
        <f t="shared" si="51"/>
        <v>71.403489812439389</v>
      </c>
      <c r="AU66" s="43">
        <f t="shared" ref="AU66:AU80" si="60">((AD66/5.5)*0.95+(AY66/0.95)*0.17)*0.67+40</f>
        <v>50.84130371261962</v>
      </c>
      <c r="AV66" s="37">
        <f t="shared" ref="AV66:AV129" si="61">(((AG66-321)/-3.21)*0.1+(AU66/0.95)*0.57+(AS66/0.95)*0.2+(AI66/20)*0.2)*0.6+40</f>
        <v>75.245979398157928</v>
      </c>
      <c r="AW66" s="42">
        <f t="shared" si="52"/>
        <v>75.104644460921477</v>
      </c>
      <c r="AX66" s="45">
        <f t="shared" ref="AX66:AX129" si="62">(BI66*0.3+BK66*0.2+BM66*0.2+AY66*0.1+BN66*0.2)*0.8+30</f>
        <v>60.835974151529342</v>
      </c>
      <c r="AY66" s="47">
        <f t="shared" si="47"/>
        <v>65.327259794776126</v>
      </c>
      <c r="AZ66" s="28">
        <f t="shared" ref="AZ66:AZ129" si="63">(BI66*0.2+BJ66*0.3+(AC66/11)*0.3+(AR66/0.96)*0.1+BM66*0.1+(AY66/0.96)*0.1)*0.65+40</f>
        <v>73.052430037707339</v>
      </c>
      <c r="BA66" s="49">
        <f t="shared" ref="BA66:BA129" si="64">IF(C66="C",(((AY66/0.95)*0.35+(AU66/0.95)*0.2+BK66*0.45)*0.55+30),IF(C66="PF",(((AY66/0.95)*0.4+(AU66/0.95)*0.25+BK66*0.35)*0.65+35),(((T66/6.3)*0.1+(AY66/0.95)*0.35+(AU66/0.95)*0.2+BK66*0.35)*0.65+40)))</f>
        <v>67.263078315728933</v>
      </c>
      <c r="BB66" s="45">
        <f t="shared" si="35"/>
        <v>76.089798745588467</v>
      </c>
      <c r="BC66" s="5">
        <f t="shared" ref="BC66:BC129" si="65">((D66-39)/-0.2)*0.5+50</f>
        <v>70</v>
      </c>
      <c r="BD66" s="5">
        <f t="shared" ref="BD66:BD129" si="66">((F66-69)/0.19)*0.45+55</f>
        <v>83.421052631578945</v>
      </c>
      <c r="BE66" s="5">
        <f t="shared" ref="BE66:BE129" si="67">((F66-85)/-0.16)*0.45+55</f>
        <v>66.25</v>
      </c>
      <c r="BF66" s="5">
        <f t="shared" ref="BF66:BF129" si="68">((G66-161)/1.34)*0.45+55</f>
        <v>84.21641791044776</v>
      </c>
      <c r="BG66" s="5">
        <f t="shared" ref="BG66:BG129" si="69">((G66-295)/-1.34)*0.45+55</f>
        <v>70.78358208955224</v>
      </c>
      <c r="BH66" s="5">
        <f t="shared" ref="BH66:BH129" si="70">(M66/29.81)*0.45+55</f>
        <v>72.993961757799397</v>
      </c>
      <c r="BI66" s="5">
        <f t="shared" ref="BI66:BI129" si="71">((D66-39)/-0.2)</f>
        <v>40</v>
      </c>
      <c r="BJ66" s="5">
        <f t="shared" ref="BJ66:BJ129" si="72">((F66-69)/0.19)</f>
        <v>63.157894736842103</v>
      </c>
      <c r="BK66" s="5">
        <f t="shared" ref="BK66:BK129" si="73">((F66-85)/-0.16)</f>
        <v>25</v>
      </c>
      <c r="BL66" s="5">
        <f t="shared" ref="BL66:BL129" si="74">((G66-161)/1.34)</f>
        <v>64.925373134328353</v>
      </c>
      <c r="BM66" s="5">
        <f t="shared" ref="BM66:BM129" si="75">((G66-295)/-1.34)</f>
        <v>35.07462686567164</v>
      </c>
      <c r="BN66" s="5">
        <f t="shared" ref="BN66:BN129" si="76">(M66/29.81)</f>
        <v>39.986581683998658</v>
      </c>
      <c r="BP66" s="51" t="s">
        <v>785</v>
      </c>
      <c r="BQ66" s="51" t="s">
        <v>787</v>
      </c>
    </row>
    <row r="67" spans="1:69" x14ac:dyDescent="0.25">
      <c r="A67" s="1">
        <v>58</v>
      </c>
      <c r="B67" s="1" t="s">
        <v>116</v>
      </c>
      <c r="C67" s="1" t="s">
        <v>25</v>
      </c>
      <c r="D67" s="1">
        <v>33</v>
      </c>
      <c r="E67" s="4">
        <f t="shared" si="53"/>
        <v>76</v>
      </c>
      <c r="F67">
        <v>81</v>
      </c>
      <c r="G67">
        <v>258</v>
      </c>
      <c r="H67" t="s">
        <v>594</v>
      </c>
      <c r="I67" s="1" t="s">
        <v>587</v>
      </c>
      <c r="J67" s="1" t="s">
        <v>107</v>
      </c>
      <c r="K67" s="1">
        <v>71</v>
      </c>
      <c r="L67" s="1">
        <v>26</v>
      </c>
      <c r="M67" s="1">
        <v>1692</v>
      </c>
      <c r="N67" s="12">
        <v>371</v>
      </c>
      <c r="O67" s="12">
        <v>743</v>
      </c>
      <c r="P67" s="12">
        <v>0.499</v>
      </c>
      <c r="Q67" s="7">
        <v>0</v>
      </c>
      <c r="R67" s="7">
        <v>0</v>
      </c>
      <c r="S67" s="7"/>
      <c r="T67" s="1">
        <v>371</v>
      </c>
      <c r="U67" s="1">
        <v>743</v>
      </c>
      <c r="V67" s="1">
        <v>0.499</v>
      </c>
      <c r="W67" s="1">
        <v>0.499</v>
      </c>
      <c r="X67" s="16">
        <v>94</v>
      </c>
      <c r="Y67" s="16">
        <v>150</v>
      </c>
      <c r="Z67" s="16">
        <v>0.627</v>
      </c>
      <c r="AA67" s="20">
        <v>111</v>
      </c>
      <c r="AB67" s="20">
        <v>371</v>
      </c>
      <c r="AC67" s="20">
        <v>482</v>
      </c>
      <c r="AD67" s="32">
        <v>95</v>
      </c>
      <c r="AE67" s="34">
        <v>41</v>
      </c>
      <c r="AF67" s="30">
        <v>12</v>
      </c>
      <c r="AG67" s="1">
        <v>92</v>
      </c>
      <c r="AH67" s="1">
        <v>184</v>
      </c>
      <c r="AI67" s="1">
        <v>836</v>
      </c>
      <c r="AJ67" s="1"/>
      <c r="AK67" s="4">
        <f t="shared" si="54"/>
        <v>79.497217390362849</v>
      </c>
      <c r="AL67" s="4">
        <f t="shared" si="55"/>
        <v>71.132446034841976</v>
      </c>
      <c r="AM67" s="14">
        <f t="shared" si="56"/>
        <v>80.045148710166927</v>
      </c>
      <c r="AN67" s="10">
        <f t="shared" si="57"/>
        <v>45</v>
      </c>
      <c r="AO67" s="18">
        <f t="shared" si="58"/>
        <v>73.582070000000002</v>
      </c>
      <c r="AP67" s="39">
        <f t="shared" si="48"/>
        <v>87.212093138504812</v>
      </c>
      <c r="AQ67" s="37">
        <f t="shared" si="59"/>
        <v>62.58</v>
      </c>
      <c r="AR67" s="24">
        <f t="shared" si="49"/>
        <v>58.67583333333333</v>
      </c>
      <c r="AS67" s="22">
        <f t="shared" si="50"/>
        <v>76.40396818937333</v>
      </c>
      <c r="AT67" s="26">
        <f t="shared" si="51"/>
        <v>85.817301522706657</v>
      </c>
      <c r="AU67" s="43">
        <f t="shared" si="60"/>
        <v>58.93434080053828</v>
      </c>
      <c r="AV67" s="37">
        <f t="shared" si="61"/>
        <v>80.16376408073242</v>
      </c>
      <c r="AW67" s="42">
        <f t="shared" si="52"/>
        <v>78.798172101328063</v>
      </c>
      <c r="AX67" s="45">
        <f t="shared" si="62"/>
        <v>59.997574142842481</v>
      </c>
      <c r="AY67" s="47">
        <f t="shared" si="47"/>
        <v>66.226842817164183</v>
      </c>
      <c r="AZ67" s="28">
        <f t="shared" si="63"/>
        <v>75.012063078655927</v>
      </c>
      <c r="BA67" s="49">
        <f t="shared" si="64"/>
        <v>68.893615276368593</v>
      </c>
      <c r="BB67" s="45">
        <f t="shared" si="35"/>
        <v>80.776349365756431</v>
      </c>
      <c r="BC67" s="5">
        <f t="shared" si="65"/>
        <v>65</v>
      </c>
      <c r="BD67" s="5">
        <f t="shared" si="66"/>
        <v>83.421052631578945</v>
      </c>
      <c r="BE67" s="5">
        <f t="shared" si="67"/>
        <v>66.25</v>
      </c>
      <c r="BF67" s="5">
        <f t="shared" si="68"/>
        <v>87.574626865671632</v>
      </c>
      <c r="BG67" s="5">
        <f t="shared" si="69"/>
        <v>67.425373134328353</v>
      </c>
      <c r="BH67" s="5">
        <f t="shared" si="70"/>
        <v>80.541764508554181</v>
      </c>
      <c r="BI67" s="5">
        <f t="shared" si="71"/>
        <v>30</v>
      </c>
      <c r="BJ67" s="5">
        <f t="shared" si="72"/>
        <v>63.157894736842103</v>
      </c>
      <c r="BK67" s="5">
        <f t="shared" si="73"/>
        <v>25</v>
      </c>
      <c r="BL67" s="5">
        <f t="shared" si="74"/>
        <v>72.388059701492537</v>
      </c>
      <c r="BM67" s="5">
        <f t="shared" si="75"/>
        <v>27.611940298507459</v>
      </c>
      <c r="BN67" s="5">
        <f t="shared" si="76"/>
        <v>56.759476685675949</v>
      </c>
      <c r="BP67" s="51" t="s">
        <v>790</v>
      </c>
      <c r="BQ67" s="51" t="s">
        <v>781</v>
      </c>
    </row>
    <row r="68" spans="1:69" x14ac:dyDescent="0.25">
      <c r="A68" s="1">
        <v>19</v>
      </c>
      <c r="B68" s="1" t="s">
        <v>63</v>
      </c>
      <c r="C68" s="1" t="s">
        <v>50</v>
      </c>
      <c r="D68" s="1">
        <v>30</v>
      </c>
      <c r="E68" s="4">
        <f t="shared" si="53"/>
        <v>75</v>
      </c>
      <c r="F68">
        <v>80</v>
      </c>
      <c r="G68">
        <v>240</v>
      </c>
      <c r="H68" t="s">
        <v>621</v>
      </c>
      <c r="I68" s="1" t="s">
        <v>587</v>
      </c>
      <c r="J68" s="1" t="s">
        <v>28</v>
      </c>
      <c r="K68" s="1">
        <v>40</v>
      </c>
      <c r="L68" s="1">
        <v>40</v>
      </c>
      <c r="M68" s="1">
        <v>1428</v>
      </c>
      <c r="N68" s="12">
        <v>358</v>
      </c>
      <c r="O68" s="12">
        <v>806</v>
      </c>
      <c r="P68" s="12">
        <v>0.44400000000000001</v>
      </c>
      <c r="Q68" s="7">
        <v>61</v>
      </c>
      <c r="R68" s="7">
        <v>179</v>
      </c>
      <c r="S68" s="7">
        <v>0.34100000000000003</v>
      </c>
      <c r="T68" s="1">
        <v>297</v>
      </c>
      <c r="U68" s="1">
        <v>627</v>
      </c>
      <c r="V68" s="1">
        <v>0.47399999999999998</v>
      </c>
      <c r="W68" s="1">
        <v>0.48199999999999998</v>
      </c>
      <c r="X68" s="16">
        <v>189</v>
      </c>
      <c r="Y68" s="16">
        <v>237</v>
      </c>
      <c r="Z68" s="16">
        <v>0.79700000000000004</v>
      </c>
      <c r="AA68" s="20">
        <v>72</v>
      </c>
      <c r="AB68" s="20">
        <v>192</v>
      </c>
      <c r="AC68" s="20">
        <v>264</v>
      </c>
      <c r="AD68" s="32">
        <v>122</v>
      </c>
      <c r="AE68" s="34">
        <v>40</v>
      </c>
      <c r="AF68" s="30">
        <v>17</v>
      </c>
      <c r="AG68" s="1">
        <v>89</v>
      </c>
      <c r="AH68" s="1">
        <v>87</v>
      </c>
      <c r="AI68" s="1">
        <v>966</v>
      </c>
      <c r="AJ68" s="1"/>
      <c r="AK68" s="4">
        <f t="shared" si="54"/>
        <v>80.86780786531115</v>
      </c>
      <c r="AL68" s="4">
        <f t="shared" si="55"/>
        <v>72.535285697436123</v>
      </c>
      <c r="AM68" s="14">
        <f t="shared" si="56"/>
        <v>77.579162367223063</v>
      </c>
      <c r="AN68" s="10">
        <f t="shared" si="57"/>
        <v>71.781199999999998</v>
      </c>
      <c r="AO68" s="18">
        <f t="shared" si="58"/>
        <v>86.371769999999998</v>
      </c>
      <c r="AP68" s="39">
        <f t="shared" si="48"/>
        <v>82.165604613303429</v>
      </c>
      <c r="AQ68" s="37">
        <f t="shared" si="59"/>
        <v>62.2</v>
      </c>
      <c r="AR68" s="24">
        <f t="shared" si="49"/>
        <v>60.115555555555559</v>
      </c>
      <c r="AS68" s="22">
        <f t="shared" si="50"/>
        <v>66.669269314135789</v>
      </c>
      <c r="AT68" s="26">
        <f t="shared" si="51"/>
        <v>72.686412171278633</v>
      </c>
      <c r="AU68" s="43">
        <f t="shared" si="60"/>
        <v>62.699115463516748</v>
      </c>
      <c r="AV68" s="37">
        <f t="shared" si="61"/>
        <v>81.125511552045594</v>
      </c>
      <c r="AW68" s="42">
        <f t="shared" si="52"/>
        <v>78.242756687906422</v>
      </c>
      <c r="AX68" s="45">
        <f t="shared" si="62"/>
        <v>65.756987249220188</v>
      </c>
      <c r="AY68" s="47">
        <f t="shared" si="47"/>
        <v>71.566012126865672</v>
      </c>
      <c r="AZ68" s="28">
        <f t="shared" si="63"/>
        <v>73.403323610468988</v>
      </c>
      <c r="BA68" s="49">
        <f t="shared" si="64"/>
        <v>75.891716260726895</v>
      </c>
      <c r="BB68" s="45">
        <f t="shared" si="35"/>
        <v>72.310174186731047</v>
      </c>
      <c r="BC68" s="5">
        <f t="shared" si="65"/>
        <v>72.5</v>
      </c>
      <c r="BD68" s="5">
        <f t="shared" si="66"/>
        <v>81.05263157894737</v>
      </c>
      <c r="BE68" s="5">
        <f t="shared" si="67"/>
        <v>69.0625</v>
      </c>
      <c r="BF68" s="5">
        <f t="shared" si="68"/>
        <v>81.52985074626865</v>
      </c>
      <c r="BG68" s="5">
        <f t="shared" si="69"/>
        <v>73.470149253731336</v>
      </c>
      <c r="BH68" s="5">
        <f t="shared" si="70"/>
        <v>76.556524656155659</v>
      </c>
      <c r="BI68" s="5">
        <f t="shared" si="71"/>
        <v>45</v>
      </c>
      <c r="BJ68" s="5">
        <f t="shared" si="72"/>
        <v>57.89473684210526</v>
      </c>
      <c r="BK68" s="5">
        <f t="shared" si="73"/>
        <v>31.25</v>
      </c>
      <c r="BL68" s="5">
        <f t="shared" si="74"/>
        <v>58.955223880597011</v>
      </c>
      <c r="BM68" s="5">
        <f t="shared" si="75"/>
        <v>41.044776119402982</v>
      </c>
      <c r="BN68" s="5">
        <f t="shared" si="76"/>
        <v>47.903388124790339</v>
      </c>
      <c r="BP68" s="51" t="s">
        <v>803</v>
      </c>
      <c r="BQ68" s="51" t="s">
        <v>781</v>
      </c>
    </row>
    <row r="69" spans="1:69" x14ac:dyDescent="0.25">
      <c r="A69" s="1">
        <v>73</v>
      </c>
      <c r="B69" s="1" t="s">
        <v>131</v>
      </c>
      <c r="C69" s="1" t="s">
        <v>50</v>
      </c>
      <c r="D69" s="1">
        <v>34</v>
      </c>
      <c r="E69" s="4">
        <f t="shared" si="53"/>
        <v>74</v>
      </c>
      <c r="F69">
        <v>79</v>
      </c>
      <c r="G69">
        <v>228</v>
      </c>
      <c r="H69" t="s">
        <v>615</v>
      </c>
      <c r="I69" s="1" t="s">
        <v>587</v>
      </c>
      <c r="J69" s="1" t="s">
        <v>65</v>
      </c>
      <c r="K69" s="1">
        <v>78</v>
      </c>
      <c r="L69" s="1">
        <v>21</v>
      </c>
      <c r="M69" s="1">
        <v>1623</v>
      </c>
      <c r="N69" s="12">
        <v>161</v>
      </c>
      <c r="O69" s="12">
        <v>396</v>
      </c>
      <c r="P69" s="12">
        <v>0.40699999999999997</v>
      </c>
      <c r="Q69" s="7">
        <v>83</v>
      </c>
      <c r="R69" s="7">
        <v>219</v>
      </c>
      <c r="S69" s="7">
        <v>0.379</v>
      </c>
      <c r="T69" s="1">
        <v>78</v>
      </c>
      <c r="U69" s="1">
        <v>177</v>
      </c>
      <c r="V69" s="1">
        <v>0.441</v>
      </c>
      <c r="W69" s="1">
        <v>0.51100000000000001</v>
      </c>
      <c r="X69" s="16">
        <v>55</v>
      </c>
      <c r="Y69" s="16">
        <v>61</v>
      </c>
      <c r="Z69" s="16">
        <v>0.90200000000000002</v>
      </c>
      <c r="AA69" s="20">
        <v>21</v>
      </c>
      <c r="AB69" s="20">
        <v>175</v>
      </c>
      <c r="AC69" s="20">
        <v>196</v>
      </c>
      <c r="AD69" s="32">
        <v>79</v>
      </c>
      <c r="AE69" s="34">
        <v>43</v>
      </c>
      <c r="AF69" s="30">
        <v>4</v>
      </c>
      <c r="AG69" s="1">
        <v>49</v>
      </c>
      <c r="AH69" s="1">
        <v>120</v>
      </c>
      <c r="AI69" s="1">
        <v>460</v>
      </c>
      <c r="AJ69" s="1"/>
      <c r="AK69" s="4">
        <f t="shared" si="54"/>
        <v>77.899824600303404</v>
      </c>
      <c r="AL69" s="4">
        <f t="shared" si="55"/>
        <v>69.497467532075248</v>
      </c>
      <c r="AM69" s="14">
        <f t="shared" si="56"/>
        <v>66.493215477996969</v>
      </c>
      <c r="AN69" s="10">
        <f t="shared" si="57"/>
        <v>77.258800000000008</v>
      </c>
      <c r="AO69" s="18">
        <f t="shared" si="58"/>
        <v>91.573819999999984</v>
      </c>
      <c r="AP69" s="39">
        <f t="shared" si="48"/>
        <v>70.899394456113157</v>
      </c>
      <c r="AQ69" s="37">
        <f t="shared" si="59"/>
        <v>63.34</v>
      </c>
      <c r="AR69" s="24">
        <f t="shared" si="49"/>
        <v>55.715277777777779</v>
      </c>
      <c r="AS69" s="22">
        <f t="shared" si="50"/>
        <v>57.171822406350351</v>
      </c>
      <c r="AT69" s="26">
        <f t="shared" si="51"/>
        <v>70.118489073017017</v>
      </c>
      <c r="AU69" s="43">
        <f t="shared" si="60"/>
        <v>57.682627838217705</v>
      </c>
      <c r="AV69" s="37">
        <f t="shared" si="61"/>
        <v>75.8315620541985</v>
      </c>
      <c r="AW69" s="42">
        <f t="shared" si="52"/>
        <v>76.45607635646968</v>
      </c>
      <c r="AX69" s="45">
        <f t="shared" si="62"/>
        <v>64.409618248071126</v>
      </c>
      <c r="AY69" s="47">
        <f t="shared" si="47"/>
        <v>71.230593749999997</v>
      </c>
      <c r="AZ69" s="28">
        <f t="shared" si="63"/>
        <v>68.832996733975577</v>
      </c>
      <c r="BA69" s="49">
        <f t="shared" si="64"/>
        <v>74.287276849070651</v>
      </c>
      <c r="BB69" s="45">
        <f t="shared" si="35"/>
        <v>70.657909491945219</v>
      </c>
      <c r="BC69" s="5">
        <f t="shared" si="65"/>
        <v>62.5</v>
      </c>
      <c r="BD69" s="5">
        <f t="shared" si="66"/>
        <v>78.68421052631578</v>
      </c>
      <c r="BE69" s="5">
        <f t="shared" si="67"/>
        <v>71.875</v>
      </c>
      <c r="BF69" s="5">
        <f t="shared" si="68"/>
        <v>77.5</v>
      </c>
      <c r="BG69" s="5">
        <f t="shared" si="69"/>
        <v>77.5</v>
      </c>
      <c r="BH69" s="5">
        <f t="shared" si="70"/>
        <v>79.500167728950018</v>
      </c>
      <c r="BI69" s="5">
        <f t="shared" si="71"/>
        <v>25</v>
      </c>
      <c r="BJ69" s="5">
        <f t="shared" si="72"/>
        <v>52.631578947368418</v>
      </c>
      <c r="BK69" s="5">
        <f t="shared" si="73"/>
        <v>37.5</v>
      </c>
      <c r="BL69" s="5">
        <f t="shared" si="74"/>
        <v>50</v>
      </c>
      <c r="BM69" s="5">
        <f t="shared" si="75"/>
        <v>50</v>
      </c>
      <c r="BN69" s="5">
        <f t="shared" si="76"/>
        <v>54.444817175444484</v>
      </c>
      <c r="BP69" s="51" t="s">
        <v>781</v>
      </c>
      <c r="BQ69" s="51" t="s">
        <v>781</v>
      </c>
    </row>
    <row r="70" spans="1:69" x14ac:dyDescent="0.25">
      <c r="A70" s="1">
        <v>297</v>
      </c>
      <c r="B70" s="1" t="s">
        <v>359</v>
      </c>
      <c r="C70" s="1" t="s">
        <v>50</v>
      </c>
      <c r="D70" s="1">
        <v>30</v>
      </c>
      <c r="E70" s="4">
        <f t="shared" si="53"/>
        <v>74</v>
      </c>
      <c r="F70">
        <v>79</v>
      </c>
      <c r="G70">
        <v>220</v>
      </c>
      <c r="H70" t="s">
        <v>676</v>
      </c>
      <c r="I70" s="1" t="s">
        <v>587</v>
      </c>
      <c r="J70" s="1" t="s">
        <v>65</v>
      </c>
      <c r="K70" s="1">
        <v>23</v>
      </c>
      <c r="L70" s="1">
        <v>0</v>
      </c>
      <c r="M70" s="1">
        <v>198</v>
      </c>
      <c r="N70" s="12">
        <v>15</v>
      </c>
      <c r="O70" s="12">
        <v>53</v>
      </c>
      <c r="P70" s="12">
        <v>0.28299999999999997</v>
      </c>
      <c r="Q70" s="7">
        <v>6</v>
      </c>
      <c r="R70" s="7">
        <v>33</v>
      </c>
      <c r="S70" s="7">
        <v>0.182</v>
      </c>
      <c r="T70" s="1">
        <v>9</v>
      </c>
      <c r="U70" s="1">
        <v>20</v>
      </c>
      <c r="V70" s="1">
        <v>0.45</v>
      </c>
      <c r="W70" s="1">
        <v>0.34</v>
      </c>
      <c r="X70" s="16">
        <v>0</v>
      </c>
      <c r="Y70" s="16">
        <v>0</v>
      </c>
      <c r="Z70" s="16"/>
      <c r="AA70" s="20">
        <v>0</v>
      </c>
      <c r="AB70" s="20">
        <v>20</v>
      </c>
      <c r="AC70" s="20">
        <v>20</v>
      </c>
      <c r="AD70" s="32">
        <v>11</v>
      </c>
      <c r="AE70" s="34">
        <v>3</v>
      </c>
      <c r="AF70" s="30">
        <v>1</v>
      </c>
      <c r="AG70" s="1">
        <v>5</v>
      </c>
      <c r="AH70" s="1">
        <v>20</v>
      </c>
      <c r="AI70" s="1">
        <v>36</v>
      </c>
      <c r="AJ70" s="1"/>
      <c r="AK70" s="4">
        <f t="shared" si="54"/>
        <v>68.364460339858113</v>
      </c>
      <c r="AL70" s="4">
        <f t="shared" si="55"/>
        <v>59.737741759619475</v>
      </c>
      <c r="AM70" s="14">
        <f t="shared" si="56"/>
        <v>55.090138088012139</v>
      </c>
      <c r="AN70" s="10">
        <f t="shared" si="57"/>
        <v>54.938400000000001</v>
      </c>
      <c r="AO70" s="18">
        <f t="shared" si="58"/>
        <v>40</v>
      </c>
      <c r="AP70" s="39">
        <f t="shared" si="48"/>
        <v>67.046093397278639</v>
      </c>
      <c r="AQ70" s="37">
        <f t="shared" si="59"/>
        <v>48.14</v>
      </c>
      <c r="AR70" s="24">
        <f t="shared" si="49"/>
        <v>54.741944444444442</v>
      </c>
      <c r="AS70" s="22">
        <f t="shared" si="50"/>
        <v>51.041437531611095</v>
      </c>
      <c r="AT70" s="26">
        <f t="shared" si="51"/>
        <v>59.089056579230139</v>
      </c>
      <c r="AU70" s="43">
        <f t="shared" si="60"/>
        <v>49.630277898026321</v>
      </c>
      <c r="AV70" s="37">
        <f t="shared" si="61"/>
        <v>70.43678157704143</v>
      </c>
      <c r="AW70" s="42">
        <f t="shared" si="52"/>
        <v>70.622240338691171</v>
      </c>
      <c r="AX70" s="45">
        <f t="shared" si="62"/>
        <v>62.394364694470454</v>
      </c>
      <c r="AY70" s="47">
        <f t="shared" si="47"/>
        <v>69.70512733208956</v>
      </c>
      <c r="AZ70" s="28">
        <f t="shared" si="63"/>
        <v>68.531866868977659</v>
      </c>
      <c r="BA70" s="49">
        <f t="shared" si="64"/>
        <v>72.108162505797992</v>
      </c>
      <c r="BB70" s="45">
        <f t="shared" si="35"/>
        <v>62.28797689824053</v>
      </c>
      <c r="BC70" s="5">
        <f t="shared" si="65"/>
        <v>72.5</v>
      </c>
      <c r="BD70" s="5">
        <f t="shared" si="66"/>
        <v>78.68421052631578</v>
      </c>
      <c r="BE70" s="5">
        <f t="shared" si="67"/>
        <v>71.875</v>
      </c>
      <c r="BF70" s="5">
        <f t="shared" si="68"/>
        <v>74.81343283582089</v>
      </c>
      <c r="BG70" s="5">
        <f t="shared" si="69"/>
        <v>80.18656716417911</v>
      </c>
      <c r="BH70" s="5">
        <f t="shared" si="70"/>
        <v>57.988929889298895</v>
      </c>
      <c r="BI70" s="5">
        <f t="shared" si="71"/>
        <v>45</v>
      </c>
      <c r="BJ70" s="5">
        <f t="shared" si="72"/>
        <v>52.631578947368418</v>
      </c>
      <c r="BK70" s="5">
        <f t="shared" si="73"/>
        <v>37.5</v>
      </c>
      <c r="BL70" s="5">
        <f t="shared" si="74"/>
        <v>44.029850746268657</v>
      </c>
      <c r="BM70" s="5">
        <f t="shared" si="75"/>
        <v>55.970149253731343</v>
      </c>
      <c r="BN70" s="5">
        <f t="shared" si="76"/>
        <v>6.6420664206642073</v>
      </c>
      <c r="BP70" s="51" t="s">
        <v>798</v>
      </c>
      <c r="BQ70" s="51" t="s">
        <v>787</v>
      </c>
    </row>
    <row r="71" spans="1:69" x14ac:dyDescent="0.25">
      <c r="A71" s="1">
        <v>359</v>
      </c>
      <c r="B71" s="1" t="s">
        <v>422</v>
      </c>
      <c r="C71" s="1" t="s">
        <v>50</v>
      </c>
      <c r="D71" s="1">
        <v>26</v>
      </c>
      <c r="E71" s="4">
        <f t="shared" si="53"/>
        <v>76</v>
      </c>
      <c r="F71">
        <v>81</v>
      </c>
      <c r="G71">
        <v>227</v>
      </c>
      <c r="H71" t="s">
        <v>602</v>
      </c>
      <c r="I71" s="1" t="s">
        <v>587</v>
      </c>
      <c r="J71" s="1" t="s">
        <v>51</v>
      </c>
      <c r="K71" s="1">
        <v>66</v>
      </c>
      <c r="L71" s="1">
        <v>66</v>
      </c>
      <c r="M71" s="1">
        <v>2186</v>
      </c>
      <c r="N71" s="12">
        <v>383</v>
      </c>
      <c r="O71" s="12">
        <v>829</v>
      </c>
      <c r="P71" s="12">
        <v>0.46200000000000002</v>
      </c>
      <c r="Q71" s="7">
        <v>132</v>
      </c>
      <c r="R71" s="7">
        <v>347</v>
      </c>
      <c r="S71" s="7">
        <v>0.38</v>
      </c>
      <c r="T71" s="1">
        <v>251</v>
      </c>
      <c r="U71" s="1">
        <v>482</v>
      </c>
      <c r="V71" s="1">
        <v>0.52100000000000002</v>
      </c>
      <c r="W71" s="1">
        <v>0.54200000000000004</v>
      </c>
      <c r="X71" s="16">
        <v>139</v>
      </c>
      <c r="Y71" s="16">
        <v>193</v>
      </c>
      <c r="Z71" s="16">
        <v>0.72</v>
      </c>
      <c r="AA71" s="20">
        <v>64</v>
      </c>
      <c r="AB71" s="20">
        <v>259</v>
      </c>
      <c r="AC71" s="20">
        <v>323</v>
      </c>
      <c r="AD71" s="32">
        <v>161</v>
      </c>
      <c r="AE71" s="34">
        <v>69</v>
      </c>
      <c r="AF71" s="30">
        <v>19</v>
      </c>
      <c r="AG71" s="1">
        <v>96</v>
      </c>
      <c r="AH71" s="1">
        <v>140</v>
      </c>
      <c r="AI71" s="1">
        <v>1037</v>
      </c>
      <c r="AJ71" s="1"/>
      <c r="AK71" s="4">
        <f t="shared" si="54"/>
        <v>85.093176196776724</v>
      </c>
      <c r="AL71" s="4">
        <f t="shared" si="55"/>
        <v>76.860074460230294</v>
      </c>
      <c r="AM71" s="14">
        <f t="shared" si="56"/>
        <v>79.425059180576625</v>
      </c>
      <c r="AN71" s="10">
        <f t="shared" si="57"/>
        <v>85.343999999999994</v>
      </c>
      <c r="AO71" s="18">
        <f t="shared" si="58"/>
        <v>80.481200000000001</v>
      </c>
      <c r="AP71" s="39">
        <f t="shared" si="48"/>
        <v>82.016624720129826</v>
      </c>
      <c r="AQ71" s="37">
        <f t="shared" si="59"/>
        <v>73.22</v>
      </c>
      <c r="AR71" s="24">
        <f t="shared" si="49"/>
        <v>60.946944444444441</v>
      </c>
      <c r="AS71" s="22">
        <f t="shared" si="50"/>
        <v>67.372337505766936</v>
      </c>
      <c r="AT71" s="26">
        <f t="shared" si="51"/>
        <v>78.125670839100266</v>
      </c>
      <c r="AU71" s="43">
        <f t="shared" si="60"/>
        <v>68.146001050538274</v>
      </c>
      <c r="AV71" s="37">
        <f t="shared" si="61"/>
        <v>83.470357855557751</v>
      </c>
      <c r="AW71" s="42">
        <f t="shared" si="52"/>
        <v>82.930346587381166</v>
      </c>
      <c r="AX71" s="45">
        <f t="shared" si="62"/>
        <v>75.800553832468836</v>
      </c>
      <c r="AY71" s="47">
        <f t="shared" si="47"/>
        <v>79.352191697761199</v>
      </c>
      <c r="AZ71" s="28">
        <f t="shared" si="63"/>
        <v>79.289626703575038</v>
      </c>
      <c r="BA71" s="49">
        <f t="shared" si="64"/>
        <v>76.605186484746383</v>
      </c>
      <c r="BB71" s="45">
        <f t="shared" si="35"/>
        <v>77.235090461638038</v>
      </c>
      <c r="BC71" s="5">
        <f t="shared" si="65"/>
        <v>82.5</v>
      </c>
      <c r="BD71" s="5">
        <f t="shared" si="66"/>
        <v>83.421052631578945</v>
      </c>
      <c r="BE71" s="5">
        <f t="shared" si="67"/>
        <v>66.25</v>
      </c>
      <c r="BF71" s="5">
        <f t="shared" si="68"/>
        <v>77.164179104477611</v>
      </c>
      <c r="BG71" s="5">
        <f t="shared" si="69"/>
        <v>77.835820895522389</v>
      </c>
      <c r="BH71" s="5">
        <f t="shared" si="70"/>
        <v>87.998993626299892</v>
      </c>
      <c r="BI71" s="5">
        <f t="shared" si="71"/>
        <v>65</v>
      </c>
      <c r="BJ71" s="5">
        <f t="shared" si="72"/>
        <v>63.157894736842103</v>
      </c>
      <c r="BK71" s="5">
        <f t="shared" si="73"/>
        <v>25</v>
      </c>
      <c r="BL71" s="5">
        <f t="shared" si="74"/>
        <v>49.253731343283576</v>
      </c>
      <c r="BM71" s="5">
        <f t="shared" si="75"/>
        <v>50.746268656716417</v>
      </c>
      <c r="BN71" s="5">
        <f t="shared" si="76"/>
        <v>73.331096947333108</v>
      </c>
      <c r="BP71" s="51" t="s">
        <v>795</v>
      </c>
      <c r="BQ71" s="51" t="s">
        <v>790</v>
      </c>
    </row>
    <row r="72" spans="1:69" x14ac:dyDescent="0.25">
      <c r="A72" s="1">
        <v>161</v>
      </c>
      <c r="B72" s="1" t="s">
        <v>222</v>
      </c>
      <c r="C72" s="1" t="s">
        <v>25</v>
      </c>
      <c r="D72" s="1">
        <v>31</v>
      </c>
      <c r="E72" s="4">
        <f t="shared" si="53"/>
        <v>78</v>
      </c>
      <c r="F72">
        <v>83</v>
      </c>
      <c r="G72">
        <v>255</v>
      </c>
      <c r="H72" t="s">
        <v>597</v>
      </c>
      <c r="I72" s="1" t="s">
        <v>587</v>
      </c>
      <c r="J72" s="1" t="s">
        <v>182</v>
      </c>
      <c r="K72" s="1">
        <v>75</v>
      </c>
      <c r="L72" s="1">
        <v>51</v>
      </c>
      <c r="M72" s="1">
        <v>1870</v>
      </c>
      <c r="N72" s="12">
        <v>191</v>
      </c>
      <c r="O72" s="12">
        <v>487</v>
      </c>
      <c r="P72" s="12">
        <v>0.39200000000000002</v>
      </c>
      <c r="Q72" s="7">
        <v>136</v>
      </c>
      <c r="R72" s="7">
        <v>346</v>
      </c>
      <c r="S72" s="7">
        <v>0.39300000000000002</v>
      </c>
      <c r="T72" s="1">
        <v>55</v>
      </c>
      <c r="U72" s="1">
        <v>141</v>
      </c>
      <c r="V72" s="1">
        <v>0.39</v>
      </c>
      <c r="W72" s="1">
        <v>0.53200000000000003</v>
      </c>
      <c r="X72" s="16">
        <v>31</v>
      </c>
      <c r="Y72" s="16">
        <v>35</v>
      </c>
      <c r="Z72" s="16">
        <v>0.88600000000000001</v>
      </c>
      <c r="AA72" s="20">
        <v>27</v>
      </c>
      <c r="AB72" s="20">
        <v>266</v>
      </c>
      <c r="AC72" s="20">
        <v>293</v>
      </c>
      <c r="AD72" s="32">
        <v>94</v>
      </c>
      <c r="AE72" s="34">
        <v>47</v>
      </c>
      <c r="AF72" s="30">
        <v>39</v>
      </c>
      <c r="AG72" s="1">
        <v>78</v>
      </c>
      <c r="AH72" s="1">
        <v>191</v>
      </c>
      <c r="AI72" s="1">
        <v>549</v>
      </c>
      <c r="AJ72" s="1"/>
      <c r="AK72" s="4">
        <f t="shared" si="54"/>
        <v>79.401593632720036</v>
      </c>
      <c r="AL72" s="4">
        <f t="shared" si="55"/>
        <v>71.034572306431102</v>
      </c>
      <c r="AM72" s="14">
        <f t="shared" si="56"/>
        <v>67.500491654021246</v>
      </c>
      <c r="AN72" s="10">
        <f t="shared" si="57"/>
        <v>86.639600000000002</v>
      </c>
      <c r="AO72" s="18">
        <f t="shared" si="58"/>
        <v>70.078999999999994</v>
      </c>
      <c r="AP72" s="39">
        <f t="shared" si="48"/>
        <v>72.449871403245766</v>
      </c>
      <c r="AQ72" s="37">
        <f t="shared" si="59"/>
        <v>64.86</v>
      </c>
      <c r="AR72" s="24">
        <f t="shared" si="49"/>
        <v>67.80083333333333</v>
      </c>
      <c r="AS72" s="22">
        <f t="shared" si="50"/>
        <v>60.782079239911056</v>
      </c>
      <c r="AT72" s="26">
        <f t="shared" si="51"/>
        <v>77.575412573244392</v>
      </c>
      <c r="AU72" s="43">
        <f t="shared" si="60"/>
        <v>58.914894258074163</v>
      </c>
      <c r="AV72" s="37">
        <f t="shared" si="61"/>
        <v>76.723154332714444</v>
      </c>
      <c r="AW72" s="42">
        <f t="shared" si="52"/>
        <v>78.628692095983467</v>
      </c>
      <c r="AX72" s="45">
        <f t="shared" si="62"/>
        <v>61.77541070482458</v>
      </c>
      <c r="AY72" s="47">
        <f t="shared" si="47"/>
        <v>67.029886660447758</v>
      </c>
      <c r="AZ72" s="28">
        <f t="shared" si="63"/>
        <v>75.831973802097423</v>
      </c>
      <c r="BA72" s="49">
        <f t="shared" si="64"/>
        <v>66.266319314372083</v>
      </c>
      <c r="BB72" s="45">
        <f t="shared" si="35"/>
        <v>83.695537530627803</v>
      </c>
      <c r="BC72" s="5">
        <f t="shared" si="65"/>
        <v>70</v>
      </c>
      <c r="BD72" s="5">
        <f t="shared" si="66"/>
        <v>88.15789473684211</v>
      </c>
      <c r="BE72" s="5">
        <f t="shared" si="67"/>
        <v>60.625</v>
      </c>
      <c r="BF72" s="5">
        <f t="shared" si="68"/>
        <v>86.567164179104481</v>
      </c>
      <c r="BG72" s="5">
        <f t="shared" si="69"/>
        <v>68.432835820895519</v>
      </c>
      <c r="BH72" s="5">
        <f t="shared" si="70"/>
        <v>83.228782287822881</v>
      </c>
      <c r="BI72" s="5">
        <f t="shared" si="71"/>
        <v>40</v>
      </c>
      <c r="BJ72" s="5">
        <f t="shared" si="72"/>
        <v>73.684210526315795</v>
      </c>
      <c r="BK72" s="5">
        <f t="shared" si="73"/>
        <v>12.5</v>
      </c>
      <c r="BL72" s="5">
        <f t="shared" si="74"/>
        <v>70.149253731343279</v>
      </c>
      <c r="BM72" s="5">
        <f t="shared" si="75"/>
        <v>29.850746268656714</v>
      </c>
      <c r="BN72" s="5">
        <f t="shared" si="76"/>
        <v>62.730627306273064</v>
      </c>
      <c r="BP72" s="51" t="s">
        <v>794</v>
      </c>
      <c r="BQ72" s="51" t="s">
        <v>787</v>
      </c>
    </row>
    <row r="73" spans="1:69" x14ac:dyDescent="0.25">
      <c r="A73" s="1">
        <v>455</v>
      </c>
      <c r="B73" s="1" t="s">
        <v>521</v>
      </c>
      <c r="C73" s="1" t="s">
        <v>25</v>
      </c>
      <c r="D73" s="1">
        <v>30</v>
      </c>
      <c r="E73" s="4">
        <f t="shared" si="53"/>
        <v>78</v>
      </c>
      <c r="F73">
        <v>83</v>
      </c>
      <c r="G73">
        <v>232</v>
      </c>
      <c r="H73" t="s">
        <v>615</v>
      </c>
      <c r="I73" s="1" t="s">
        <v>587</v>
      </c>
      <c r="J73" s="1" t="s">
        <v>51</v>
      </c>
      <c r="K73" s="1">
        <v>64</v>
      </c>
      <c r="L73" s="1">
        <v>1</v>
      </c>
      <c r="M73" s="1">
        <v>678</v>
      </c>
      <c r="N73" s="12">
        <v>150</v>
      </c>
      <c r="O73" s="12">
        <v>362</v>
      </c>
      <c r="P73" s="12">
        <v>0.41399999999999998</v>
      </c>
      <c r="Q73" s="7">
        <v>83</v>
      </c>
      <c r="R73" s="7">
        <v>221</v>
      </c>
      <c r="S73" s="7">
        <v>0.376</v>
      </c>
      <c r="T73" s="1">
        <v>67</v>
      </c>
      <c r="U73" s="1">
        <v>141</v>
      </c>
      <c r="V73" s="1">
        <v>0.47499999999999998</v>
      </c>
      <c r="W73" s="1">
        <v>0.52900000000000003</v>
      </c>
      <c r="X73" s="16">
        <v>20</v>
      </c>
      <c r="Y73" s="16">
        <v>35</v>
      </c>
      <c r="Z73" s="16">
        <v>0.57099999999999995</v>
      </c>
      <c r="AA73" s="20">
        <v>30</v>
      </c>
      <c r="AB73" s="20">
        <v>119</v>
      </c>
      <c r="AC73" s="20">
        <v>149</v>
      </c>
      <c r="AD73" s="32">
        <v>19</v>
      </c>
      <c r="AE73" s="34">
        <v>15</v>
      </c>
      <c r="AF73" s="30">
        <v>22</v>
      </c>
      <c r="AG73" s="1">
        <v>28</v>
      </c>
      <c r="AH73" s="1">
        <v>64</v>
      </c>
      <c r="AI73" s="1">
        <v>403</v>
      </c>
      <c r="AJ73" s="1"/>
      <c r="AK73" s="4">
        <f t="shared" si="54"/>
        <v>74.030473157107309</v>
      </c>
      <c r="AL73" s="4">
        <f t="shared" si="55"/>
        <v>65.537072525509842</v>
      </c>
      <c r="AM73" s="14">
        <f t="shared" si="56"/>
        <v>66.1733808801214</v>
      </c>
      <c r="AN73" s="10">
        <f t="shared" si="57"/>
        <v>77.111199999999997</v>
      </c>
      <c r="AO73" s="18">
        <f t="shared" si="58"/>
        <v>59.386499999999998</v>
      </c>
      <c r="AP73" s="39">
        <f t="shared" si="48"/>
        <v>72.198333157220532</v>
      </c>
      <c r="AQ73" s="37">
        <f t="shared" si="59"/>
        <v>52.7</v>
      </c>
      <c r="AR73" s="24">
        <f t="shared" si="49"/>
        <v>62.285277777777779</v>
      </c>
      <c r="AS73" s="22">
        <f t="shared" si="50"/>
        <v>58.640159741635202</v>
      </c>
      <c r="AT73" s="26">
        <f t="shared" si="51"/>
        <v>67.273493074968528</v>
      </c>
      <c r="AU73" s="43">
        <f t="shared" si="60"/>
        <v>50.115327014055026</v>
      </c>
      <c r="AV73" s="37">
        <f t="shared" si="61"/>
        <v>73.343331311706109</v>
      </c>
      <c r="AW73" s="42">
        <f t="shared" si="52"/>
        <v>73.6992690062403</v>
      </c>
      <c r="AX73" s="45">
        <f t="shared" si="62"/>
        <v>59.243741515981817</v>
      </c>
      <c r="AY73" s="47">
        <f t="shared" si="47"/>
        <v>66.028826958955221</v>
      </c>
      <c r="AZ73" s="28">
        <f t="shared" si="63"/>
        <v>74.603689013131913</v>
      </c>
      <c r="BA73" s="49">
        <f t="shared" si="64"/>
        <v>64.487155946434001</v>
      </c>
      <c r="BB73" s="45">
        <f t="shared" si="35"/>
        <v>71.303475009929912</v>
      </c>
      <c r="BC73" s="5">
        <f t="shared" si="65"/>
        <v>72.5</v>
      </c>
      <c r="BD73" s="5">
        <f t="shared" si="66"/>
        <v>88.15789473684211</v>
      </c>
      <c r="BE73" s="5">
        <f t="shared" si="67"/>
        <v>60.625</v>
      </c>
      <c r="BF73" s="5">
        <f t="shared" si="68"/>
        <v>78.843283582089555</v>
      </c>
      <c r="BG73" s="5">
        <f t="shared" si="69"/>
        <v>76.156716417910445</v>
      </c>
      <c r="BH73" s="5">
        <f t="shared" si="70"/>
        <v>65.234820530023484</v>
      </c>
      <c r="BI73" s="5">
        <f t="shared" si="71"/>
        <v>45</v>
      </c>
      <c r="BJ73" s="5">
        <f t="shared" si="72"/>
        <v>73.684210526315795</v>
      </c>
      <c r="BK73" s="5">
        <f t="shared" si="73"/>
        <v>12.5</v>
      </c>
      <c r="BL73" s="5">
        <f t="shared" si="74"/>
        <v>52.985074626865668</v>
      </c>
      <c r="BM73" s="5">
        <f t="shared" si="75"/>
        <v>47.014925373134325</v>
      </c>
      <c r="BN73" s="5">
        <f t="shared" si="76"/>
        <v>22.744045622274406</v>
      </c>
      <c r="BP73" s="51" t="s">
        <v>798</v>
      </c>
      <c r="BQ73" s="51" t="s">
        <v>789</v>
      </c>
    </row>
    <row r="74" spans="1:69" x14ac:dyDescent="0.25">
      <c r="A74" s="1">
        <v>69</v>
      </c>
      <c r="B74" s="1" t="s">
        <v>127</v>
      </c>
      <c r="C74" s="1" t="s">
        <v>50</v>
      </c>
      <c r="D74" s="1">
        <v>26</v>
      </c>
      <c r="E74" s="4">
        <f t="shared" si="53"/>
        <v>74</v>
      </c>
      <c r="F74">
        <v>79</v>
      </c>
      <c r="G74">
        <v>209</v>
      </c>
      <c r="H74" t="s">
        <v>597</v>
      </c>
      <c r="I74" s="1" t="s">
        <v>587</v>
      </c>
      <c r="J74" s="1" t="s">
        <v>36</v>
      </c>
      <c r="K74" s="1">
        <v>67</v>
      </c>
      <c r="L74" s="1">
        <v>4</v>
      </c>
      <c r="M74" s="1">
        <v>1286</v>
      </c>
      <c r="N74" s="12">
        <v>169</v>
      </c>
      <c r="O74" s="12">
        <v>390</v>
      </c>
      <c r="P74" s="12">
        <v>0.433</v>
      </c>
      <c r="Q74" s="7">
        <v>52</v>
      </c>
      <c r="R74" s="7">
        <v>143</v>
      </c>
      <c r="S74" s="7">
        <v>0.36399999999999999</v>
      </c>
      <c r="T74" s="1">
        <v>117</v>
      </c>
      <c r="U74" s="1">
        <v>247</v>
      </c>
      <c r="V74" s="1">
        <v>0.47399999999999998</v>
      </c>
      <c r="W74" s="1">
        <v>0.5</v>
      </c>
      <c r="X74" s="16">
        <v>67</v>
      </c>
      <c r="Y74" s="16">
        <v>81</v>
      </c>
      <c r="Z74" s="16">
        <v>0.82699999999999996</v>
      </c>
      <c r="AA74" s="20">
        <v>33</v>
      </c>
      <c r="AB74" s="20">
        <v>165</v>
      </c>
      <c r="AC74" s="20">
        <v>198</v>
      </c>
      <c r="AD74" s="32">
        <v>64</v>
      </c>
      <c r="AE74" s="34">
        <v>44</v>
      </c>
      <c r="AF74" s="30">
        <v>10</v>
      </c>
      <c r="AG74" s="1">
        <v>49</v>
      </c>
      <c r="AH74" s="1">
        <v>72</v>
      </c>
      <c r="AI74" s="1">
        <v>457</v>
      </c>
      <c r="AJ74" s="1"/>
      <c r="AK74" s="4">
        <f t="shared" si="54"/>
        <v>79.538530044082563</v>
      </c>
      <c r="AL74" s="4">
        <f t="shared" si="55"/>
        <v>71.174730751002159</v>
      </c>
      <c r="AM74" s="14">
        <f t="shared" si="56"/>
        <v>67.751822458270112</v>
      </c>
      <c r="AN74" s="10">
        <f t="shared" si="57"/>
        <v>71.436800000000005</v>
      </c>
      <c r="AO74" s="18">
        <f t="shared" si="58"/>
        <v>86.686070000000001</v>
      </c>
      <c r="AP74" s="39">
        <f t="shared" si="48"/>
        <v>74.649871939966715</v>
      </c>
      <c r="AQ74" s="37">
        <f t="shared" si="59"/>
        <v>63.72</v>
      </c>
      <c r="AR74" s="24">
        <f t="shared" si="49"/>
        <v>57.661944444444444</v>
      </c>
      <c r="AS74" s="22">
        <f t="shared" si="50"/>
        <v>60.079848437943411</v>
      </c>
      <c r="AT74" s="26">
        <f t="shared" si="51"/>
        <v>70.662705580800548</v>
      </c>
      <c r="AU74" s="43">
        <f t="shared" si="60"/>
        <v>56.989924921650719</v>
      </c>
      <c r="AV74" s="37">
        <f t="shared" si="61"/>
        <v>75.931518608225076</v>
      </c>
      <c r="AW74" s="42">
        <f t="shared" si="52"/>
        <v>78.595898265640812</v>
      </c>
      <c r="AX74" s="45">
        <f t="shared" si="62"/>
        <v>75.165567348105171</v>
      </c>
      <c r="AY74" s="47">
        <f t="shared" si="47"/>
        <v>79.931611007462692</v>
      </c>
      <c r="AZ74" s="28">
        <f t="shared" si="63"/>
        <v>75.71103000283783</v>
      </c>
      <c r="BA74" s="49">
        <f t="shared" si="64"/>
        <v>76.67853153505061</v>
      </c>
      <c r="BB74" s="45">
        <f t="shared" si="35"/>
        <v>67.142547465636454</v>
      </c>
      <c r="BC74" s="5">
        <f t="shared" si="65"/>
        <v>82.5</v>
      </c>
      <c r="BD74" s="5">
        <f t="shared" si="66"/>
        <v>78.68421052631578</v>
      </c>
      <c r="BE74" s="5">
        <f t="shared" si="67"/>
        <v>71.875</v>
      </c>
      <c r="BF74" s="5">
        <f t="shared" si="68"/>
        <v>71.119402985074629</v>
      </c>
      <c r="BG74" s="5">
        <f t="shared" si="69"/>
        <v>83.880597014925371</v>
      </c>
      <c r="BH74" s="5">
        <f t="shared" si="70"/>
        <v>74.412948674941291</v>
      </c>
      <c r="BI74" s="5">
        <f t="shared" si="71"/>
        <v>65</v>
      </c>
      <c r="BJ74" s="5">
        <f t="shared" si="72"/>
        <v>52.631578947368418</v>
      </c>
      <c r="BK74" s="5">
        <f t="shared" si="73"/>
        <v>37.5</v>
      </c>
      <c r="BL74" s="5">
        <f t="shared" si="74"/>
        <v>35.820895522388057</v>
      </c>
      <c r="BM74" s="5">
        <f t="shared" si="75"/>
        <v>64.179104477611943</v>
      </c>
      <c r="BN74" s="5">
        <f t="shared" si="76"/>
        <v>43.139885944313988</v>
      </c>
      <c r="BP74" s="51" t="s">
        <v>805</v>
      </c>
      <c r="BQ74" s="51" t="s">
        <v>790</v>
      </c>
    </row>
    <row r="75" spans="1:69" x14ac:dyDescent="0.25">
      <c r="A75" s="1">
        <v>14</v>
      </c>
      <c r="B75" s="1" t="s">
        <v>54</v>
      </c>
      <c r="C75" s="1" t="s">
        <v>33</v>
      </c>
      <c r="D75" s="1">
        <v>36</v>
      </c>
      <c r="E75" s="4">
        <f t="shared" si="53"/>
        <v>77</v>
      </c>
      <c r="F75">
        <v>82</v>
      </c>
      <c r="G75">
        <v>245</v>
      </c>
      <c r="H75" t="s">
        <v>612</v>
      </c>
      <c r="I75" s="1" t="s">
        <v>587</v>
      </c>
      <c r="J75" s="1" t="s">
        <v>55</v>
      </c>
      <c r="K75" s="1">
        <v>60</v>
      </c>
      <c r="L75" s="1">
        <v>20</v>
      </c>
      <c r="M75" s="1">
        <v>1132</v>
      </c>
      <c r="N75" s="12">
        <v>120</v>
      </c>
      <c r="O75" s="12">
        <v>207</v>
      </c>
      <c r="P75" s="12">
        <v>0.57999999999999996</v>
      </c>
      <c r="Q75" s="7">
        <v>4</v>
      </c>
      <c r="R75" s="7">
        <v>13</v>
      </c>
      <c r="S75" s="7">
        <v>0.308</v>
      </c>
      <c r="T75" s="1">
        <v>116</v>
      </c>
      <c r="U75" s="1">
        <v>194</v>
      </c>
      <c r="V75" s="1">
        <v>0.59799999999999998</v>
      </c>
      <c r="W75" s="1">
        <v>0.58899999999999997</v>
      </c>
      <c r="X75" s="16">
        <v>76</v>
      </c>
      <c r="Y75" s="16">
        <v>114</v>
      </c>
      <c r="Z75" s="16">
        <v>0.66700000000000004</v>
      </c>
      <c r="AA75" s="20">
        <v>76</v>
      </c>
      <c r="AB75" s="20">
        <v>223</v>
      </c>
      <c r="AC75" s="20">
        <v>299</v>
      </c>
      <c r="AD75" s="32">
        <v>43</v>
      </c>
      <c r="AE75" s="34">
        <v>26</v>
      </c>
      <c r="AF75" s="30">
        <v>61</v>
      </c>
      <c r="AG75" s="1">
        <v>40</v>
      </c>
      <c r="AH75" s="1">
        <v>88</v>
      </c>
      <c r="AI75" s="1">
        <v>320</v>
      </c>
      <c r="AJ75" s="1"/>
      <c r="AK75" s="4">
        <f t="shared" si="54"/>
        <v>75.639198313065137</v>
      </c>
      <c r="AL75" s="4">
        <f t="shared" si="55"/>
        <v>67.183650038078426</v>
      </c>
      <c r="AM75" s="14">
        <f t="shared" si="56"/>
        <v>70.149104704097113</v>
      </c>
      <c r="AN75" s="10">
        <f t="shared" si="57"/>
        <v>60.809600000000003</v>
      </c>
      <c r="AO75" s="18">
        <f t="shared" si="58"/>
        <v>76.026469999999989</v>
      </c>
      <c r="AP75" s="39">
        <f t="shared" si="48"/>
        <v>75.183302229046603</v>
      </c>
      <c r="AQ75" s="37">
        <f t="shared" si="59"/>
        <v>56.879999999999995</v>
      </c>
      <c r="AR75" s="24">
        <f t="shared" si="49"/>
        <v>74.75611111111111</v>
      </c>
      <c r="AS75" s="22">
        <f t="shared" si="50"/>
        <v>67.679769478787307</v>
      </c>
      <c r="AT75" s="26">
        <f t="shared" si="51"/>
        <v>74.707388526406362</v>
      </c>
      <c r="AU75" s="43">
        <f t="shared" si="60"/>
        <v>52.444683424641148</v>
      </c>
      <c r="AV75" s="37">
        <f t="shared" si="61"/>
        <v>74.60144599457891</v>
      </c>
      <c r="AW75" s="42">
        <f t="shared" si="52"/>
        <v>77.605466813547423</v>
      </c>
      <c r="AX75" s="45">
        <f t="shared" si="62"/>
        <v>53.629274530183707</v>
      </c>
      <c r="AY75" s="47">
        <f t="shared" si="47"/>
        <v>62.2913973880597</v>
      </c>
      <c r="AZ75" s="28">
        <f t="shared" si="63"/>
        <v>72.297191330905491</v>
      </c>
      <c r="BA75" s="49">
        <f t="shared" si="64"/>
        <v>53.335371498854755</v>
      </c>
      <c r="BB75" s="45">
        <f t="shared" si="35"/>
        <v>72.541823579034997</v>
      </c>
      <c r="BC75" s="5">
        <f t="shared" si="65"/>
        <v>57.5</v>
      </c>
      <c r="BD75" s="5">
        <f t="shared" si="66"/>
        <v>85.78947368421052</v>
      </c>
      <c r="BE75" s="5">
        <f t="shared" si="67"/>
        <v>63.4375</v>
      </c>
      <c r="BF75" s="5">
        <f t="shared" si="68"/>
        <v>83.208955223880594</v>
      </c>
      <c r="BG75" s="5">
        <f t="shared" si="69"/>
        <v>71.791044776119406</v>
      </c>
      <c r="BH75" s="5">
        <f t="shared" si="70"/>
        <v>72.088225427708821</v>
      </c>
      <c r="BI75" s="5">
        <f t="shared" si="71"/>
        <v>15</v>
      </c>
      <c r="BJ75" s="5">
        <f t="shared" si="72"/>
        <v>68.421052631578945</v>
      </c>
      <c r="BK75" s="5">
        <f t="shared" si="73"/>
        <v>18.75</v>
      </c>
      <c r="BL75" s="5">
        <f t="shared" si="74"/>
        <v>62.686567164179102</v>
      </c>
      <c r="BM75" s="5">
        <f t="shared" si="75"/>
        <v>37.31343283582089</v>
      </c>
      <c r="BN75" s="5">
        <f t="shared" si="76"/>
        <v>37.973834283797387</v>
      </c>
      <c r="BP75" s="51" t="s">
        <v>792</v>
      </c>
      <c r="BQ75" s="51" t="s">
        <v>790</v>
      </c>
    </row>
    <row r="76" spans="1:69" x14ac:dyDescent="0.25">
      <c r="A76" s="1">
        <v>59</v>
      </c>
      <c r="B76" s="1" t="s">
        <v>117</v>
      </c>
      <c r="C76" s="1" t="s">
        <v>33</v>
      </c>
      <c r="D76" s="1">
        <v>30</v>
      </c>
      <c r="E76" s="4">
        <f t="shared" si="53"/>
        <v>78</v>
      </c>
      <c r="F76">
        <v>83</v>
      </c>
      <c r="G76">
        <v>235</v>
      </c>
      <c r="H76" t="s">
        <v>622</v>
      </c>
      <c r="I76" s="1" t="s">
        <v>587</v>
      </c>
      <c r="J76" s="1" t="s">
        <v>55</v>
      </c>
      <c r="K76" s="1">
        <v>44</v>
      </c>
      <c r="L76" s="1">
        <v>44</v>
      </c>
      <c r="M76" s="1">
        <v>1556</v>
      </c>
      <c r="N76" s="12">
        <v>343</v>
      </c>
      <c r="O76" s="12">
        <v>745</v>
      </c>
      <c r="P76" s="12">
        <v>0.46</v>
      </c>
      <c r="Q76" s="7">
        <v>63</v>
      </c>
      <c r="R76" s="7">
        <v>168</v>
      </c>
      <c r="S76" s="7">
        <v>0.375</v>
      </c>
      <c r="T76" s="1">
        <v>280</v>
      </c>
      <c r="U76" s="1">
        <v>577</v>
      </c>
      <c r="V76" s="1">
        <v>0.48499999999999999</v>
      </c>
      <c r="W76" s="1">
        <v>0.503</v>
      </c>
      <c r="X76" s="16">
        <v>179</v>
      </c>
      <c r="Y76" s="16">
        <v>232</v>
      </c>
      <c r="Z76" s="16">
        <v>0.77200000000000002</v>
      </c>
      <c r="AA76" s="20">
        <v>46</v>
      </c>
      <c r="AB76" s="20">
        <v>264</v>
      </c>
      <c r="AC76" s="20">
        <v>310</v>
      </c>
      <c r="AD76" s="32">
        <v>95</v>
      </c>
      <c r="AE76" s="34">
        <v>41</v>
      </c>
      <c r="AF76" s="30">
        <v>25</v>
      </c>
      <c r="AG76" s="1">
        <v>95</v>
      </c>
      <c r="AH76" s="1">
        <v>69</v>
      </c>
      <c r="AI76" s="1">
        <v>928</v>
      </c>
      <c r="AJ76" s="1"/>
      <c r="AK76" s="4">
        <f t="shared" si="54"/>
        <v>79.67904082792505</v>
      </c>
      <c r="AL76" s="4">
        <f t="shared" si="55"/>
        <v>71.318547670935061</v>
      </c>
      <c r="AM76" s="14">
        <f t="shared" si="56"/>
        <v>77.356024279210928</v>
      </c>
      <c r="AN76" s="10">
        <f t="shared" si="57"/>
        <v>73.781999999999996</v>
      </c>
      <c r="AO76" s="18">
        <f t="shared" si="58"/>
        <v>84.546519999999987</v>
      </c>
      <c r="AP76" s="39">
        <f t="shared" si="48"/>
        <v>82.103144155069828</v>
      </c>
      <c r="AQ76" s="37">
        <f t="shared" si="59"/>
        <v>62.58</v>
      </c>
      <c r="AR76" s="24">
        <f t="shared" si="49"/>
        <v>63.258611111111108</v>
      </c>
      <c r="AS76" s="22">
        <f t="shared" si="50"/>
        <v>64.191968758081032</v>
      </c>
      <c r="AT76" s="26">
        <f t="shared" si="51"/>
        <v>77.967206853319126</v>
      </c>
      <c r="AU76" s="43">
        <f t="shared" si="60"/>
        <v>59.306846590011965</v>
      </c>
      <c r="AV76" s="37">
        <f t="shared" si="61"/>
        <v>79.251223049371944</v>
      </c>
      <c r="AW76" s="42">
        <f t="shared" si="52"/>
        <v>78.122210046158585</v>
      </c>
      <c r="AX76" s="45">
        <f t="shared" si="62"/>
        <v>63.862441632966501</v>
      </c>
      <c r="AY76" s="47">
        <f t="shared" si="47"/>
        <v>69.33378311567165</v>
      </c>
      <c r="AZ76" s="28">
        <f t="shared" si="63"/>
        <v>77.601933385051908</v>
      </c>
      <c r="BA76" s="49">
        <f t="shared" si="64"/>
        <v>54.010072499650647</v>
      </c>
      <c r="BB76" s="45">
        <f t="shared" si="35"/>
        <v>73.822777259285985</v>
      </c>
      <c r="BC76" s="5">
        <f t="shared" si="65"/>
        <v>72.5</v>
      </c>
      <c r="BD76" s="5">
        <f t="shared" si="66"/>
        <v>88.15789473684211</v>
      </c>
      <c r="BE76" s="5">
        <f t="shared" si="67"/>
        <v>60.625</v>
      </c>
      <c r="BF76" s="5">
        <f t="shared" si="68"/>
        <v>79.850746268656707</v>
      </c>
      <c r="BG76" s="5">
        <f t="shared" si="69"/>
        <v>75.149253731343279</v>
      </c>
      <c r="BH76" s="5">
        <f t="shared" si="70"/>
        <v>78.488762160348884</v>
      </c>
      <c r="BI76" s="5">
        <f t="shared" si="71"/>
        <v>45</v>
      </c>
      <c r="BJ76" s="5">
        <f t="shared" si="72"/>
        <v>73.684210526315795</v>
      </c>
      <c r="BK76" s="5">
        <f t="shared" si="73"/>
        <v>12.5</v>
      </c>
      <c r="BL76" s="5">
        <f t="shared" si="74"/>
        <v>55.223880597014919</v>
      </c>
      <c r="BM76" s="5">
        <f t="shared" si="75"/>
        <v>44.776119402985074</v>
      </c>
      <c r="BN76" s="5">
        <f t="shared" si="76"/>
        <v>52.19724924521973</v>
      </c>
      <c r="BP76" s="51" t="s">
        <v>785</v>
      </c>
      <c r="BQ76" s="51" t="s">
        <v>781</v>
      </c>
    </row>
    <row r="77" spans="1:69" x14ac:dyDescent="0.25">
      <c r="A77" s="1">
        <v>102</v>
      </c>
      <c r="B77" s="1" t="s">
        <v>161</v>
      </c>
      <c r="C77" s="1" t="s">
        <v>50</v>
      </c>
      <c r="D77" s="1">
        <v>30</v>
      </c>
      <c r="E77" s="4">
        <f t="shared" si="53"/>
        <v>75</v>
      </c>
      <c r="F77">
        <v>80</v>
      </c>
      <c r="G77">
        <v>235</v>
      </c>
      <c r="H77" t="s">
        <v>718</v>
      </c>
      <c r="I77" s="1" t="s">
        <v>587</v>
      </c>
      <c r="J77" s="1" t="s">
        <v>47</v>
      </c>
      <c r="K77" s="1">
        <v>50</v>
      </c>
      <c r="L77" s="1">
        <v>12</v>
      </c>
      <c r="M77" s="1">
        <v>828</v>
      </c>
      <c r="N77" s="12">
        <v>112</v>
      </c>
      <c r="O77" s="12">
        <v>310</v>
      </c>
      <c r="P77" s="12">
        <v>0.36099999999999999</v>
      </c>
      <c r="Q77" s="7">
        <v>52</v>
      </c>
      <c r="R77" s="7">
        <v>167</v>
      </c>
      <c r="S77" s="7">
        <v>0.311</v>
      </c>
      <c r="T77" s="1">
        <v>60</v>
      </c>
      <c r="U77" s="1">
        <v>143</v>
      </c>
      <c r="V77" s="1">
        <v>0.42</v>
      </c>
      <c r="W77" s="1">
        <v>0.44500000000000001</v>
      </c>
      <c r="X77" s="16">
        <v>33</v>
      </c>
      <c r="Y77" s="16">
        <v>45</v>
      </c>
      <c r="Z77" s="16">
        <v>0.73299999999999998</v>
      </c>
      <c r="AA77" s="20">
        <v>23</v>
      </c>
      <c r="AB77" s="20">
        <v>88</v>
      </c>
      <c r="AC77" s="20">
        <v>111</v>
      </c>
      <c r="AD77" s="32">
        <v>51</v>
      </c>
      <c r="AE77" s="34">
        <v>11</v>
      </c>
      <c r="AF77" s="30">
        <v>11</v>
      </c>
      <c r="AG77" s="1">
        <v>59</v>
      </c>
      <c r="AH77" s="1">
        <v>78</v>
      </c>
      <c r="AI77" s="1">
        <v>309</v>
      </c>
      <c r="AJ77" s="1"/>
      <c r="AK77" s="4">
        <f t="shared" si="54"/>
        <v>73.511692314457804</v>
      </c>
      <c r="AL77" s="4">
        <f t="shared" si="55"/>
        <v>65.006085074797994</v>
      </c>
      <c r="AM77" s="14">
        <f t="shared" si="56"/>
        <v>62.521497723823977</v>
      </c>
      <c r="AN77" s="10">
        <f t="shared" si="57"/>
        <v>68.8292</v>
      </c>
      <c r="AO77" s="18">
        <f t="shared" si="58"/>
        <v>65.399499999999989</v>
      </c>
      <c r="AP77" s="39">
        <f t="shared" si="48"/>
        <v>70.488158064950184</v>
      </c>
      <c r="AQ77" s="37">
        <f t="shared" si="59"/>
        <v>51.18</v>
      </c>
      <c r="AR77" s="24">
        <f t="shared" si="49"/>
        <v>58.168888888888887</v>
      </c>
      <c r="AS77" s="22">
        <f t="shared" si="50"/>
        <v>56.325842673698403</v>
      </c>
      <c r="AT77" s="26">
        <f t="shared" si="51"/>
        <v>64.40869981655554</v>
      </c>
      <c r="AU77" s="43">
        <f t="shared" si="60"/>
        <v>54.063891622906702</v>
      </c>
      <c r="AV77" s="37">
        <f t="shared" si="61"/>
        <v>73.329040531027402</v>
      </c>
      <c r="AW77" s="42">
        <f t="shared" si="52"/>
        <v>72.589454957171341</v>
      </c>
      <c r="AX77" s="45">
        <f t="shared" si="62"/>
        <v>62.854303013375763</v>
      </c>
      <c r="AY77" s="47">
        <f t="shared" si="47"/>
        <v>68.074720615671652</v>
      </c>
      <c r="AZ77" s="28">
        <f t="shared" si="63"/>
        <v>70.565393111669778</v>
      </c>
      <c r="BA77" s="49">
        <f t="shared" si="64"/>
        <v>71.428743514882541</v>
      </c>
      <c r="BB77" s="45">
        <f t="shared" si="35"/>
        <v>69.870026662145705</v>
      </c>
      <c r="BC77" s="5">
        <f t="shared" si="65"/>
        <v>72.5</v>
      </c>
      <c r="BD77" s="5">
        <f t="shared" si="66"/>
        <v>81.05263157894737</v>
      </c>
      <c r="BE77" s="5">
        <f t="shared" si="67"/>
        <v>69.0625</v>
      </c>
      <c r="BF77" s="5">
        <f t="shared" si="68"/>
        <v>79.850746268656707</v>
      </c>
      <c r="BG77" s="5">
        <f t="shared" si="69"/>
        <v>75.149253731343279</v>
      </c>
      <c r="BH77" s="5">
        <f t="shared" si="70"/>
        <v>67.499161355249925</v>
      </c>
      <c r="BI77" s="5">
        <f t="shared" si="71"/>
        <v>45</v>
      </c>
      <c r="BJ77" s="5">
        <f t="shared" si="72"/>
        <v>57.89473684210526</v>
      </c>
      <c r="BK77" s="5">
        <f t="shared" si="73"/>
        <v>31.25</v>
      </c>
      <c r="BL77" s="5">
        <f t="shared" si="74"/>
        <v>55.223880597014919</v>
      </c>
      <c r="BM77" s="5">
        <f t="shared" si="75"/>
        <v>44.776119402985074</v>
      </c>
      <c r="BN77" s="5">
        <f t="shared" si="76"/>
        <v>27.775914122777593</v>
      </c>
      <c r="BP77" s="51" t="s">
        <v>798</v>
      </c>
      <c r="BQ77" s="51" t="s">
        <v>781</v>
      </c>
    </row>
    <row r="78" spans="1:69" x14ac:dyDescent="0.25">
      <c r="A78" s="1">
        <v>131</v>
      </c>
      <c r="B78" s="1" t="s">
        <v>191</v>
      </c>
      <c r="C78" s="1" t="s">
        <v>30</v>
      </c>
      <c r="D78" s="1">
        <v>28</v>
      </c>
      <c r="E78" s="4">
        <f t="shared" si="53"/>
        <v>74</v>
      </c>
      <c r="F78">
        <v>79</v>
      </c>
      <c r="G78">
        <v>210</v>
      </c>
      <c r="H78" t="s">
        <v>639</v>
      </c>
      <c r="I78" s="1" t="s">
        <v>587</v>
      </c>
      <c r="J78" s="1" t="s">
        <v>84</v>
      </c>
      <c r="K78" s="1">
        <v>12</v>
      </c>
      <c r="L78" s="1">
        <v>0</v>
      </c>
      <c r="M78" s="1">
        <v>103</v>
      </c>
      <c r="N78" s="12">
        <v>5</v>
      </c>
      <c r="O78" s="12">
        <v>21</v>
      </c>
      <c r="P78" s="12">
        <v>0.23799999999999999</v>
      </c>
      <c r="Q78" s="7">
        <v>1</v>
      </c>
      <c r="R78" s="7">
        <v>7</v>
      </c>
      <c r="S78" s="7">
        <v>0.14299999999999999</v>
      </c>
      <c r="T78" s="1">
        <v>4</v>
      </c>
      <c r="U78" s="1">
        <v>14</v>
      </c>
      <c r="V78" s="1">
        <v>0.28599999999999998</v>
      </c>
      <c r="W78" s="1">
        <v>0.26200000000000001</v>
      </c>
      <c r="X78" s="16">
        <v>8</v>
      </c>
      <c r="Y78" s="16">
        <v>8</v>
      </c>
      <c r="Z78" s="16">
        <v>1</v>
      </c>
      <c r="AA78" s="20">
        <v>1</v>
      </c>
      <c r="AB78" s="20">
        <v>11</v>
      </c>
      <c r="AC78" s="20">
        <v>12</v>
      </c>
      <c r="AD78" s="32">
        <v>4</v>
      </c>
      <c r="AE78" s="34">
        <v>1</v>
      </c>
      <c r="AF78" s="30">
        <v>0</v>
      </c>
      <c r="AG78" s="1">
        <v>0</v>
      </c>
      <c r="AH78" s="1">
        <v>14</v>
      </c>
      <c r="AI78" s="1">
        <v>19</v>
      </c>
      <c r="AJ78" s="1"/>
      <c r="AK78" s="4">
        <f t="shared" si="54"/>
        <v>71.12106553954645</v>
      </c>
      <c r="AL78" s="4">
        <f t="shared" si="55"/>
        <v>62.559208258124009</v>
      </c>
      <c r="AM78" s="14">
        <f t="shared" si="56"/>
        <v>53.104379362670713</v>
      </c>
      <c r="AN78" s="10">
        <f t="shared" si="57"/>
        <v>64.619199999999992</v>
      </c>
      <c r="AO78" s="18">
        <f t="shared" si="58"/>
        <v>72.06</v>
      </c>
      <c r="AP78" s="39">
        <f t="shared" si="48"/>
        <v>67.358417597878926</v>
      </c>
      <c r="AQ78" s="37">
        <f t="shared" si="59"/>
        <v>47.38</v>
      </c>
      <c r="AR78" s="24">
        <f t="shared" si="49"/>
        <v>54.417500000000004</v>
      </c>
      <c r="AS78" s="22">
        <f t="shared" si="50"/>
        <v>51.337642878600263</v>
      </c>
      <c r="AT78" s="26">
        <f t="shared" si="51"/>
        <v>58.76050002145741</v>
      </c>
      <c r="AU78" s="43">
        <f t="shared" si="60"/>
        <v>49.117246219198563</v>
      </c>
      <c r="AV78" s="37">
        <f t="shared" si="61"/>
        <v>70.280963528839933</v>
      </c>
      <c r="AW78" s="42">
        <f t="shared" si="52"/>
        <v>70.761165348146164</v>
      </c>
      <c r="AX78" s="45">
        <f t="shared" si="62"/>
        <v>65.676711895374694</v>
      </c>
      <c r="AY78" s="47">
        <f t="shared" si="47"/>
        <v>72.182794309701492</v>
      </c>
      <c r="AZ78" s="28">
        <f t="shared" si="63"/>
        <v>70.3209144230417</v>
      </c>
      <c r="BA78" s="49">
        <f t="shared" si="64"/>
        <v>72.57970690858869</v>
      </c>
      <c r="BB78" s="45">
        <f t="shared" si="35"/>
        <v>60.990189636485376</v>
      </c>
      <c r="BC78" s="5">
        <f t="shared" si="65"/>
        <v>77.5</v>
      </c>
      <c r="BD78" s="5">
        <f t="shared" si="66"/>
        <v>78.68421052631578</v>
      </c>
      <c r="BE78" s="5">
        <f t="shared" si="67"/>
        <v>71.875</v>
      </c>
      <c r="BF78" s="5">
        <f t="shared" si="68"/>
        <v>71.455223880597018</v>
      </c>
      <c r="BG78" s="5">
        <f t="shared" si="69"/>
        <v>83.544776119402982</v>
      </c>
      <c r="BH78" s="5">
        <f t="shared" si="70"/>
        <v>56.554847366655487</v>
      </c>
      <c r="BI78" s="5">
        <f t="shared" si="71"/>
        <v>55</v>
      </c>
      <c r="BJ78" s="5">
        <f t="shared" si="72"/>
        <v>52.631578947368418</v>
      </c>
      <c r="BK78" s="5">
        <f t="shared" si="73"/>
        <v>37.5</v>
      </c>
      <c r="BL78" s="5">
        <f t="shared" si="74"/>
        <v>36.567164179104473</v>
      </c>
      <c r="BM78" s="5">
        <f t="shared" si="75"/>
        <v>63.432835820895519</v>
      </c>
      <c r="BN78" s="5">
        <f t="shared" si="76"/>
        <v>3.4552163703455219</v>
      </c>
      <c r="BP78" s="51" t="s">
        <v>806</v>
      </c>
      <c r="BQ78" s="51" t="s">
        <v>781</v>
      </c>
    </row>
    <row r="79" spans="1:69" x14ac:dyDescent="0.25">
      <c r="A79" s="1">
        <v>244</v>
      </c>
      <c r="B79" s="1" t="s">
        <v>305</v>
      </c>
      <c r="C79" s="1" t="s">
        <v>50</v>
      </c>
      <c r="D79" s="1">
        <v>24</v>
      </c>
      <c r="E79" s="4">
        <f t="shared" si="53"/>
        <v>73</v>
      </c>
      <c r="F79">
        <v>78</v>
      </c>
      <c r="G79">
        <v>201</v>
      </c>
      <c r="H79" t="s">
        <v>736</v>
      </c>
      <c r="I79" s="1" t="s">
        <v>587</v>
      </c>
      <c r="J79" s="1" t="s">
        <v>62</v>
      </c>
      <c r="K79" s="1">
        <v>29</v>
      </c>
      <c r="L79" s="1">
        <v>2</v>
      </c>
      <c r="M79" s="1">
        <v>526</v>
      </c>
      <c r="N79" s="12">
        <v>62</v>
      </c>
      <c r="O79" s="12">
        <v>154</v>
      </c>
      <c r="P79" s="12">
        <v>0.40300000000000002</v>
      </c>
      <c r="Q79" s="7">
        <v>28</v>
      </c>
      <c r="R79" s="7">
        <v>95</v>
      </c>
      <c r="S79" s="7">
        <v>0.29499999999999998</v>
      </c>
      <c r="T79" s="1">
        <v>34</v>
      </c>
      <c r="U79" s="1">
        <v>59</v>
      </c>
      <c r="V79" s="1">
        <v>0.57599999999999996</v>
      </c>
      <c r="W79" s="1">
        <v>0.49399999999999999</v>
      </c>
      <c r="X79" s="16">
        <v>14</v>
      </c>
      <c r="Y79" s="16">
        <v>16</v>
      </c>
      <c r="Z79" s="16">
        <v>0.875</v>
      </c>
      <c r="AA79" s="20">
        <v>8</v>
      </c>
      <c r="AB79" s="20">
        <v>47</v>
      </c>
      <c r="AC79" s="20">
        <v>55</v>
      </c>
      <c r="AD79" s="32">
        <v>15</v>
      </c>
      <c r="AE79" s="34">
        <v>26</v>
      </c>
      <c r="AF79" s="30">
        <v>7</v>
      </c>
      <c r="AG79" s="1">
        <v>15</v>
      </c>
      <c r="AH79" s="1">
        <v>44</v>
      </c>
      <c r="AI79" s="1">
        <v>166</v>
      </c>
      <c r="AJ79" s="1"/>
      <c r="AK79" s="4">
        <f t="shared" si="54"/>
        <v>74.807291549612586</v>
      </c>
      <c r="AL79" s="4">
        <f t="shared" si="55"/>
        <v>66.332168997838764</v>
      </c>
      <c r="AM79" s="14">
        <f t="shared" si="56"/>
        <v>61.403704097116844</v>
      </c>
      <c r="AN79" s="10">
        <f t="shared" si="57"/>
        <v>64.105999999999995</v>
      </c>
      <c r="AO79" s="18">
        <f t="shared" si="58"/>
        <v>68.54249999999999</v>
      </c>
      <c r="AP79" s="39">
        <f t="shared" si="48"/>
        <v>69.811406738490078</v>
      </c>
      <c r="AQ79" s="37">
        <f t="shared" si="59"/>
        <v>56.879999999999995</v>
      </c>
      <c r="AR79" s="24">
        <f t="shared" si="49"/>
        <v>56.50611111111111</v>
      </c>
      <c r="AS79" s="22">
        <f t="shared" si="50"/>
        <v>53.651935837716728</v>
      </c>
      <c r="AT79" s="26">
        <f t="shared" si="51"/>
        <v>61.887173932954823</v>
      </c>
      <c r="AU79" s="43">
        <f t="shared" si="60"/>
        <v>51.436527156698567</v>
      </c>
      <c r="AV79" s="37">
        <f t="shared" si="61"/>
        <v>72.009862576768427</v>
      </c>
      <c r="AW79" s="42">
        <f t="shared" si="52"/>
        <v>75.563690077315755</v>
      </c>
      <c r="AX79" s="45">
        <f t="shared" si="62"/>
        <v>75.519850850861431</v>
      </c>
      <c r="AY79" s="47">
        <f t="shared" si="47"/>
        <v>80.909457089552234</v>
      </c>
      <c r="AZ79" s="28">
        <f t="shared" si="63"/>
        <v>73.825722694720383</v>
      </c>
      <c r="BA79" s="49">
        <f t="shared" si="64"/>
        <v>76.718287091050442</v>
      </c>
      <c r="BB79" s="45">
        <f t="shared" si="35"/>
        <v>62.542474711063306</v>
      </c>
      <c r="BC79" s="5">
        <f t="shared" si="65"/>
        <v>87.5</v>
      </c>
      <c r="BD79" s="5">
        <f t="shared" si="66"/>
        <v>76.315789473684205</v>
      </c>
      <c r="BE79" s="5">
        <f t="shared" si="67"/>
        <v>74.6875</v>
      </c>
      <c r="BF79" s="5">
        <f t="shared" si="68"/>
        <v>68.432835820895519</v>
      </c>
      <c r="BG79" s="5">
        <f t="shared" si="69"/>
        <v>86.567164179104481</v>
      </c>
      <c r="BH79" s="5">
        <f t="shared" si="70"/>
        <v>62.940288493794029</v>
      </c>
      <c r="BI79" s="5">
        <f t="shared" si="71"/>
        <v>75</v>
      </c>
      <c r="BJ79" s="5">
        <f t="shared" si="72"/>
        <v>47.368421052631575</v>
      </c>
      <c r="BK79" s="5">
        <f t="shared" si="73"/>
        <v>43.75</v>
      </c>
      <c r="BL79" s="5">
        <f t="shared" si="74"/>
        <v>29.850746268656714</v>
      </c>
      <c r="BM79" s="5">
        <f t="shared" si="75"/>
        <v>70.149253731343279</v>
      </c>
      <c r="BN79" s="5">
        <f t="shared" si="76"/>
        <v>17.645085541764509</v>
      </c>
      <c r="BP79" s="51" t="s">
        <v>799</v>
      </c>
      <c r="BQ79" s="51" t="s">
        <v>787</v>
      </c>
    </row>
    <row r="80" spans="1:69" x14ac:dyDescent="0.25">
      <c r="A80" s="1">
        <v>257</v>
      </c>
      <c r="B80" s="1" t="s">
        <v>318</v>
      </c>
      <c r="C80" s="1" t="s">
        <v>33</v>
      </c>
      <c r="D80" s="1">
        <v>32</v>
      </c>
      <c r="E80" s="4">
        <f t="shared" si="53"/>
        <v>79</v>
      </c>
      <c r="F80">
        <v>84</v>
      </c>
      <c r="G80">
        <v>265</v>
      </c>
      <c r="H80" t="s">
        <v>624</v>
      </c>
      <c r="I80" s="1" t="s">
        <v>587</v>
      </c>
      <c r="J80" s="1" t="s">
        <v>39</v>
      </c>
      <c r="K80" s="1">
        <v>74</v>
      </c>
      <c r="L80" s="1">
        <v>13</v>
      </c>
      <c r="M80" s="1">
        <v>1398</v>
      </c>
      <c r="N80" s="12">
        <v>283</v>
      </c>
      <c r="O80" s="12">
        <v>549</v>
      </c>
      <c r="P80" s="12">
        <v>0.51500000000000001</v>
      </c>
      <c r="Q80" s="7">
        <v>0</v>
      </c>
      <c r="R80" s="7">
        <v>0</v>
      </c>
      <c r="S80" s="7"/>
      <c r="T80" s="1">
        <v>283</v>
      </c>
      <c r="U80" s="1">
        <v>549</v>
      </c>
      <c r="V80" s="1">
        <v>0.51500000000000001</v>
      </c>
      <c r="W80" s="1">
        <v>0.51500000000000001</v>
      </c>
      <c r="X80" s="16">
        <v>72</v>
      </c>
      <c r="Y80" s="16">
        <v>102</v>
      </c>
      <c r="Z80" s="16">
        <v>0.70599999999999996</v>
      </c>
      <c r="AA80" s="20">
        <v>149</v>
      </c>
      <c r="AB80" s="20">
        <v>335</v>
      </c>
      <c r="AC80" s="20">
        <v>484</v>
      </c>
      <c r="AD80" s="32">
        <v>65</v>
      </c>
      <c r="AE80" s="34">
        <v>18</v>
      </c>
      <c r="AF80" s="30">
        <v>54</v>
      </c>
      <c r="AG80" s="1">
        <v>108</v>
      </c>
      <c r="AH80" s="1">
        <v>140</v>
      </c>
      <c r="AI80" s="1">
        <v>638</v>
      </c>
      <c r="AJ80" s="1"/>
      <c r="AK80" s="4">
        <f t="shared" si="54"/>
        <v>78.204337042168987</v>
      </c>
      <c r="AL80" s="4">
        <f t="shared" si="55"/>
        <v>69.809144972572966</v>
      </c>
      <c r="AM80" s="14">
        <f t="shared" si="56"/>
        <v>76.166471927162377</v>
      </c>
      <c r="AN80" s="10">
        <f t="shared" si="57"/>
        <v>45</v>
      </c>
      <c r="AO80" s="18">
        <f t="shared" si="58"/>
        <v>78.599459999999993</v>
      </c>
      <c r="AP80" s="39">
        <f t="shared" si="48"/>
        <v>86.041408666039018</v>
      </c>
      <c r="AQ80" s="37">
        <f t="shared" si="59"/>
        <v>53.84</v>
      </c>
      <c r="AR80" s="24">
        <f t="shared" si="49"/>
        <v>72.849999999999994</v>
      </c>
      <c r="AS80" s="22">
        <f t="shared" si="50"/>
        <v>82.756432420561282</v>
      </c>
      <c r="AT80" s="26">
        <f t="shared" si="51"/>
        <v>84.457384801513655</v>
      </c>
      <c r="AU80" s="43">
        <f t="shared" si="60"/>
        <v>54.715050345693783</v>
      </c>
      <c r="AV80" s="37">
        <f t="shared" si="61"/>
        <v>77.960170630893515</v>
      </c>
      <c r="AW80" s="42">
        <f t="shared" si="52"/>
        <v>78.321683853876209</v>
      </c>
      <c r="AX80" s="45">
        <f t="shared" si="62"/>
        <v>55.285006934816025</v>
      </c>
      <c r="AY80" s="47">
        <f t="shared" si="47"/>
        <v>59.992438432835826</v>
      </c>
      <c r="AZ80" s="28">
        <f t="shared" si="63"/>
        <v>78.974500824925528</v>
      </c>
      <c r="BA80" s="49">
        <f t="shared" si="64"/>
        <v>50.038664406681278</v>
      </c>
      <c r="BB80" s="45">
        <f t="shared" si="35"/>
        <v>81.947646316168942</v>
      </c>
      <c r="BC80" s="5">
        <f t="shared" si="65"/>
        <v>67.5</v>
      </c>
      <c r="BD80" s="5">
        <f t="shared" si="66"/>
        <v>90.526315789473685</v>
      </c>
      <c r="BE80" s="5">
        <f t="shared" si="67"/>
        <v>57.8125</v>
      </c>
      <c r="BF80" s="5">
        <f t="shared" si="68"/>
        <v>89.925373134328368</v>
      </c>
      <c r="BG80" s="5">
        <f t="shared" si="69"/>
        <v>65.074626865671647</v>
      </c>
      <c r="BH80" s="5">
        <f t="shared" si="70"/>
        <v>76.103656491110371</v>
      </c>
      <c r="BI80" s="5">
        <f t="shared" si="71"/>
        <v>35</v>
      </c>
      <c r="BJ80" s="5">
        <f t="shared" si="72"/>
        <v>78.94736842105263</v>
      </c>
      <c r="BK80" s="5">
        <f t="shared" si="73"/>
        <v>6.25</v>
      </c>
      <c r="BL80" s="5">
        <f t="shared" si="74"/>
        <v>77.611940298507463</v>
      </c>
      <c r="BM80" s="5">
        <f t="shared" si="75"/>
        <v>22.388059701492537</v>
      </c>
      <c r="BN80" s="5">
        <f t="shared" si="76"/>
        <v>46.897014424689701</v>
      </c>
      <c r="BP80" s="51" t="s">
        <v>792</v>
      </c>
      <c r="BQ80" s="51" t="s">
        <v>790</v>
      </c>
    </row>
    <row r="81" spans="1:69" x14ac:dyDescent="0.25">
      <c r="A81" s="1">
        <v>361</v>
      </c>
      <c r="B81" s="1" t="s">
        <v>424</v>
      </c>
      <c r="C81" s="1" t="s">
        <v>73</v>
      </c>
      <c r="D81" s="1">
        <v>29</v>
      </c>
      <c r="E81" s="4">
        <f t="shared" si="53"/>
        <v>67</v>
      </c>
      <c r="F81">
        <v>72</v>
      </c>
      <c r="G81">
        <v>175</v>
      </c>
      <c r="H81" t="s">
        <v>588</v>
      </c>
      <c r="I81" s="1" t="s">
        <v>587</v>
      </c>
      <c r="J81" s="1" t="s">
        <v>84</v>
      </c>
      <c r="K81" s="1">
        <v>82</v>
      </c>
      <c r="L81" s="1">
        <v>82</v>
      </c>
      <c r="M81" s="1">
        <v>2857</v>
      </c>
      <c r="N81" s="12">
        <v>568</v>
      </c>
      <c r="O81" s="12">
        <v>1170</v>
      </c>
      <c r="P81" s="12">
        <v>0.48499999999999999</v>
      </c>
      <c r="Q81" s="7">
        <v>139</v>
      </c>
      <c r="R81" s="7">
        <v>349</v>
      </c>
      <c r="S81" s="7">
        <v>0.39800000000000002</v>
      </c>
      <c r="T81" s="1">
        <v>429</v>
      </c>
      <c r="U81" s="1">
        <v>821</v>
      </c>
      <c r="V81" s="1">
        <v>0.52300000000000002</v>
      </c>
      <c r="W81" s="1">
        <v>0.54500000000000004</v>
      </c>
      <c r="X81" s="16">
        <v>289</v>
      </c>
      <c r="Y81" s="16">
        <v>321</v>
      </c>
      <c r="Z81" s="16">
        <v>0.9</v>
      </c>
      <c r="AA81" s="20">
        <v>52</v>
      </c>
      <c r="AB81" s="20">
        <v>324</v>
      </c>
      <c r="AC81" s="20">
        <v>376</v>
      </c>
      <c r="AD81" s="32">
        <v>838</v>
      </c>
      <c r="AE81" s="34">
        <v>156</v>
      </c>
      <c r="AF81" s="30">
        <v>15</v>
      </c>
      <c r="AG81" s="1">
        <v>190</v>
      </c>
      <c r="AH81" s="1">
        <v>203</v>
      </c>
      <c r="AI81" s="1">
        <v>1564</v>
      </c>
      <c r="AJ81" s="1"/>
      <c r="AK81" s="4">
        <f t="shared" si="54"/>
        <v>93.965863143931116</v>
      </c>
      <c r="AL81" s="4">
        <f t="shared" si="55"/>
        <v>85.941530512023604</v>
      </c>
      <c r="AM81" s="14">
        <f t="shared" si="56"/>
        <v>89.448095599393014</v>
      </c>
      <c r="AN81" s="10">
        <f t="shared" si="57"/>
        <v>93.209599999999995</v>
      </c>
      <c r="AO81" s="18">
        <f t="shared" si="58"/>
        <v>94.715000000000003</v>
      </c>
      <c r="AP81" s="39">
        <f t="shared" si="48"/>
        <v>86.72737862462175</v>
      </c>
      <c r="AQ81" s="37">
        <v>96</v>
      </c>
      <c r="AR81" s="24">
        <f t="shared" si="49"/>
        <v>58.006666666666668</v>
      </c>
      <c r="AS81" s="22">
        <f t="shared" si="50"/>
        <v>65.393671691430086</v>
      </c>
      <c r="AT81" s="26">
        <f t="shared" si="51"/>
        <v>81.391766929525318</v>
      </c>
      <c r="AU81" s="43">
        <v>98</v>
      </c>
      <c r="AV81" s="37">
        <f t="shared" si="61"/>
        <v>95.372851397127022</v>
      </c>
      <c r="AW81" s="42">
        <f t="shared" si="52"/>
        <v>91.493524259841848</v>
      </c>
      <c r="AX81" s="45">
        <f t="shared" si="62"/>
        <v>92.342809735288682</v>
      </c>
      <c r="AY81" s="47">
        <v>96</v>
      </c>
      <c r="AZ81" s="28">
        <f t="shared" si="63"/>
        <v>72.492832158485882</v>
      </c>
      <c r="BA81" s="49">
        <f t="shared" si="64"/>
        <v>99.310565476190476</v>
      </c>
      <c r="BB81" s="45">
        <f t="shared" si="35"/>
        <v>65.159725653806916</v>
      </c>
      <c r="BC81" s="5">
        <f t="shared" si="65"/>
        <v>75</v>
      </c>
      <c r="BD81" s="5">
        <f t="shared" si="66"/>
        <v>62.10526315789474</v>
      </c>
      <c r="BE81" s="5">
        <f t="shared" si="67"/>
        <v>91.5625</v>
      </c>
      <c r="BF81" s="5">
        <f t="shared" si="68"/>
        <v>59.701492537313435</v>
      </c>
      <c r="BG81" s="5">
        <f t="shared" si="69"/>
        <v>95.298507462686558</v>
      </c>
      <c r="BH81" s="5">
        <f t="shared" si="70"/>
        <v>98.128144917812818</v>
      </c>
      <c r="BI81" s="5">
        <f t="shared" si="71"/>
        <v>50</v>
      </c>
      <c r="BJ81" s="5">
        <f t="shared" si="72"/>
        <v>15.789473684210526</v>
      </c>
      <c r="BK81" s="5">
        <f t="shared" si="73"/>
        <v>81.25</v>
      </c>
      <c r="BL81" s="5">
        <f t="shared" si="74"/>
        <v>10.44776119402985</v>
      </c>
      <c r="BM81" s="5">
        <f t="shared" si="75"/>
        <v>89.552238805970148</v>
      </c>
      <c r="BN81" s="5">
        <f t="shared" si="76"/>
        <v>95.840322039584038</v>
      </c>
      <c r="BP81" s="51" t="s">
        <v>786</v>
      </c>
      <c r="BQ81" s="51" t="s">
        <v>781</v>
      </c>
    </row>
    <row r="82" spans="1:69" x14ac:dyDescent="0.25">
      <c r="A82" s="1">
        <v>205</v>
      </c>
      <c r="B82" s="1" t="s">
        <v>266</v>
      </c>
      <c r="C82" s="1" t="s">
        <v>33</v>
      </c>
      <c r="D82" s="1">
        <v>31</v>
      </c>
      <c r="E82" s="4">
        <f t="shared" si="53"/>
        <v>73</v>
      </c>
      <c r="F82">
        <v>78</v>
      </c>
      <c r="G82">
        <v>240</v>
      </c>
      <c r="H82" t="s">
        <v>593</v>
      </c>
      <c r="I82" s="1" t="s">
        <v>587</v>
      </c>
      <c r="J82" s="1" t="s">
        <v>137</v>
      </c>
      <c r="K82" s="1">
        <v>29</v>
      </c>
      <c r="L82" s="1">
        <v>0</v>
      </c>
      <c r="M82" s="1">
        <v>255</v>
      </c>
      <c r="N82" s="12">
        <v>22</v>
      </c>
      <c r="O82" s="12">
        <v>46</v>
      </c>
      <c r="P82" s="12">
        <v>0.47799999999999998</v>
      </c>
      <c r="Q82" s="7">
        <v>0</v>
      </c>
      <c r="R82" s="7">
        <v>0</v>
      </c>
      <c r="S82" s="7"/>
      <c r="T82" s="1">
        <v>22</v>
      </c>
      <c r="U82" s="1">
        <v>46</v>
      </c>
      <c r="V82" s="1">
        <v>0.47799999999999998</v>
      </c>
      <c r="W82" s="1">
        <v>0.47799999999999998</v>
      </c>
      <c r="X82" s="16">
        <v>6</v>
      </c>
      <c r="Y82" s="16">
        <v>11</v>
      </c>
      <c r="Z82" s="16">
        <v>0.54500000000000004</v>
      </c>
      <c r="AA82" s="20">
        <v>18</v>
      </c>
      <c r="AB82" s="20">
        <v>33</v>
      </c>
      <c r="AC82" s="20">
        <v>51</v>
      </c>
      <c r="AD82" s="32">
        <v>20</v>
      </c>
      <c r="AE82" s="34">
        <v>10</v>
      </c>
      <c r="AF82" s="30">
        <v>4</v>
      </c>
      <c r="AG82" s="1">
        <v>8</v>
      </c>
      <c r="AH82" s="1">
        <v>37</v>
      </c>
      <c r="AI82" s="1">
        <v>50</v>
      </c>
      <c r="AJ82" s="1"/>
      <c r="AK82" s="4">
        <f t="shared" si="54"/>
        <v>68.987114717171238</v>
      </c>
      <c r="AL82" s="4">
        <f t="shared" si="55"/>
        <v>60.375046828163491</v>
      </c>
      <c r="AM82" s="14">
        <f t="shared" si="56"/>
        <v>61.875669195751136</v>
      </c>
      <c r="AN82" s="10">
        <f t="shared" si="57"/>
        <v>45</v>
      </c>
      <c r="AO82" s="18">
        <f t="shared" si="58"/>
        <v>57.587500000000006</v>
      </c>
      <c r="AP82" s="39">
        <f t="shared" si="48"/>
        <v>67.551515717842435</v>
      </c>
      <c r="AQ82" s="37">
        <f t="shared" ref="AQ82:AQ113" si="77">(AE82/1.5)*0.57+47</f>
        <v>50.8</v>
      </c>
      <c r="AR82" s="24">
        <f t="shared" si="49"/>
        <v>55.532777777777781</v>
      </c>
      <c r="AS82" s="22">
        <f t="shared" si="50"/>
        <v>53.926389079578854</v>
      </c>
      <c r="AT82" s="26">
        <f t="shared" si="51"/>
        <v>59.894960508150284</v>
      </c>
      <c r="AU82" s="43">
        <f t="shared" ref="AU82:AU92" si="78">((AD82/5.5)*0.95+(AY82/0.95)*0.17)*0.67+40</f>
        <v>50.530865783492828</v>
      </c>
      <c r="AV82" s="37">
        <f t="shared" si="61"/>
        <v>71.1533333818291</v>
      </c>
      <c r="AW82" s="42">
        <f t="shared" si="52"/>
        <v>71.791140569220602</v>
      </c>
      <c r="AX82" s="45">
        <f t="shared" si="62"/>
        <v>60.018188381390601</v>
      </c>
      <c r="AY82" s="47">
        <f t="shared" ref="AY82:AY92" si="79">(BI82*0.2+BK82*0.2+BM82*0.2+(AQ82/0.96)*0.45)*0.79+30</f>
        <v>68.52944962686567</v>
      </c>
      <c r="AZ82" s="28">
        <f t="shared" si="63"/>
        <v>66.40889010930465</v>
      </c>
      <c r="BA82" s="49">
        <f t="shared" si="64"/>
        <v>60.565297936164058</v>
      </c>
      <c r="BB82" s="45">
        <f t="shared" si="35"/>
        <v>64.834771183247838</v>
      </c>
      <c r="BC82" s="5">
        <f t="shared" si="65"/>
        <v>70</v>
      </c>
      <c r="BD82" s="5">
        <f t="shared" si="66"/>
        <v>76.315789473684205</v>
      </c>
      <c r="BE82" s="5">
        <f t="shared" si="67"/>
        <v>74.6875</v>
      </c>
      <c r="BF82" s="5">
        <f t="shared" si="68"/>
        <v>81.52985074626865</v>
      </c>
      <c r="BG82" s="5">
        <f t="shared" si="69"/>
        <v>73.470149253731336</v>
      </c>
      <c r="BH82" s="5">
        <f t="shared" si="70"/>
        <v>58.849379402884935</v>
      </c>
      <c r="BI82" s="5">
        <f t="shared" si="71"/>
        <v>40</v>
      </c>
      <c r="BJ82" s="5">
        <f t="shared" si="72"/>
        <v>47.368421052631575</v>
      </c>
      <c r="BK82" s="5">
        <f t="shared" si="73"/>
        <v>43.75</v>
      </c>
      <c r="BL82" s="5">
        <f t="shared" si="74"/>
        <v>58.955223880597011</v>
      </c>
      <c r="BM82" s="5">
        <f t="shared" si="75"/>
        <v>41.044776119402982</v>
      </c>
      <c r="BN82" s="5">
        <f t="shared" si="76"/>
        <v>8.5541764508554188</v>
      </c>
      <c r="BP82" s="51" t="s">
        <v>794</v>
      </c>
      <c r="BQ82" s="51" t="s">
        <v>787</v>
      </c>
    </row>
    <row r="83" spans="1:69" x14ac:dyDescent="0.25">
      <c r="A83" s="1">
        <v>140</v>
      </c>
      <c r="B83" s="1" t="s">
        <v>201</v>
      </c>
      <c r="C83" s="1" t="s">
        <v>50</v>
      </c>
      <c r="D83" s="1">
        <v>23</v>
      </c>
      <c r="E83" s="4">
        <f t="shared" si="53"/>
        <v>75</v>
      </c>
      <c r="F83">
        <v>80</v>
      </c>
      <c r="G83">
        <v>220</v>
      </c>
      <c r="H83" t="s">
        <v>740</v>
      </c>
      <c r="I83" s="1" t="s">
        <v>587</v>
      </c>
      <c r="J83" s="1" t="s">
        <v>28</v>
      </c>
      <c r="K83" s="1">
        <v>39</v>
      </c>
      <c r="L83" s="1">
        <v>7</v>
      </c>
      <c r="M83" s="1">
        <v>647</v>
      </c>
      <c r="N83" s="12">
        <v>76</v>
      </c>
      <c r="O83" s="12">
        <v>214</v>
      </c>
      <c r="P83" s="12">
        <v>0.35499999999999998</v>
      </c>
      <c r="Q83" s="7">
        <v>22</v>
      </c>
      <c r="R83" s="7">
        <v>84</v>
      </c>
      <c r="S83" s="7">
        <v>0.26200000000000001</v>
      </c>
      <c r="T83" s="1">
        <v>54</v>
      </c>
      <c r="U83" s="1">
        <v>130</v>
      </c>
      <c r="V83" s="1">
        <v>0.41499999999999998</v>
      </c>
      <c r="W83" s="1">
        <v>0.40699999999999997</v>
      </c>
      <c r="X83" s="16">
        <v>36</v>
      </c>
      <c r="Y83" s="16">
        <v>48</v>
      </c>
      <c r="Z83" s="16">
        <v>0.75</v>
      </c>
      <c r="AA83" s="20">
        <v>22</v>
      </c>
      <c r="AB83" s="20">
        <v>75</v>
      </c>
      <c r="AC83" s="20">
        <v>97</v>
      </c>
      <c r="AD83" s="32">
        <v>36</v>
      </c>
      <c r="AE83" s="34">
        <v>24</v>
      </c>
      <c r="AF83" s="30">
        <v>12</v>
      </c>
      <c r="AG83" s="1">
        <v>40</v>
      </c>
      <c r="AH83" s="1">
        <v>57</v>
      </c>
      <c r="AI83" s="1">
        <v>210</v>
      </c>
      <c r="AJ83" s="1"/>
      <c r="AK83" s="4">
        <f t="shared" si="54"/>
        <v>75.080298221618506</v>
      </c>
      <c r="AL83" s="4">
        <f t="shared" si="55"/>
        <v>66.611599356244824</v>
      </c>
      <c r="AM83" s="14">
        <f t="shared" si="56"/>
        <v>60.520766312594844</v>
      </c>
      <c r="AN83" s="10">
        <f t="shared" si="57"/>
        <v>61.498400000000004</v>
      </c>
      <c r="AO83" s="18">
        <f t="shared" si="58"/>
        <v>66.144999999999996</v>
      </c>
      <c r="AP83" s="39">
        <f t="shared" si="48"/>
        <v>71.771168347419291</v>
      </c>
      <c r="AQ83" s="37">
        <f t="shared" si="77"/>
        <v>56.12</v>
      </c>
      <c r="AR83" s="24">
        <f t="shared" si="49"/>
        <v>58.493333333333332</v>
      </c>
      <c r="AS83" s="22">
        <f t="shared" si="50"/>
        <v>56.828359248639501</v>
      </c>
      <c r="AT83" s="26">
        <f t="shared" si="51"/>
        <v>64.383597343877597</v>
      </c>
      <c r="AU83" s="43">
        <f t="shared" si="78"/>
        <v>53.422381745813396</v>
      </c>
      <c r="AV83" s="37">
        <f t="shared" si="61"/>
        <v>72.922712940076991</v>
      </c>
      <c r="AW83" s="42">
        <f t="shared" si="52"/>
        <v>75.554259726628274</v>
      </c>
      <c r="AX83" s="45">
        <f t="shared" si="62"/>
        <v>72.804101748311439</v>
      </c>
      <c r="AY83" s="47">
        <f t="shared" si="79"/>
        <v>77.202721082089553</v>
      </c>
      <c r="AZ83" s="28">
        <f t="shared" si="63"/>
        <v>76.234832524626114</v>
      </c>
      <c r="BA83" s="49">
        <f t="shared" si="64"/>
        <v>73.464969092017725</v>
      </c>
      <c r="BB83" s="45">
        <f t="shared" si="35"/>
        <v>68.418986254489255</v>
      </c>
      <c r="BC83" s="5">
        <f t="shared" si="65"/>
        <v>90</v>
      </c>
      <c r="BD83" s="5">
        <f t="shared" si="66"/>
        <v>81.05263157894737</v>
      </c>
      <c r="BE83" s="5">
        <f t="shared" si="67"/>
        <v>69.0625</v>
      </c>
      <c r="BF83" s="5">
        <f t="shared" si="68"/>
        <v>74.81343283582089</v>
      </c>
      <c r="BG83" s="5">
        <f t="shared" si="69"/>
        <v>80.18656716417911</v>
      </c>
      <c r="BH83" s="5">
        <f t="shared" si="70"/>
        <v>64.766856759476681</v>
      </c>
      <c r="BI83" s="5">
        <f t="shared" si="71"/>
        <v>80</v>
      </c>
      <c r="BJ83" s="5">
        <f t="shared" si="72"/>
        <v>57.89473684210526</v>
      </c>
      <c r="BK83" s="5">
        <f t="shared" si="73"/>
        <v>31.25</v>
      </c>
      <c r="BL83" s="5">
        <f t="shared" si="74"/>
        <v>44.029850746268657</v>
      </c>
      <c r="BM83" s="5">
        <f t="shared" si="75"/>
        <v>55.970149253731343</v>
      </c>
      <c r="BN83" s="5">
        <f t="shared" si="76"/>
        <v>21.704126132170412</v>
      </c>
      <c r="BP83" s="51" t="s">
        <v>788</v>
      </c>
      <c r="BQ83" s="51" t="s">
        <v>787</v>
      </c>
    </row>
    <row r="84" spans="1:69" x14ac:dyDescent="0.25">
      <c r="A84" s="1">
        <v>83</v>
      </c>
      <c r="B84" s="1" t="s">
        <v>142</v>
      </c>
      <c r="C84" s="1" t="s">
        <v>33</v>
      </c>
      <c r="D84" s="1">
        <v>20</v>
      </c>
      <c r="E84" s="4">
        <f t="shared" si="53"/>
        <v>77</v>
      </c>
      <c r="F84">
        <v>82</v>
      </c>
      <c r="G84">
        <v>240</v>
      </c>
      <c r="H84" t="s">
        <v>586</v>
      </c>
      <c r="I84" s="1" t="s">
        <v>657</v>
      </c>
      <c r="J84" s="1" t="s">
        <v>69</v>
      </c>
      <c r="K84" s="1">
        <v>12</v>
      </c>
      <c r="L84" s="1">
        <v>0</v>
      </c>
      <c r="M84" s="1">
        <v>90</v>
      </c>
      <c r="N84" s="12">
        <v>14</v>
      </c>
      <c r="O84" s="12">
        <v>29</v>
      </c>
      <c r="P84" s="12">
        <v>0.48299999999999998</v>
      </c>
      <c r="Q84" s="7">
        <v>0</v>
      </c>
      <c r="R84" s="7">
        <v>0</v>
      </c>
      <c r="S84" s="7"/>
      <c r="T84" s="1">
        <v>14</v>
      </c>
      <c r="U84" s="1">
        <v>29</v>
      </c>
      <c r="V84" s="1">
        <v>0.48299999999999998</v>
      </c>
      <c r="W84" s="1">
        <v>0.48299999999999998</v>
      </c>
      <c r="X84" s="16">
        <v>4</v>
      </c>
      <c r="Y84" s="16">
        <v>23</v>
      </c>
      <c r="Z84" s="16">
        <v>0.17399999999999999</v>
      </c>
      <c r="AA84" s="20">
        <v>10</v>
      </c>
      <c r="AB84" s="20">
        <v>26</v>
      </c>
      <c r="AC84" s="20">
        <v>36</v>
      </c>
      <c r="AD84" s="32">
        <v>2</v>
      </c>
      <c r="AE84" s="34">
        <v>1</v>
      </c>
      <c r="AF84" s="30">
        <v>9</v>
      </c>
      <c r="AG84" s="1">
        <v>5</v>
      </c>
      <c r="AH84" s="1">
        <v>14</v>
      </c>
      <c r="AI84" s="1">
        <v>32</v>
      </c>
      <c r="AJ84" s="1"/>
      <c r="AK84" s="4">
        <f t="shared" si="54"/>
        <v>69.725568644810224</v>
      </c>
      <c r="AL84" s="4">
        <f t="shared" si="55"/>
        <v>61.130876142335168</v>
      </c>
      <c r="AM84" s="14">
        <f t="shared" si="56"/>
        <v>61.640062215477997</v>
      </c>
      <c r="AN84" s="10">
        <f t="shared" si="57"/>
        <v>45</v>
      </c>
      <c r="AO84" s="18">
        <f t="shared" si="58"/>
        <v>45.760999999999996</v>
      </c>
      <c r="AP84" s="39">
        <f t="shared" si="48"/>
        <v>70.154340289399073</v>
      </c>
      <c r="AQ84" s="37">
        <f t="shared" si="77"/>
        <v>47.38</v>
      </c>
      <c r="AR84" s="24">
        <f t="shared" si="49"/>
        <v>57.884999999999998</v>
      </c>
      <c r="AS84" s="22">
        <f t="shared" si="50"/>
        <v>54.255108786610208</v>
      </c>
      <c r="AT84" s="26">
        <f t="shared" si="51"/>
        <v>61.083680215181644</v>
      </c>
      <c r="AU84" s="43">
        <f t="shared" si="78"/>
        <v>48.864232989533491</v>
      </c>
      <c r="AV84" s="37">
        <f t="shared" si="61"/>
        <v>70.542942831668114</v>
      </c>
      <c r="AW84" s="42">
        <f t="shared" si="52"/>
        <v>71.688672349698507</v>
      </c>
      <c r="AX84" s="45">
        <f t="shared" si="62"/>
        <v>68.610462025302041</v>
      </c>
      <c r="AY84" s="47">
        <f t="shared" si="79"/>
        <v>72.002980876865678</v>
      </c>
      <c r="AZ84" s="28">
        <f t="shared" si="63"/>
        <v>77.792696234305353</v>
      </c>
      <c r="BA84" s="49">
        <f t="shared" si="64"/>
        <v>54.888666523837188</v>
      </c>
      <c r="BB84" s="45">
        <f t="shared" si="35"/>
        <v>70.544172939483445</v>
      </c>
      <c r="BC84" s="5">
        <f t="shared" si="65"/>
        <v>97.5</v>
      </c>
      <c r="BD84" s="5">
        <f t="shared" si="66"/>
        <v>85.78947368421052</v>
      </c>
      <c r="BE84" s="5">
        <f t="shared" si="67"/>
        <v>63.4375</v>
      </c>
      <c r="BF84" s="5">
        <f t="shared" si="68"/>
        <v>81.52985074626865</v>
      </c>
      <c r="BG84" s="5">
        <f t="shared" si="69"/>
        <v>73.470149253731336</v>
      </c>
      <c r="BH84" s="5">
        <f t="shared" si="70"/>
        <v>56.358604495135857</v>
      </c>
      <c r="BI84" s="5">
        <f t="shared" si="71"/>
        <v>95</v>
      </c>
      <c r="BJ84" s="5">
        <f t="shared" si="72"/>
        <v>68.421052631578945</v>
      </c>
      <c r="BK84" s="5">
        <f t="shared" si="73"/>
        <v>18.75</v>
      </c>
      <c r="BL84" s="5">
        <f t="shared" si="74"/>
        <v>58.955223880597011</v>
      </c>
      <c r="BM84" s="5">
        <f t="shared" si="75"/>
        <v>41.044776119402982</v>
      </c>
      <c r="BN84" s="5">
        <f t="shared" si="76"/>
        <v>3.0191211003019123</v>
      </c>
      <c r="BP84" s="51" t="s">
        <v>793</v>
      </c>
      <c r="BQ84" s="51" t="s">
        <v>787</v>
      </c>
    </row>
    <row r="85" spans="1:69" x14ac:dyDescent="0.25">
      <c r="A85" s="1">
        <v>491</v>
      </c>
      <c r="B85" s="1" t="s">
        <v>557</v>
      </c>
      <c r="C85" s="1" t="s">
        <v>33</v>
      </c>
      <c r="D85" s="1">
        <v>22</v>
      </c>
      <c r="E85" s="4">
        <f t="shared" si="53"/>
        <v>79</v>
      </c>
      <c r="F85">
        <v>84</v>
      </c>
      <c r="G85">
        <v>240</v>
      </c>
      <c r="H85" t="s">
        <v>677</v>
      </c>
      <c r="I85" s="1" t="s">
        <v>587</v>
      </c>
      <c r="J85" s="1" t="s">
        <v>105</v>
      </c>
      <c r="K85" s="1">
        <v>62</v>
      </c>
      <c r="L85" s="1">
        <v>45</v>
      </c>
      <c r="M85" s="1">
        <v>1487</v>
      </c>
      <c r="N85" s="12">
        <v>172</v>
      </c>
      <c r="O85" s="12">
        <v>373</v>
      </c>
      <c r="P85" s="12">
        <v>0.46100000000000002</v>
      </c>
      <c r="Q85" s="7">
        <v>1</v>
      </c>
      <c r="R85" s="7">
        <v>1</v>
      </c>
      <c r="S85" s="7">
        <v>1</v>
      </c>
      <c r="T85" s="1">
        <v>171</v>
      </c>
      <c r="U85" s="1">
        <v>372</v>
      </c>
      <c r="V85" s="1">
        <v>0.46</v>
      </c>
      <c r="W85" s="1">
        <v>0.46200000000000002</v>
      </c>
      <c r="X85" s="16">
        <v>127</v>
      </c>
      <c r="Y85" s="16">
        <v>164</v>
      </c>
      <c r="Z85" s="16">
        <v>0.77400000000000002</v>
      </c>
      <c r="AA85" s="20">
        <v>97</v>
      </c>
      <c r="AB85" s="20">
        <v>265</v>
      </c>
      <c r="AC85" s="20">
        <v>362</v>
      </c>
      <c r="AD85" s="32">
        <v>100</v>
      </c>
      <c r="AE85" s="34">
        <v>34</v>
      </c>
      <c r="AF85" s="30">
        <v>49</v>
      </c>
      <c r="AG85" s="1">
        <v>62</v>
      </c>
      <c r="AH85" s="1">
        <v>156</v>
      </c>
      <c r="AI85" s="1">
        <v>472</v>
      </c>
      <c r="AJ85" s="1"/>
      <c r="AK85" s="4">
        <f t="shared" si="54"/>
        <v>83.251468497782099</v>
      </c>
      <c r="AL85" s="4">
        <f t="shared" si="55"/>
        <v>74.975032462435792</v>
      </c>
      <c r="AM85" s="14">
        <f t="shared" si="56"/>
        <v>68.82605007587253</v>
      </c>
      <c r="AN85" s="10">
        <f t="shared" si="57"/>
        <v>94.364000000000004</v>
      </c>
      <c r="AO85" s="18">
        <f t="shared" si="58"/>
        <v>83.953339999999997</v>
      </c>
      <c r="AP85" s="39">
        <f t="shared" si="48"/>
        <v>81.698117424956763</v>
      </c>
      <c r="AQ85" s="37">
        <f t="shared" si="77"/>
        <v>59.92</v>
      </c>
      <c r="AR85" s="24">
        <f t="shared" si="49"/>
        <v>71.227777777777774</v>
      </c>
      <c r="AS85" s="22">
        <f t="shared" si="50"/>
        <v>73.911700723918528</v>
      </c>
      <c r="AT85" s="26">
        <f t="shared" si="51"/>
        <v>79.919319771537573</v>
      </c>
      <c r="AU85" s="43">
        <f t="shared" si="78"/>
        <v>60.336037364832535</v>
      </c>
      <c r="AV85" s="37">
        <f t="shared" si="61"/>
        <v>78.730309774951252</v>
      </c>
      <c r="AW85" s="42">
        <f t="shared" si="52"/>
        <v>80.532744520269276</v>
      </c>
      <c r="AX85" s="45">
        <f t="shared" si="62"/>
        <v>71.795714506851851</v>
      </c>
      <c r="AY85" s="47">
        <f t="shared" si="79"/>
        <v>73.091699626865676</v>
      </c>
      <c r="AZ85" s="28">
        <f t="shared" si="63"/>
        <v>85.301551299745256</v>
      </c>
      <c r="BA85" s="49">
        <f t="shared" si="64"/>
        <v>53.343839514003392</v>
      </c>
      <c r="BB85" s="45">
        <f t="shared" si="35"/>
        <v>82.648317017390383</v>
      </c>
      <c r="BC85" s="5">
        <f t="shared" si="65"/>
        <v>92.5</v>
      </c>
      <c r="BD85" s="5">
        <f t="shared" si="66"/>
        <v>90.526315789473685</v>
      </c>
      <c r="BE85" s="5">
        <f t="shared" si="67"/>
        <v>57.8125</v>
      </c>
      <c r="BF85" s="5">
        <f t="shared" si="68"/>
        <v>81.52985074626865</v>
      </c>
      <c r="BG85" s="5">
        <f t="shared" si="69"/>
        <v>73.470149253731336</v>
      </c>
      <c r="BH85" s="5">
        <f t="shared" si="70"/>
        <v>77.447165380744721</v>
      </c>
      <c r="BI85" s="5">
        <f t="shared" si="71"/>
        <v>85</v>
      </c>
      <c r="BJ85" s="5">
        <f t="shared" si="72"/>
        <v>78.94736842105263</v>
      </c>
      <c r="BK85" s="5">
        <f t="shared" si="73"/>
        <v>6.25</v>
      </c>
      <c r="BL85" s="5">
        <f t="shared" si="74"/>
        <v>58.955223880597011</v>
      </c>
      <c r="BM85" s="5">
        <f t="shared" si="75"/>
        <v>41.044776119402982</v>
      </c>
      <c r="BN85" s="5">
        <f t="shared" si="76"/>
        <v>49.882589734988258</v>
      </c>
      <c r="BP85" s="51" t="s">
        <v>798</v>
      </c>
      <c r="BQ85" s="51" t="s">
        <v>789</v>
      </c>
    </row>
    <row r="86" spans="1:69" x14ac:dyDescent="0.25">
      <c r="A86" s="1">
        <v>8</v>
      </c>
      <c r="B86" s="1" t="s">
        <v>44</v>
      </c>
      <c r="C86" s="1" t="s">
        <v>33</v>
      </c>
      <c r="D86" s="1">
        <v>26</v>
      </c>
      <c r="E86" s="4">
        <f t="shared" si="53"/>
        <v>78</v>
      </c>
      <c r="F86">
        <v>83</v>
      </c>
      <c r="G86">
        <v>250</v>
      </c>
      <c r="H86" t="s">
        <v>592</v>
      </c>
      <c r="I86" s="1" t="s">
        <v>587</v>
      </c>
      <c r="J86" s="1" t="s">
        <v>28</v>
      </c>
      <c r="K86" s="1">
        <v>61</v>
      </c>
      <c r="L86" s="1">
        <v>16</v>
      </c>
      <c r="M86" s="1">
        <v>976</v>
      </c>
      <c r="N86" s="12">
        <v>144</v>
      </c>
      <c r="O86" s="12">
        <v>301</v>
      </c>
      <c r="P86" s="12">
        <v>0.47799999999999998</v>
      </c>
      <c r="Q86" s="7">
        <v>0</v>
      </c>
      <c r="R86" s="7">
        <v>0</v>
      </c>
      <c r="S86" s="7"/>
      <c r="T86" s="1">
        <v>144</v>
      </c>
      <c r="U86" s="1">
        <v>301</v>
      </c>
      <c r="V86" s="1">
        <v>0.47799999999999998</v>
      </c>
      <c r="W86" s="1">
        <v>0.47799999999999998</v>
      </c>
      <c r="X86" s="16">
        <v>50</v>
      </c>
      <c r="Y86" s="16">
        <v>64</v>
      </c>
      <c r="Z86" s="16">
        <v>0.78100000000000003</v>
      </c>
      <c r="AA86" s="20">
        <v>101</v>
      </c>
      <c r="AB86" s="20">
        <v>237</v>
      </c>
      <c r="AC86" s="20">
        <v>338</v>
      </c>
      <c r="AD86" s="32">
        <v>75</v>
      </c>
      <c r="AE86" s="34">
        <v>37</v>
      </c>
      <c r="AF86" s="30">
        <v>65</v>
      </c>
      <c r="AG86" s="1">
        <v>59</v>
      </c>
      <c r="AH86" s="1">
        <v>122</v>
      </c>
      <c r="AI86" s="1">
        <v>338</v>
      </c>
      <c r="AJ86" s="1"/>
      <c r="AK86" s="4">
        <f t="shared" si="54"/>
        <v>78.789387554406289</v>
      </c>
      <c r="AL86" s="4">
        <f t="shared" si="55"/>
        <v>70.407961379215848</v>
      </c>
      <c r="AM86" s="14">
        <f t="shared" si="56"/>
        <v>67.984925644916544</v>
      </c>
      <c r="AN86" s="10">
        <f t="shared" si="57"/>
        <v>45</v>
      </c>
      <c r="AO86" s="18">
        <f t="shared" si="58"/>
        <v>83.34720999999999</v>
      </c>
      <c r="AP86" s="39">
        <f t="shared" si="48"/>
        <v>79.479237855611927</v>
      </c>
      <c r="AQ86" s="37">
        <f t="shared" si="77"/>
        <v>61.06</v>
      </c>
      <c r="AR86" s="24">
        <f t="shared" si="49"/>
        <v>76.236388888888882</v>
      </c>
      <c r="AS86" s="22">
        <f t="shared" si="50"/>
        <v>73.424815050758582</v>
      </c>
      <c r="AT86" s="26">
        <f t="shared" si="51"/>
        <v>77.352434098377628</v>
      </c>
      <c r="AU86" s="43">
        <f t="shared" si="78"/>
        <v>57.091630122308615</v>
      </c>
      <c r="AV86" s="37">
        <f t="shared" si="61"/>
        <v>76.752896585809168</v>
      </c>
      <c r="AW86" s="42">
        <f t="shared" si="52"/>
        <v>81.111548061183129</v>
      </c>
      <c r="AX86" s="45">
        <f t="shared" si="62"/>
        <v>63.824625007222359</v>
      </c>
      <c r="AY86" s="47">
        <f t="shared" si="79"/>
        <v>70.162251399253734</v>
      </c>
      <c r="AZ86" s="28">
        <f t="shared" si="63"/>
        <v>80.905482991521609</v>
      </c>
      <c r="BA86" s="49">
        <f t="shared" si="64"/>
        <v>53.921447587168728</v>
      </c>
      <c r="BB86" s="45">
        <f t="shared" ref="BB86:BB149" si="80">(BL86*0.3+BJ86*0.3+BI86*0.1+BN86*0.1+(AH86/2.8)*0.25)*0.62+40</f>
        <v>78.872488774432739</v>
      </c>
      <c r="BC86" s="5">
        <f t="shared" si="65"/>
        <v>82.5</v>
      </c>
      <c r="BD86" s="5">
        <f t="shared" si="66"/>
        <v>88.15789473684211</v>
      </c>
      <c r="BE86" s="5">
        <f t="shared" si="67"/>
        <v>60.625</v>
      </c>
      <c r="BF86" s="5">
        <f t="shared" si="68"/>
        <v>84.888059701492537</v>
      </c>
      <c r="BG86" s="5">
        <f t="shared" si="69"/>
        <v>70.111940298507463</v>
      </c>
      <c r="BH86" s="5">
        <f t="shared" si="70"/>
        <v>69.733310969473337</v>
      </c>
      <c r="BI86" s="5">
        <f t="shared" si="71"/>
        <v>65</v>
      </c>
      <c r="BJ86" s="5">
        <f t="shared" si="72"/>
        <v>73.684210526315795</v>
      </c>
      <c r="BK86" s="5">
        <f t="shared" si="73"/>
        <v>12.5</v>
      </c>
      <c r="BL86" s="5">
        <f t="shared" si="74"/>
        <v>66.417910447761187</v>
      </c>
      <c r="BM86" s="5">
        <f t="shared" si="75"/>
        <v>33.582089552238806</v>
      </c>
      <c r="BN86" s="5">
        <f t="shared" si="76"/>
        <v>32.740691043274069</v>
      </c>
      <c r="BP86" s="51" t="s">
        <v>807</v>
      </c>
      <c r="BQ86" s="51" t="s">
        <v>790</v>
      </c>
    </row>
    <row r="87" spans="1:69" x14ac:dyDescent="0.25">
      <c r="A87" s="1">
        <v>62</v>
      </c>
      <c r="B87" s="1" t="s">
        <v>120</v>
      </c>
      <c r="C87" s="1" t="s">
        <v>50</v>
      </c>
      <c r="D87" s="1">
        <v>28</v>
      </c>
      <c r="E87" s="4">
        <f t="shared" si="53"/>
        <v>76</v>
      </c>
      <c r="F87">
        <v>81</v>
      </c>
      <c r="G87">
        <v>186</v>
      </c>
      <c r="H87" t="s">
        <v>602</v>
      </c>
      <c r="I87" s="1" t="s">
        <v>587</v>
      </c>
      <c r="J87" s="1" t="s">
        <v>69</v>
      </c>
      <c r="K87" s="1">
        <v>80</v>
      </c>
      <c r="L87" s="1">
        <v>17</v>
      </c>
      <c r="M87" s="1">
        <v>2087</v>
      </c>
      <c r="N87" s="12">
        <v>343</v>
      </c>
      <c r="O87" s="12">
        <v>805</v>
      </c>
      <c r="P87" s="12">
        <v>0.42599999999999999</v>
      </c>
      <c r="Q87" s="7">
        <v>63</v>
      </c>
      <c r="R87" s="7">
        <v>235</v>
      </c>
      <c r="S87" s="7">
        <v>0.26800000000000002</v>
      </c>
      <c r="T87" s="1">
        <v>280</v>
      </c>
      <c r="U87" s="1">
        <v>570</v>
      </c>
      <c r="V87" s="1">
        <v>0.49099999999999999</v>
      </c>
      <c r="W87" s="1">
        <v>0.46500000000000002</v>
      </c>
      <c r="X87" s="16">
        <v>168</v>
      </c>
      <c r="Y87" s="16">
        <v>226</v>
      </c>
      <c r="Z87" s="16">
        <v>0.74299999999999999</v>
      </c>
      <c r="AA87" s="20">
        <v>80</v>
      </c>
      <c r="AB87" s="20">
        <v>217</v>
      </c>
      <c r="AC87" s="20">
        <v>297</v>
      </c>
      <c r="AD87" s="32">
        <v>173</v>
      </c>
      <c r="AE87" s="34">
        <v>114</v>
      </c>
      <c r="AF87" s="30">
        <v>19</v>
      </c>
      <c r="AG87" s="1">
        <v>131</v>
      </c>
      <c r="AH87" s="1">
        <v>173</v>
      </c>
      <c r="AI87" s="1">
        <v>917</v>
      </c>
      <c r="AJ87" s="1"/>
      <c r="AK87" s="4">
        <f t="shared" si="54"/>
        <v>86.373131850345999</v>
      </c>
      <c r="AL87" s="4">
        <f t="shared" si="55"/>
        <v>78.170146717412962</v>
      </c>
      <c r="AM87" s="14">
        <f t="shared" si="56"/>
        <v>76.234024279210928</v>
      </c>
      <c r="AN87" s="10">
        <f t="shared" si="57"/>
        <v>68.517600000000002</v>
      </c>
      <c r="AO87" s="18">
        <f t="shared" si="58"/>
        <v>82.437630000000013</v>
      </c>
      <c r="AP87" s="39">
        <f t="shared" si="48"/>
        <v>83.735078439727118</v>
      </c>
      <c r="AQ87" s="37">
        <f t="shared" si="77"/>
        <v>90.32</v>
      </c>
      <c r="AR87" s="24">
        <f t="shared" si="49"/>
        <v>60.946944444444441</v>
      </c>
      <c r="AS87" s="22">
        <f t="shared" si="50"/>
        <v>69.476034558355508</v>
      </c>
      <c r="AT87" s="26">
        <f t="shared" si="51"/>
        <v>75.576034558355502</v>
      </c>
      <c r="AU87" s="43">
        <f t="shared" si="78"/>
        <v>70.684119852870808</v>
      </c>
      <c r="AV87" s="37">
        <f t="shared" si="61"/>
        <v>83.27560517093201</v>
      </c>
      <c r="AW87" s="42">
        <f t="shared" si="52"/>
        <v>89.789749135626678</v>
      </c>
      <c r="AX87" s="45">
        <f t="shared" si="62"/>
        <v>78.531644675532107</v>
      </c>
      <c r="AY87" s="47">
        <f t="shared" si="79"/>
        <v>88.938863805970144</v>
      </c>
      <c r="AZ87" s="28">
        <f t="shared" si="63"/>
        <v>80.166621173475193</v>
      </c>
      <c r="BA87" s="49">
        <f t="shared" si="64"/>
        <v>79.547470043342997</v>
      </c>
      <c r="BB87" s="45">
        <f t="shared" si="80"/>
        <v>72.544927340763749</v>
      </c>
      <c r="BC87" s="5">
        <f t="shared" si="65"/>
        <v>77.5</v>
      </c>
      <c r="BD87" s="5">
        <f t="shared" si="66"/>
        <v>83.421052631578945</v>
      </c>
      <c r="BE87" s="5">
        <f t="shared" si="67"/>
        <v>66.25</v>
      </c>
      <c r="BF87" s="5">
        <f t="shared" si="68"/>
        <v>63.395522388059703</v>
      </c>
      <c r="BG87" s="5">
        <f t="shared" si="69"/>
        <v>91.604477611940297</v>
      </c>
      <c r="BH87" s="5">
        <f t="shared" si="70"/>
        <v>86.504528681650456</v>
      </c>
      <c r="BI87" s="5">
        <f t="shared" si="71"/>
        <v>55</v>
      </c>
      <c r="BJ87" s="5">
        <f t="shared" si="72"/>
        <v>63.157894736842103</v>
      </c>
      <c r="BK87" s="5">
        <f t="shared" si="73"/>
        <v>25</v>
      </c>
      <c r="BL87" s="5">
        <f t="shared" si="74"/>
        <v>18.656716417910445</v>
      </c>
      <c r="BM87" s="5">
        <f t="shared" si="75"/>
        <v>81.343283582089541</v>
      </c>
      <c r="BN87" s="5">
        <f t="shared" si="76"/>
        <v>70.010063737001005</v>
      </c>
      <c r="BP87" s="51" t="s">
        <v>798</v>
      </c>
      <c r="BQ87" s="51" t="s">
        <v>787</v>
      </c>
    </row>
    <row r="88" spans="1:69" x14ac:dyDescent="0.25">
      <c r="A88" s="1">
        <v>237</v>
      </c>
      <c r="B88" s="1" t="s">
        <v>298</v>
      </c>
      <c r="C88" s="1" t="s">
        <v>25</v>
      </c>
      <c r="D88" s="1">
        <v>24</v>
      </c>
      <c r="E88" s="4">
        <f t="shared" si="53"/>
        <v>76</v>
      </c>
      <c r="F88">
        <v>81</v>
      </c>
      <c r="G88">
        <v>218</v>
      </c>
      <c r="H88" t="s">
        <v>701</v>
      </c>
      <c r="I88" s="1" t="s">
        <v>587</v>
      </c>
      <c r="J88" s="1" t="s">
        <v>57</v>
      </c>
      <c r="K88" s="1">
        <v>50</v>
      </c>
      <c r="L88" s="1">
        <v>1</v>
      </c>
      <c r="M88" s="1">
        <v>531</v>
      </c>
      <c r="N88" s="12">
        <v>75</v>
      </c>
      <c r="O88" s="12">
        <v>167</v>
      </c>
      <c r="P88" s="12">
        <v>0.44900000000000001</v>
      </c>
      <c r="Q88" s="7">
        <v>2</v>
      </c>
      <c r="R88" s="7">
        <v>15</v>
      </c>
      <c r="S88" s="7">
        <v>0.13300000000000001</v>
      </c>
      <c r="T88" s="1">
        <v>73</v>
      </c>
      <c r="U88" s="1">
        <v>152</v>
      </c>
      <c r="V88" s="1">
        <v>0.48</v>
      </c>
      <c r="W88" s="1">
        <v>0.45500000000000002</v>
      </c>
      <c r="X88" s="16">
        <v>31</v>
      </c>
      <c r="Y88" s="16">
        <v>54</v>
      </c>
      <c r="Z88" s="16">
        <v>0.57399999999999995</v>
      </c>
      <c r="AA88" s="20">
        <v>47</v>
      </c>
      <c r="AB88" s="20">
        <v>98</v>
      </c>
      <c r="AC88" s="20">
        <v>145</v>
      </c>
      <c r="AD88" s="32">
        <v>16</v>
      </c>
      <c r="AE88" s="34">
        <v>10</v>
      </c>
      <c r="AF88" s="30">
        <v>21</v>
      </c>
      <c r="AG88" s="1">
        <v>20</v>
      </c>
      <c r="AH88" s="1">
        <v>61</v>
      </c>
      <c r="AI88" s="1">
        <v>183</v>
      </c>
      <c r="AJ88" s="1"/>
      <c r="AK88" s="4">
        <f t="shared" si="54"/>
        <v>74.500712719045154</v>
      </c>
      <c r="AL88" s="4">
        <f t="shared" si="55"/>
        <v>66.018376547728565</v>
      </c>
      <c r="AM88" s="14">
        <f t="shared" si="56"/>
        <v>63.572690440060697</v>
      </c>
      <c r="AN88" s="10">
        <f t="shared" si="57"/>
        <v>51.871600000000001</v>
      </c>
      <c r="AO88" s="18">
        <f t="shared" si="58"/>
        <v>69.12733999999999</v>
      </c>
      <c r="AP88" s="39">
        <f t="shared" si="48"/>
        <v>73.710219854913205</v>
      </c>
      <c r="AQ88" s="37">
        <f t="shared" si="77"/>
        <v>50.8</v>
      </c>
      <c r="AR88" s="24">
        <f t="shared" si="49"/>
        <v>61.595833333333331</v>
      </c>
      <c r="AS88" s="22">
        <f t="shared" si="50"/>
        <v>61.580942176574823</v>
      </c>
      <c r="AT88" s="26">
        <f t="shared" si="51"/>
        <v>66.507608843241485</v>
      </c>
      <c r="AU88" s="43">
        <f t="shared" si="78"/>
        <v>50.686796955741627</v>
      </c>
      <c r="AV88" s="37">
        <f t="shared" si="61"/>
        <v>72.750060455933394</v>
      </c>
      <c r="AW88" s="42">
        <f t="shared" si="52"/>
        <v>74.613074956029322</v>
      </c>
      <c r="AX88" s="45">
        <f t="shared" si="62"/>
        <v>69.939358527640223</v>
      </c>
      <c r="AY88" s="47">
        <f t="shared" si="79"/>
        <v>73.690979477611933</v>
      </c>
      <c r="AZ88" s="28">
        <f t="shared" si="63"/>
        <v>77.531363263412175</v>
      </c>
      <c r="BA88" s="49">
        <f t="shared" si="64"/>
        <v>69.525667546828544</v>
      </c>
      <c r="BB88" s="45">
        <f t="shared" si="80"/>
        <v>68.790488932336245</v>
      </c>
      <c r="BC88" s="5">
        <f t="shared" si="65"/>
        <v>87.5</v>
      </c>
      <c r="BD88" s="5">
        <f t="shared" si="66"/>
        <v>83.421052631578945</v>
      </c>
      <c r="BE88" s="5">
        <f t="shared" si="67"/>
        <v>66.25</v>
      </c>
      <c r="BF88" s="5">
        <f t="shared" si="68"/>
        <v>74.141791044776113</v>
      </c>
      <c r="BG88" s="5">
        <f t="shared" si="69"/>
        <v>80.858208955223887</v>
      </c>
      <c r="BH88" s="5">
        <f t="shared" si="70"/>
        <v>63.015766521301579</v>
      </c>
      <c r="BI88" s="5">
        <f t="shared" si="71"/>
        <v>75</v>
      </c>
      <c r="BJ88" s="5">
        <f t="shared" si="72"/>
        <v>63.157894736842103</v>
      </c>
      <c r="BK88" s="5">
        <f t="shared" si="73"/>
        <v>25</v>
      </c>
      <c r="BL88" s="5">
        <f t="shared" si="74"/>
        <v>42.537313432835816</v>
      </c>
      <c r="BM88" s="5">
        <f t="shared" si="75"/>
        <v>57.462686567164177</v>
      </c>
      <c r="BN88" s="5">
        <f t="shared" si="76"/>
        <v>17.812814491781282</v>
      </c>
      <c r="BP88" s="51" t="s">
        <v>785</v>
      </c>
      <c r="BQ88" s="51" t="s">
        <v>787</v>
      </c>
    </row>
    <row r="89" spans="1:69" x14ac:dyDescent="0.25">
      <c r="A89" s="1">
        <v>256</v>
      </c>
      <c r="B89" s="1" t="s">
        <v>317</v>
      </c>
      <c r="C89" s="1" t="s">
        <v>73</v>
      </c>
      <c r="D89" s="1">
        <v>23</v>
      </c>
      <c r="E89" s="4">
        <f t="shared" si="53"/>
        <v>70</v>
      </c>
      <c r="F89">
        <v>75</v>
      </c>
      <c r="G89">
        <v>190</v>
      </c>
      <c r="H89" t="s">
        <v>654</v>
      </c>
      <c r="I89" s="1" t="s">
        <v>673</v>
      </c>
      <c r="J89" s="1" t="s">
        <v>59</v>
      </c>
      <c r="K89" s="1">
        <v>79</v>
      </c>
      <c r="L89" s="1">
        <v>14</v>
      </c>
      <c r="M89" s="1">
        <v>1444</v>
      </c>
      <c r="N89" s="12">
        <v>207</v>
      </c>
      <c r="O89" s="12">
        <v>411</v>
      </c>
      <c r="P89" s="12">
        <v>0.504</v>
      </c>
      <c r="Q89" s="7">
        <v>16</v>
      </c>
      <c r="R89" s="7">
        <v>44</v>
      </c>
      <c r="S89" s="7">
        <v>0.36399999999999999</v>
      </c>
      <c r="T89" s="1">
        <v>191</v>
      </c>
      <c r="U89" s="1">
        <v>367</v>
      </c>
      <c r="V89" s="1">
        <v>0.52</v>
      </c>
      <c r="W89" s="1">
        <v>0.52300000000000002</v>
      </c>
      <c r="X89" s="16">
        <v>105</v>
      </c>
      <c r="Y89" s="16">
        <v>143</v>
      </c>
      <c r="Z89" s="16">
        <v>0.73399999999999999</v>
      </c>
      <c r="AA89" s="20">
        <v>44</v>
      </c>
      <c r="AB89" s="20">
        <v>148</v>
      </c>
      <c r="AC89" s="20">
        <v>192</v>
      </c>
      <c r="AD89" s="32">
        <v>188</v>
      </c>
      <c r="AE89" s="34">
        <v>46</v>
      </c>
      <c r="AF89" s="30">
        <v>17</v>
      </c>
      <c r="AG89" s="1">
        <v>67</v>
      </c>
      <c r="AH89" s="1">
        <v>105</v>
      </c>
      <c r="AI89" s="1">
        <v>535</v>
      </c>
      <c r="AJ89" s="1"/>
      <c r="AK89" s="4">
        <f t="shared" si="54"/>
        <v>83.004743166791457</v>
      </c>
      <c r="AL89" s="4">
        <f t="shared" si="55"/>
        <v>74.722501829539496</v>
      </c>
      <c r="AM89" s="14">
        <f t="shared" si="56"/>
        <v>71.997705614567536</v>
      </c>
      <c r="AN89" s="10">
        <f t="shared" si="57"/>
        <v>74.028800000000004</v>
      </c>
      <c r="AO89" s="18">
        <f t="shared" si="58"/>
        <v>80.948939999999993</v>
      </c>
      <c r="AP89" s="39">
        <f t="shared" si="48"/>
        <v>77.581638111109825</v>
      </c>
      <c r="AQ89" s="37">
        <f t="shared" si="77"/>
        <v>64.48</v>
      </c>
      <c r="AR89" s="24">
        <f t="shared" si="49"/>
        <v>59.203055555555558</v>
      </c>
      <c r="AS89" s="22">
        <f t="shared" si="50"/>
        <v>61.530320355199635</v>
      </c>
      <c r="AT89" s="26">
        <f t="shared" si="51"/>
        <v>69.536034640913925</v>
      </c>
      <c r="AU89" s="43">
        <f t="shared" si="78"/>
        <v>72.400184351674639</v>
      </c>
      <c r="AV89" s="37">
        <f t="shared" si="61"/>
        <v>81.793980910240492</v>
      </c>
      <c r="AW89" s="42">
        <f t="shared" si="52"/>
        <v>80.591868058364895</v>
      </c>
      <c r="AX89" s="45">
        <f t="shared" si="62"/>
        <v>86.589600516404886</v>
      </c>
      <c r="AY89" s="47">
        <f t="shared" si="79"/>
        <v>88.773347014925378</v>
      </c>
      <c r="AZ89" s="28">
        <f t="shared" si="63"/>
        <v>75.074050273277663</v>
      </c>
      <c r="BA89" s="49">
        <f t="shared" si="64"/>
        <v>87.355659038122525</v>
      </c>
      <c r="BB89" s="45">
        <f t="shared" si="80"/>
        <v>63.674844832274999</v>
      </c>
      <c r="BC89" s="5">
        <f t="shared" si="65"/>
        <v>90</v>
      </c>
      <c r="BD89" s="5">
        <f t="shared" si="66"/>
        <v>69.21052631578948</v>
      </c>
      <c r="BE89" s="5">
        <f t="shared" si="67"/>
        <v>83.125</v>
      </c>
      <c r="BF89" s="5">
        <f t="shared" si="68"/>
        <v>64.738805970149258</v>
      </c>
      <c r="BG89" s="5">
        <f t="shared" si="69"/>
        <v>90.261194029850742</v>
      </c>
      <c r="BH89" s="5">
        <f t="shared" si="70"/>
        <v>76.798054344179803</v>
      </c>
      <c r="BI89" s="5">
        <f t="shared" si="71"/>
        <v>80</v>
      </c>
      <c r="BJ89" s="5">
        <f t="shared" si="72"/>
        <v>31.578947368421051</v>
      </c>
      <c r="BK89" s="5">
        <f t="shared" si="73"/>
        <v>62.5</v>
      </c>
      <c r="BL89" s="5">
        <f t="shared" si="74"/>
        <v>21.641791044776117</v>
      </c>
      <c r="BM89" s="5">
        <f t="shared" si="75"/>
        <v>78.358208955223873</v>
      </c>
      <c r="BN89" s="5">
        <f t="shared" si="76"/>
        <v>48.440120764844011</v>
      </c>
      <c r="BP89" s="51" t="s">
        <v>797</v>
      </c>
      <c r="BQ89" s="51" t="s">
        <v>781</v>
      </c>
    </row>
    <row r="90" spans="1:69" x14ac:dyDescent="0.25">
      <c r="A90" s="1">
        <v>276</v>
      </c>
      <c r="B90" s="1" t="s">
        <v>338</v>
      </c>
      <c r="C90" s="1" t="s">
        <v>30</v>
      </c>
      <c r="D90" s="1">
        <v>29</v>
      </c>
      <c r="E90" s="4">
        <f t="shared" si="53"/>
        <v>72</v>
      </c>
      <c r="F90">
        <v>77</v>
      </c>
      <c r="G90">
        <v>200</v>
      </c>
      <c r="H90" t="s">
        <v>683</v>
      </c>
      <c r="I90" s="1" t="s">
        <v>587</v>
      </c>
      <c r="J90" s="1" t="s">
        <v>31</v>
      </c>
      <c r="K90" s="1">
        <v>77</v>
      </c>
      <c r="L90" s="1">
        <v>74</v>
      </c>
      <c r="M90" s="1">
        <v>2354</v>
      </c>
      <c r="N90" s="12">
        <v>288</v>
      </c>
      <c r="O90" s="12">
        <v>643</v>
      </c>
      <c r="P90" s="12">
        <v>0.44800000000000001</v>
      </c>
      <c r="Q90" s="7">
        <v>90</v>
      </c>
      <c r="R90" s="7">
        <v>224</v>
      </c>
      <c r="S90" s="7">
        <v>0.40200000000000002</v>
      </c>
      <c r="T90" s="1">
        <v>198</v>
      </c>
      <c r="U90" s="1">
        <v>419</v>
      </c>
      <c r="V90" s="1">
        <v>0.47299999999999998</v>
      </c>
      <c r="W90" s="1">
        <v>0.51800000000000002</v>
      </c>
      <c r="X90" s="16">
        <v>111</v>
      </c>
      <c r="Y90" s="16">
        <v>129</v>
      </c>
      <c r="Z90" s="16">
        <v>0.86</v>
      </c>
      <c r="AA90" s="20">
        <v>21</v>
      </c>
      <c r="AB90" s="20">
        <v>157</v>
      </c>
      <c r="AC90" s="20">
        <v>178</v>
      </c>
      <c r="AD90" s="32">
        <v>151</v>
      </c>
      <c r="AE90" s="34">
        <v>75</v>
      </c>
      <c r="AF90" s="30">
        <v>12</v>
      </c>
      <c r="AG90" s="1">
        <v>78</v>
      </c>
      <c r="AH90" s="1">
        <v>129</v>
      </c>
      <c r="AI90" s="1">
        <v>777</v>
      </c>
      <c r="AJ90" s="1"/>
      <c r="AK90" s="4">
        <f t="shared" si="54"/>
        <v>83.674698950837055</v>
      </c>
      <c r="AL90" s="4">
        <f t="shared" si="55"/>
        <v>75.408221279092047</v>
      </c>
      <c r="AM90" s="14">
        <f t="shared" si="56"/>
        <v>74.205851289833078</v>
      </c>
      <c r="AN90" s="10">
        <f t="shared" si="57"/>
        <v>85.956800000000001</v>
      </c>
      <c r="AO90" s="18">
        <f t="shared" si="58"/>
        <v>89.526600000000002</v>
      </c>
      <c r="AP90" s="39">
        <f t="shared" si="48"/>
        <v>76.341032803824405</v>
      </c>
      <c r="AQ90" s="37">
        <f t="shared" si="77"/>
        <v>75.5</v>
      </c>
      <c r="AR90" s="24">
        <f t="shared" si="49"/>
        <v>57.945833333333333</v>
      </c>
      <c r="AS90" s="22">
        <f t="shared" si="50"/>
        <v>57.390121581893105</v>
      </c>
      <c r="AT90" s="26">
        <f t="shared" si="51"/>
        <v>69.393931105702634</v>
      </c>
      <c r="AU90" s="43">
        <f t="shared" si="78"/>
        <v>67.661085369318187</v>
      </c>
      <c r="AV90" s="37">
        <f t="shared" si="61"/>
        <v>80.811325323328447</v>
      </c>
      <c r="AW90" s="42">
        <f t="shared" si="52"/>
        <v>82.509513527116496</v>
      </c>
      <c r="AX90" s="45">
        <f t="shared" si="62"/>
        <v>80.774776831938112</v>
      </c>
      <c r="AY90" s="47">
        <f t="shared" si="79"/>
        <v>84.960086287313459</v>
      </c>
      <c r="AZ90" s="28">
        <f t="shared" si="63"/>
        <v>72.150111457449199</v>
      </c>
      <c r="BA90" s="49">
        <f t="shared" si="64"/>
        <v>83.022447383252057</v>
      </c>
      <c r="BB90" s="45">
        <f t="shared" si="80"/>
        <v>68.382024171170343</v>
      </c>
      <c r="BC90" s="5">
        <f t="shared" si="65"/>
        <v>75</v>
      </c>
      <c r="BD90" s="5">
        <f t="shared" si="66"/>
        <v>73.94736842105263</v>
      </c>
      <c r="BE90" s="5">
        <f t="shared" si="67"/>
        <v>77.5</v>
      </c>
      <c r="BF90" s="5">
        <f t="shared" si="68"/>
        <v>68.097014925373131</v>
      </c>
      <c r="BG90" s="5">
        <f t="shared" si="69"/>
        <v>86.902985074626869</v>
      </c>
      <c r="BH90" s="5">
        <f t="shared" si="70"/>
        <v>90.535055350553506</v>
      </c>
      <c r="BI90" s="5">
        <f t="shared" si="71"/>
        <v>50</v>
      </c>
      <c r="BJ90" s="5">
        <f t="shared" si="72"/>
        <v>42.10526315789474</v>
      </c>
      <c r="BK90" s="5">
        <f t="shared" si="73"/>
        <v>50</v>
      </c>
      <c r="BL90" s="5">
        <f t="shared" si="74"/>
        <v>29.104477611940297</v>
      </c>
      <c r="BM90" s="5">
        <f t="shared" si="75"/>
        <v>70.895522388059703</v>
      </c>
      <c r="BN90" s="5">
        <f t="shared" si="76"/>
        <v>78.966789667896677</v>
      </c>
      <c r="BP90" s="51" t="s">
        <v>785</v>
      </c>
      <c r="BQ90" s="51" t="s">
        <v>789</v>
      </c>
    </row>
    <row r="91" spans="1:69" x14ac:dyDescent="0.25">
      <c r="A91" s="1">
        <v>25</v>
      </c>
      <c r="B91" s="1" t="s">
        <v>72</v>
      </c>
      <c r="C91" s="1" t="s">
        <v>73</v>
      </c>
      <c r="D91" s="1">
        <v>27</v>
      </c>
      <c r="E91" s="4">
        <f t="shared" si="53"/>
        <v>67</v>
      </c>
      <c r="F91">
        <v>72</v>
      </c>
      <c r="G91">
        <v>183</v>
      </c>
      <c r="H91" t="s">
        <v>654</v>
      </c>
      <c r="I91" s="1" t="s">
        <v>587</v>
      </c>
      <c r="J91" s="1" t="s">
        <v>34</v>
      </c>
      <c r="K91" s="1">
        <v>82</v>
      </c>
      <c r="L91" s="1">
        <v>14</v>
      </c>
      <c r="M91" s="1">
        <v>1964</v>
      </c>
      <c r="N91" s="12">
        <v>258</v>
      </c>
      <c r="O91" s="12">
        <v>647</v>
      </c>
      <c r="P91" s="12">
        <v>0.39900000000000002</v>
      </c>
      <c r="Q91" s="7">
        <v>83</v>
      </c>
      <c r="R91" s="7">
        <v>246</v>
      </c>
      <c r="S91" s="7">
        <v>0.33700000000000002</v>
      </c>
      <c r="T91" s="1">
        <v>175</v>
      </c>
      <c r="U91" s="1">
        <v>401</v>
      </c>
      <c r="V91" s="1">
        <v>0.436</v>
      </c>
      <c r="W91" s="1">
        <v>0.46300000000000002</v>
      </c>
      <c r="X91" s="16">
        <v>178</v>
      </c>
      <c r="Y91" s="16">
        <v>205</v>
      </c>
      <c r="Z91" s="16">
        <v>0.86799999999999999</v>
      </c>
      <c r="AA91" s="20">
        <v>20</v>
      </c>
      <c r="AB91" s="20">
        <v>141</v>
      </c>
      <c r="AC91" s="20">
        <v>161</v>
      </c>
      <c r="AD91" s="32">
        <v>353</v>
      </c>
      <c r="AE91" s="34">
        <v>49</v>
      </c>
      <c r="AF91" s="30">
        <v>3</v>
      </c>
      <c r="AG91" s="1">
        <v>145</v>
      </c>
      <c r="AH91" s="1">
        <v>93</v>
      </c>
      <c r="AI91" s="1">
        <v>777</v>
      </c>
      <c r="AJ91" s="1"/>
      <c r="AK91" s="4">
        <f t="shared" si="54"/>
        <v>84.668550637726909</v>
      </c>
      <c r="AL91" s="4">
        <f t="shared" si="55"/>
        <v>76.425457711555779</v>
      </c>
      <c r="AM91" s="14">
        <f t="shared" si="56"/>
        <v>71.086575113808806</v>
      </c>
      <c r="AN91" s="10">
        <f t="shared" si="57"/>
        <v>82.510400000000004</v>
      </c>
      <c r="AO91" s="18">
        <f t="shared" si="58"/>
        <v>91.003880000000009</v>
      </c>
      <c r="AP91" s="39">
        <f t="shared" ref="AP91:AP107" si="81">((AZ91/0.96)*0.4+(AS91/0.96)*0.3+(T91/6.3)*0.4)*0.6+40</f>
        <v>74.479083075345414</v>
      </c>
      <c r="AQ91" s="37">
        <f t="shared" si="77"/>
        <v>65.62</v>
      </c>
      <c r="AR91" s="24">
        <f t="shared" ref="AR91:AR107" si="82">((AF91/1.8)*0.8+(F91/0.8)*0.2)*0.73+40</f>
        <v>54.11333333333333</v>
      </c>
      <c r="AS91" s="22">
        <f t="shared" ref="AS91:AS107" si="83">((AA91/3)*0.6+(AC91/9)*0.2+(AZ91/0.96)*0.2)*0.75+40</f>
        <v>56.450769086440324</v>
      </c>
      <c r="AT91" s="26">
        <f t="shared" si="51"/>
        <v>67.769816705487941</v>
      </c>
      <c r="AU91" s="43">
        <f t="shared" si="78"/>
        <v>91.621077348385171</v>
      </c>
      <c r="AV91" s="37">
        <f t="shared" si="61"/>
        <v>88.065930935137231</v>
      </c>
      <c r="AW91" s="42">
        <f t="shared" si="52"/>
        <v>79.56958104452832</v>
      </c>
      <c r="AX91" s="45">
        <f t="shared" si="62"/>
        <v>88.500433490952645</v>
      </c>
      <c r="AY91" s="47">
        <f t="shared" si="79"/>
        <v>89.823376399253732</v>
      </c>
      <c r="AZ91" s="28">
        <f t="shared" si="63"/>
        <v>68.911588819884727</v>
      </c>
      <c r="BA91" s="49">
        <f t="shared" si="64"/>
        <v>94.337886540945334</v>
      </c>
      <c r="BB91" s="45">
        <f t="shared" si="80"/>
        <v>58.943591491389512</v>
      </c>
      <c r="BC91" s="5">
        <f t="shared" si="65"/>
        <v>80</v>
      </c>
      <c r="BD91" s="5">
        <f t="shared" si="66"/>
        <v>62.10526315789474</v>
      </c>
      <c r="BE91" s="5">
        <f t="shared" si="67"/>
        <v>91.5625</v>
      </c>
      <c r="BF91" s="5">
        <f t="shared" si="68"/>
        <v>62.388059701492537</v>
      </c>
      <c r="BG91" s="5">
        <f t="shared" si="69"/>
        <v>92.611940298507463</v>
      </c>
      <c r="BH91" s="5">
        <f t="shared" si="70"/>
        <v>84.647769204964789</v>
      </c>
      <c r="BI91" s="5">
        <f t="shared" si="71"/>
        <v>60</v>
      </c>
      <c r="BJ91" s="5">
        <f t="shared" si="72"/>
        <v>15.789473684210526</v>
      </c>
      <c r="BK91" s="5">
        <f t="shared" si="73"/>
        <v>81.25</v>
      </c>
      <c r="BL91" s="5">
        <f t="shared" si="74"/>
        <v>16.417910447761194</v>
      </c>
      <c r="BM91" s="5">
        <f t="shared" si="75"/>
        <v>83.582089552238799</v>
      </c>
      <c r="BN91" s="5">
        <f t="shared" si="76"/>
        <v>65.883931566588402</v>
      </c>
      <c r="BP91" s="51" t="s">
        <v>794</v>
      </c>
      <c r="BQ91" s="51" t="s">
        <v>781</v>
      </c>
    </row>
    <row r="92" spans="1:69" x14ac:dyDescent="0.25">
      <c r="A92" s="1">
        <v>250</v>
      </c>
      <c r="B92" s="1" t="s">
        <v>311</v>
      </c>
      <c r="C92" s="1" t="s">
        <v>50</v>
      </c>
      <c r="D92" s="1">
        <v>34</v>
      </c>
      <c r="E92" s="4">
        <f t="shared" si="53"/>
        <v>73</v>
      </c>
      <c r="F92">
        <v>78</v>
      </c>
      <c r="G92">
        <v>225</v>
      </c>
      <c r="H92" t="s">
        <v>594</v>
      </c>
      <c r="I92" s="1" t="s">
        <v>587</v>
      </c>
      <c r="J92" s="1" t="s">
        <v>84</v>
      </c>
      <c r="K92" s="1">
        <v>33</v>
      </c>
      <c r="L92" s="1">
        <v>0</v>
      </c>
      <c r="M92" s="1">
        <v>123</v>
      </c>
      <c r="N92" s="12">
        <v>6</v>
      </c>
      <c r="O92" s="12">
        <v>21</v>
      </c>
      <c r="P92" s="12">
        <v>0.28599999999999998</v>
      </c>
      <c r="Q92" s="7">
        <v>0</v>
      </c>
      <c r="R92" s="7">
        <v>4</v>
      </c>
      <c r="S92" s="7">
        <v>0</v>
      </c>
      <c r="T92" s="1">
        <v>6</v>
      </c>
      <c r="U92" s="1">
        <v>17</v>
      </c>
      <c r="V92" s="1">
        <v>0.35299999999999998</v>
      </c>
      <c r="W92" s="1">
        <v>0.28599999999999998</v>
      </c>
      <c r="X92" s="16">
        <v>9</v>
      </c>
      <c r="Y92" s="16">
        <v>11</v>
      </c>
      <c r="Z92" s="16">
        <v>0.81799999999999995</v>
      </c>
      <c r="AA92" s="20">
        <v>1</v>
      </c>
      <c r="AB92" s="20">
        <v>10</v>
      </c>
      <c r="AC92" s="20">
        <v>11</v>
      </c>
      <c r="AD92" s="32">
        <v>2</v>
      </c>
      <c r="AE92" s="34">
        <v>3</v>
      </c>
      <c r="AF92" s="30">
        <v>0</v>
      </c>
      <c r="AG92" s="1">
        <v>1</v>
      </c>
      <c r="AH92" s="1">
        <v>23</v>
      </c>
      <c r="AI92" s="1">
        <v>21</v>
      </c>
      <c r="AJ92" s="1"/>
      <c r="AK92" s="4">
        <f t="shared" si="54"/>
        <v>68.165039217481961</v>
      </c>
      <c r="AL92" s="4">
        <f t="shared" si="55"/>
        <v>59.533628375540374</v>
      </c>
      <c r="AM92" s="14">
        <f t="shared" si="56"/>
        <v>54.738455235204853</v>
      </c>
      <c r="AN92" s="10">
        <f t="shared" si="57"/>
        <v>45</v>
      </c>
      <c r="AO92" s="18">
        <f t="shared" si="58"/>
        <v>66.396999999999991</v>
      </c>
      <c r="AP92" s="39">
        <f t="shared" si="81"/>
        <v>65.744869454359673</v>
      </c>
      <c r="AQ92" s="37">
        <f t="shared" si="77"/>
        <v>48.14</v>
      </c>
      <c r="AR92" s="24">
        <f t="shared" si="82"/>
        <v>54.234999999999999</v>
      </c>
      <c r="AS92" s="22">
        <f t="shared" si="83"/>
        <v>50.377416144963121</v>
      </c>
      <c r="AT92" s="26">
        <f t="shared" si="51"/>
        <v>57.747892335439303</v>
      </c>
      <c r="AU92" s="43">
        <f t="shared" si="78"/>
        <v>48.257576917165075</v>
      </c>
      <c r="AV92" s="37">
        <f t="shared" si="61"/>
        <v>69.843499193389718</v>
      </c>
      <c r="AW92" s="42">
        <f t="shared" si="52"/>
        <v>70.03435763771688</v>
      </c>
      <c r="AX92" s="45">
        <f t="shared" si="62"/>
        <v>57.373836109952592</v>
      </c>
      <c r="AY92" s="47">
        <f t="shared" si="79"/>
        <v>66.943075093283582</v>
      </c>
      <c r="AZ92" s="28">
        <f t="shared" si="63"/>
        <v>64.282129994430605</v>
      </c>
      <c r="BA92" s="49">
        <f t="shared" si="64"/>
        <v>72.649803007118948</v>
      </c>
      <c r="BB92" s="45">
        <f t="shared" si="80"/>
        <v>60.773142885621581</v>
      </c>
      <c r="BC92" s="5">
        <f t="shared" si="65"/>
        <v>62.5</v>
      </c>
      <c r="BD92" s="5">
        <f t="shared" si="66"/>
        <v>76.315789473684205</v>
      </c>
      <c r="BE92" s="5">
        <f t="shared" si="67"/>
        <v>74.6875</v>
      </c>
      <c r="BF92" s="5">
        <f t="shared" si="68"/>
        <v>76.492537313432834</v>
      </c>
      <c r="BG92" s="5">
        <f t="shared" si="69"/>
        <v>78.507462686567166</v>
      </c>
      <c r="BH92" s="5">
        <f t="shared" si="70"/>
        <v>56.856759476685674</v>
      </c>
      <c r="BI92" s="5">
        <f t="shared" si="71"/>
        <v>25</v>
      </c>
      <c r="BJ92" s="5">
        <f t="shared" si="72"/>
        <v>47.368421052631575</v>
      </c>
      <c r="BK92" s="5">
        <f t="shared" si="73"/>
        <v>43.75</v>
      </c>
      <c r="BL92" s="5">
        <f t="shared" si="74"/>
        <v>47.761194029850742</v>
      </c>
      <c r="BM92" s="5">
        <f t="shared" si="75"/>
        <v>52.238805970149251</v>
      </c>
      <c r="BN92" s="5">
        <f t="shared" si="76"/>
        <v>4.126132170412613</v>
      </c>
      <c r="BP92" s="51" t="s">
        <v>781</v>
      </c>
      <c r="BQ92" s="51" t="s">
        <v>789</v>
      </c>
    </row>
    <row r="93" spans="1:69" x14ac:dyDescent="0.25">
      <c r="A93" s="1">
        <v>283</v>
      </c>
      <c r="B93" s="1" t="s">
        <v>345</v>
      </c>
      <c r="C93" s="1" t="s">
        <v>73</v>
      </c>
      <c r="D93" s="1">
        <v>24</v>
      </c>
      <c r="E93" s="4">
        <f t="shared" si="53"/>
        <v>70</v>
      </c>
      <c r="F93">
        <v>75</v>
      </c>
      <c r="G93">
        <v>195</v>
      </c>
      <c r="H93" t="s">
        <v>724</v>
      </c>
      <c r="I93" s="1" t="s">
        <v>587</v>
      </c>
      <c r="J93" s="1" t="s">
        <v>39</v>
      </c>
      <c r="K93" s="1">
        <v>82</v>
      </c>
      <c r="L93" s="1">
        <v>82</v>
      </c>
      <c r="M93" s="1">
        <v>2925</v>
      </c>
      <c r="N93" s="12">
        <v>590</v>
      </c>
      <c r="O93" s="12">
        <v>1360</v>
      </c>
      <c r="P93" s="12">
        <v>0.434</v>
      </c>
      <c r="Q93" s="7">
        <v>196</v>
      </c>
      <c r="R93" s="7">
        <v>572</v>
      </c>
      <c r="S93" s="7">
        <v>0.34300000000000003</v>
      </c>
      <c r="T93" s="1">
        <v>394</v>
      </c>
      <c r="U93" s="1">
        <v>788</v>
      </c>
      <c r="V93" s="1">
        <v>0.5</v>
      </c>
      <c r="W93" s="1">
        <v>0.50600000000000001</v>
      </c>
      <c r="X93" s="16">
        <v>344</v>
      </c>
      <c r="Y93" s="16">
        <v>398</v>
      </c>
      <c r="Z93" s="16">
        <v>0.86399999999999999</v>
      </c>
      <c r="AA93" s="20">
        <v>49</v>
      </c>
      <c r="AB93" s="20">
        <v>329</v>
      </c>
      <c r="AC93" s="20">
        <v>378</v>
      </c>
      <c r="AD93" s="32">
        <v>507</v>
      </c>
      <c r="AE93" s="34">
        <v>97</v>
      </c>
      <c r="AF93" s="30">
        <v>21</v>
      </c>
      <c r="AG93" s="1">
        <v>222</v>
      </c>
      <c r="AH93" s="1">
        <v>164</v>
      </c>
      <c r="AI93" s="1">
        <v>1720</v>
      </c>
      <c r="AJ93" s="1"/>
      <c r="AK93" s="4">
        <f t="shared" si="54"/>
        <v>93.074180321310294</v>
      </c>
      <c r="AL93" s="4">
        <f t="shared" si="55"/>
        <v>85.02886691710583</v>
      </c>
      <c r="AM93" s="14">
        <f t="shared" si="56"/>
        <v>88.866764795144164</v>
      </c>
      <c r="AN93" s="10">
        <v>95</v>
      </c>
      <c r="AO93" s="18">
        <f t="shared" si="58"/>
        <v>93.058239999999984</v>
      </c>
      <c r="AP93" s="39">
        <f t="shared" si="81"/>
        <v>86.831863252615079</v>
      </c>
      <c r="AQ93" s="37">
        <f t="shared" si="77"/>
        <v>83.86</v>
      </c>
      <c r="AR93" s="24">
        <f t="shared" si="82"/>
        <v>60.500833333333333</v>
      </c>
      <c r="AS93" s="22">
        <f t="shared" si="83"/>
        <v>65.825085003127981</v>
      </c>
      <c r="AT93" s="26">
        <f t="shared" si="51"/>
        <v>82.54508500312798</v>
      </c>
      <c r="AU93" s="43">
        <v>93</v>
      </c>
      <c r="AV93" s="37">
        <f t="shared" si="61"/>
        <v>93.965214869062109</v>
      </c>
      <c r="AW93" s="42">
        <f t="shared" si="52"/>
        <v>88.002653056607912</v>
      </c>
      <c r="AX93" s="45">
        <f t="shared" si="62"/>
        <v>93.159728229032623</v>
      </c>
      <c r="AY93" s="47">
        <v>94</v>
      </c>
      <c r="AZ93" s="28">
        <f t="shared" si="63"/>
        <v>77.920544020019037</v>
      </c>
      <c r="BA93" s="49">
        <f t="shared" si="64"/>
        <v>93.520671470342535</v>
      </c>
      <c r="BB93" s="45">
        <f t="shared" si="80"/>
        <v>70.405187641280719</v>
      </c>
      <c r="BC93" s="5">
        <f t="shared" si="65"/>
        <v>87.5</v>
      </c>
      <c r="BD93" s="5">
        <f t="shared" si="66"/>
        <v>69.21052631578948</v>
      </c>
      <c r="BE93" s="5">
        <f t="shared" si="67"/>
        <v>83.125</v>
      </c>
      <c r="BF93" s="5">
        <f t="shared" si="68"/>
        <v>66.417910447761187</v>
      </c>
      <c r="BG93" s="5">
        <f t="shared" si="69"/>
        <v>88.582089552238813</v>
      </c>
      <c r="BH93" s="5">
        <f t="shared" si="70"/>
        <v>99.154646091915467</v>
      </c>
      <c r="BI93" s="5">
        <f t="shared" si="71"/>
        <v>75</v>
      </c>
      <c r="BJ93" s="5">
        <f t="shared" si="72"/>
        <v>31.578947368421051</v>
      </c>
      <c r="BK93" s="5">
        <f t="shared" si="73"/>
        <v>62.5</v>
      </c>
      <c r="BL93" s="5">
        <f t="shared" si="74"/>
        <v>25.373134328358208</v>
      </c>
      <c r="BM93" s="5">
        <f t="shared" si="75"/>
        <v>74.626865671641781</v>
      </c>
      <c r="BN93" s="5">
        <f t="shared" si="76"/>
        <v>98.121435759812144</v>
      </c>
      <c r="BP93" s="51" t="s">
        <v>788</v>
      </c>
      <c r="BQ93" s="51" t="s">
        <v>781</v>
      </c>
    </row>
    <row r="94" spans="1:69" x14ac:dyDescent="0.25">
      <c r="A94" s="1">
        <v>395</v>
      </c>
      <c r="B94" s="1" t="s">
        <v>460</v>
      </c>
      <c r="C94" s="1" t="s">
        <v>50</v>
      </c>
      <c r="D94" s="1">
        <v>28</v>
      </c>
      <c r="E94" s="4">
        <f t="shared" si="53"/>
        <v>77</v>
      </c>
      <c r="F94">
        <v>82</v>
      </c>
      <c r="G94">
        <v>200</v>
      </c>
      <c r="H94" t="s">
        <v>586</v>
      </c>
      <c r="I94" s="1" t="s">
        <v>722</v>
      </c>
      <c r="J94" s="1" t="s">
        <v>47</v>
      </c>
      <c r="K94" s="1">
        <v>68</v>
      </c>
      <c r="L94" s="1">
        <v>2</v>
      </c>
      <c r="M94" s="1">
        <v>1047</v>
      </c>
      <c r="N94" s="12">
        <v>119</v>
      </c>
      <c r="O94" s="12">
        <v>263</v>
      </c>
      <c r="P94" s="12">
        <v>0.45200000000000001</v>
      </c>
      <c r="Q94" s="7">
        <v>69</v>
      </c>
      <c r="R94" s="7">
        <v>170</v>
      </c>
      <c r="S94" s="7">
        <v>0.40600000000000003</v>
      </c>
      <c r="T94" s="1">
        <v>50</v>
      </c>
      <c r="U94" s="1">
        <v>93</v>
      </c>
      <c r="V94" s="1">
        <v>0.53800000000000003</v>
      </c>
      <c r="W94" s="1">
        <v>0.58399999999999996</v>
      </c>
      <c r="X94" s="16">
        <v>16</v>
      </c>
      <c r="Y94" s="16">
        <v>23</v>
      </c>
      <c r="Z94" s="16">
        <v>0.69599999999999995</v>
      </c>
      <c r="AA94" s="20">
        <v>8</v>
      </c>
      <c r="AB94" s="20">
        <v>39</v>
      </c>
      <c r="AC94" s="20">
        <v>47</v>
      </c>
      <c r="AD94" s="32">
        <v>53</v>
      </c>
      <c r="AE94" s="34">
        <v>16</v>
      </c>
      <c r="AF94" s="30">
        <v>5</v>
      </c>
      <c r="AG94" s="1">
        <v>47</v>
      </c>
      <c r="AH94" s="1">
        <v>79</v>
      </c>
      <c r="AI94" s="1">
        <v>323</v>
      </c>
      <c r="AJ94" s="1"/>
      <c r="AK94" s="4">
        <f t="shared" si="54"/>
        <v>74.489598823372106</v>
      </c>
      <c r="AL94" s="4">
        <f t="shared" si="55"/>
        <v>66.007001148627921</v>
      </c>
      <c r="AM94" s="14">
        <f t="shared" si="56"/>
        <v>65.875028831562972</v>
      </c>
      <c r="AN94" s="10">
        <f>IF(C94="SG",((S94*100)*0.6+(Q94/2)*0.4)*0.64+59,IF(C94="PG",((S94*100)*0.6+(Q94/2)*0.4)*0.72+56,((S94*100)*0.6+(Q94/2)*0.4)*0.82+45))</f>
        <v>76.291200000000003</v>
      </c>
      <c r="AO94" s="18">
        <f t="shared" si="58"/>
        <v>63.043999999999997</v>
      </c>
      <c r="AP94" s="39">
        <f t="shared" si="81"/>
        <v>70.632981895610371</v>
      </c>
      <c r="AQ94" s="37">
        <f t="shared" si="77"/>
        <v>53.08</v>
      </c>
      <c r="AR94" s="24">
        <f t="shared" si="82"/>
        <v>56.587222222222223</v>
      </c>
      <c r="AS94" s="22">
        <f t="shared" si="83"/>
        <v>53.651218642898911</v>
      </c>
      <c r="AT94" s="26">
        <f t="shared" si="51"/>
        <v>61.467409119089382</v>
      </c>
      <c r="AU94" s="43">
        <f t="shared" ref="AU94:AU113" si="84">((AD94/5.5)*0.95+(AY94/0.95)*0.17)*0.67+40</f>
        <v>54.827134408492824</v>
      </c>
      <c r="AV94" s="37">
        <f t="shared" si="61"/>
        <v>73.574259753263249</v>
      </c>
      <c r="AW94" s="42">
        <f t="shared" si="52"/>
        <v>73.184235966469174</v>
      </c>
      <c r="AX94" s="45">
        <f t="shared" si="62"/>
        <v>68.963688726436601</v>
      </c>
      <c r="AY94" s="47">
        <f t="shared" ref="AY94:AY112" si="85">(BI94*0.2+BK94*0.2+BM94*0.2+(AQ94/0.96)*0.45)*0.79+30</f>
        <v>72.510180037313432</v>
      </c>
      <c r="AZ94" s="28">
        <f t="shared" si="63"/>
        <v>74.674465981219655</v>
      </c>
      <c r="BA94" s="49">
        <f t="shared" si="64"/>
        <v>69.648438470181304</v>
      </c>
      <c r="BB94" s="45">
        <f t="shared" si="80"/>
        <v>68.100554323286616</v>
      </c>
      <c r="BC94" s="5">
        <f t="shared" si="65"/>
        <v>77.5</v>
      </c>
      <c r="BD94" s="5">
        <f t="shared" si="66"/>
        <v>85.78947368421052</v>
      </c>
      <c r="BE94" s="5">
        <f t="shared" si="67"/>
        <v>63.4375</v>
      </c>
      <c r="BF94" s="5">
        <f t="shared" si="68"/>
        <v>68.097014925373131</v>
      </c>
      <c r="BG94" s="5">
        <f t="shared" si="69"/>
        <v>86.902985074626869</v>
      </c>
      <c r="BH94" s="5">
        <f t="shared" si="70"/>
        <v>70.805098960080514</v>
      </c>
      <c r="BI94" s="5">
        <f t="shared" si="71"/>
        <v>55</v>
      </c>
      <c r="BJ94" s="5">
        <f t="shared" si="72"/>
        <v>68.421052631578945</v>
      </c>
      <c r="BK94" s="5">
        <f t="shared" si="73"/>
        <v>18.75</v>
      </c>
      <c r="BL94" s="5">
        <f t="shared" si="74"/>
        <v>29.104477611940297</v>
      </c>
      <c r="BM94" s="5">
        <f t="shared" si="75"/>
        <v>70.895522388059703</v>
      </c>
      <c r="BN94" s="5">
        <f t="shared" si="76"/>
        <v>35.122442133512244</v>
      </c>
      <c r="BP94" s="51" t="s">
        <v>793</v>
      </c>
      <c r="BQ94" s="51" t="s">
        <v>790</v>
      </c>
    </row>
    <row r="95" spans="1:69" x14ac:dyDescent="0.25">
      <c r="A95" s="1">
        <v>162</v>
      </c>
      <c r="B95" s="1" t="s">
        <v>223</v>
      </c>
      <c r="C95" s="1" t="s">
        <v>50</v>
      </c>
      <c r="D95" s="1">
        <v>26</v>
      </c>
      <c r="E95" s="4">
        <f t="shared" si="53"/>
        <v>77</v>
      </c>
      <c r="F95">
        <v>82</v>
      </c>
      <c r="G95">
        <v>225</v>
      </c>
      <c r="H95" t="s">
        <v>586</v>
      </c>
      <c r="I95" s="1" t="s">
        <v>653</v>
      </c>
      <c r="J95" s="1" t="s">
        <v>38</v>
      </c>
      <c r="K95" s="1">
        <v>59</v>
      </c>
      <c r="L95" s="1">
        <v>27</v>
      </c>
      <c r="M95" s="1">
        <v>1426</v>
      </c>
      <c r="N95" s="12">
        <v>228</v>
      </c>
      <c r="O95" s="12">
        <v>568</v>
      </c>
      <c r="P95" s="12">
        <v>0.40100000000000002</v>
      </c>
      <c r="Q95" s="7">
        <v>107</v>
      </c>
      <c r="R95" s="7">
        <v>301</v>
      </c>
      <c r="S95" s="7">
        <v>0.35499999999999998</v>
      </c>
      <c r="T95" s="1">
        <v>121</v>
      </c>
      <c r="U95" s="1">
        <v>267</v>
      </c>
      <c r="V95" s="1">
        <v>0.45300000000000001</v>
      </c>
      <c r="W95" s="1">
        <v>0.496</v>
      </c>
      <c r="X95" s="16">
        <v>171</v>
      </c>
      <c r="Y95" s="16">
        <v>191</v>
      </c>
      <c r="Z95" s="16">
        <v>0.89500000000000002</v>
      </c>
      <c r="AA95" s="20">
        <v>31</v>
      </c>
      <c r="AB95" s="20">
        <v>187</v>
      </c>
      <c r="AC95" s="20">
        <v>218</v>
      </c>
      <c r="AD95" s="32">
        <v>83</v>
      </c>
      <c r="AE95" s="34">
        <v>47</v>
      </c>
      <c r="AF95" s="30">
        <v>20</v>
      </c>
      <c r="AG95" s="1">
        <v>57</v>
      </c>
      <c r="AH95" s="1">
        <v>94</v>
      </c>
      <c r="AI95" s="1">
        <v>734</v>
      </c>
      <c r="AJ95" s="1"/>
      <c r="AK95" s="4">
        <f t="shared" si="54"/>
        <v>81.010925170417863</v>
      </c>
      <c r="AL95" s="4">
        <f t="shared" si="55"/>
        <v>72.681770468545338</v>
      </c>
      <c r="AM95" s="14">
        <f t="shared" si="56"/>
        <v>69.650298937784527</v>
      </c>
      <c r="AN95" s="10">
        <f>IF(C95="SG",((S95*100)*0.6+(Q95/2)*0.4)*0.64+59,IF(C95="PG",((S95*100)*0.6+(Q95/2)*0.4)*0.72+56,((S95*100)*0.6+(Q95/2)*0.4)*0.82+45))</f>
        <v>80.01400000000001</v>
      </c>
      <c r="AO95" s="18">
        <f t="shared" si="58"/>
        <v>92.725949999999997</v>
      </c>
      <c r="AP95" s="39">
        <f t="shared" si="81"/>
        <v>75.538691307384425</v>
      </c>
      <c r="AQ95" s="37">
        <f t="shared" si="77"/>
        <v>64.86</v>
      </c>
      <c r="AR95" s="24">
        <f t="shared" si="82"/>
        <v>61.453888888888883</v>
      </c>
      <c r="AS95" s="22">
        <f t="shared" si="83"/>
        <v>60.521678786681932</v>
      </c>
      <c r="AT95" s="26">
        <f t="shared" si="51"/>
        <v>72.563583548586692</v>
      </c>
      <c r="AU95" s="43">
        <f t="shared" si="84"/>
        <v>58.657979784389951</v>
      </c>
      <c r="AV95" s="37">
        <f t="shared" si="61"/>
        <v>78.100295797845178</v>
      </c>
      <c r="AW95" s="42">
        <f t="shared" si="52"/>
        <v>78.907829498081398</v>
      </c>
      <c r="AX95" s="45">
        <f t="shared" si="62"/>
        <v>70.652392409851956</v>
      </c>
      <c r="AY95" s="47">
        <f t="shared" si="85"/>
        <v>75.504700093283589</v>
      </c>
      <c r="AZ95" s="28">
        <f t="shared" si="63"/>
        <v>78.325410901430985</v>
      </c>
      <c r="BA95" s="49">
        <f t="shared" si="64"/>
        <v>71.622307849141862</v>
      </c>
      <c r="BB95" s="45">
        <f t="shared" si="80"/>
        <v>73.809319693373936</v>
      </c>
      <c r="BC95" s="5">
        <f t="shared" si="65"/>
        <v>82.5</v>
      </c>
      <c r="BD95" s="5">
        <f t="shared" si="66"/>
        <v>85.78947368421052</v>
      </c>
      <c r="BE95" s="5">
        <f t="shared" si="67"/>
        <v>63.4375</v>
      </c>
      <c r="BF95" s="5">
        <f t="shared" si="68"/>
        <v>76.492537313432834</v>
      </c>
      <c r="BG95" s="5">
        <f t="shared" si="69"/>
        <v>78.507462686567166</v>
      </c>
      <c r="BH95" s="5">
        <f t="shared" si="70"/>
        <v>76.52633344515263</v>
      </c>
      <c r="BI95" s="5">
        <f t="shared" si="71"/>
        <v>65</v>
      </c>
      <c r="BJ95" s="5">
        <f t="shared" si="72"/>
        <v>68.421052631578945</v>
      </c>
      <c r="BK95" s="5">
        <f t="shared" si="73"/>
        <v>18.75</v>
      </c>
      <c r="BL95" s="5">
        <f t="shared" si="74"/>
        <v>47.761194029850742</v>
      </c>
      <c r="BM95" s="5">
        <f t="shared" si="75"/>
        <v>52.238805970149251</v>
      </c>
      <c r="BN95" s="5">
        <f t="shared" si="76"/>
        <v>47.836296544783629</v>
      </c>
      <c r="BP95" s="51" t="s">
        <v>793</v>
      </c>
      <c r="BQ95" s="51" t="s">
        <v>790</v>
      </c>
    </row>
    <row r="96" spans="1:69" x14ac:dyDescent="0.25">
      <c r="A96" s="1">
        <v>181</v>
      </c>
      <c r="B96" s="1" t="s">
        <v>242</v>
      </c>
      <c r="C96" s="1" t="s">
        <v>50</v>
      </c>
      <c r="D96" s="1">
        <v>31</v>
      </c>
      <c r="E96" s="4">
        <f t="shared" si="53"/>
        <v>76</v>
      </c>
      <c r="F96">
        <v>81</v>
      </c>
      <c r="G96">
        <v>222</v>
      </c>
      <c r="H96" t="s">
        <v>642</v>
      </c>
      <c r="I96" s="1" t="s">
        <v>587</v>
      </c>
      <c r="J96" s="1" t="s">
        <v>55</v>
      </c>
      <c r="K96" s="1">
        <v>30</v>
      </c>
      <c r="L96" s="1">
        <v>6</v>
      </c>
      <c r="M96" s="1">
        <v>613</v>
      </c>
      <c r="N96" s="12">
        <v>65</v>
      </c>
      <c r="O96" s="12">
        <v>162</v>
      </c>
      <c r="P96" s="12">
        <v>0.40100000000000002</v>
      </c>
      <c r="Q96" s="7">
        <v>30</v>
      </c>
      <c r="R96" s="7">
        <v>84</v>
      </c>
      <c r="S96" s="7">
        <v>0.35699999999999998</v>
      </c>
      <c r="T96" s="1">
        <v>35</v>
      </c>
      <c r="U96" s="1">
        <v>78</v>
      </c>
      <c r="V96" s="1">
        <v>0.44900000000000001</v>
      </c>
      <c r="W96" s="1">
        <v>0.49399999999999999</v>
      </c>
      <c r="X96" s="16">
        <v>28</v>
      </c>
      <c r="Y96" s="16">
        <v>37</v>
      </c>
      <c r="Z96" s="16">
        <v>0.75700000000000001</v>
      </c>
      <c r="AA96" s="20">
        <v>20</v>
      </c>
      <c r="AB96" s="20">
        <v>60</v>
      </c>
      <c r="AC96" s="20">
        <v>80</v>
      </c>
      <c r="AD96" s="32">
        <v>17</v>
      </c>
      <c r="AE96" s="34">
        <v>13</v>
      </c>
      <c r="AF96" s="30">
        <v>6</v>
      </c>
      <c r="AG96" s="1">
        <v>24</v>
      </c>
      <c r="AH96" s="1">
        <v>67</v>
      </c>
      <c r="AI96" s="1">
        <v>188</v>
      </c>
      <c r="AJ96" s="1"/>
      <c r="AK96" s="4">
        <f t="shared" si="54"/>
        <v>72.414881742009158</v>
      </c>
      <c r="AL96" s="4">
        <f t="shared" si="55"/>
        <v>63.883467194762325</v>
      </c>
      <c r="AM96" s="14">
        <f t="shared" si="56"/>
        <v>61.487931714719274</v>
      </c>
      <c r="AN96" s="10">
        <f>IF(C96="SG",((S96*100)*0.6+(Q96/2)*0.4)*0.64+59,IF(C96="PG",((S96*100)*0.6+(Q96/2)*0.4)*0.72+56,((S96*100)*0.6+(Q96/2)*0.4)*0.82+45))</f>
        <v>67.484399999999994</v>
      </c>
      <c r="AO96" s="18">
        <f t="shared" si="58"/>
        <v>65.805499999999995</v>
      </c>
      <c r="AP96" s="39">
        <f t="shared" si="81"/>
        <v>69.455737601969602</v>
      </c>
      <c r="AQ96" s="37">
        <f t="shared" si="77"/>
        <v>51.94</v>
      </c>
      <c r="AR96" s="24">
        <f t="shared" si="82"/>
        <v>56.729166666666671</v>
      </c>
      <c r="AS96" s="22">
        <f t="shared" si="83"/>
        <v>55.415797259843131</v>
      </c>
      <c r="AT96" s="26">
        <f t="shared" ref="AT96:AT107" si="86">((AB96/7)*0.65+(AC96/9)*0.2+(AZ96/0.96)*0.25)*0.6+47</f>
        <v>62.491987736033607</v>
      </c>
      <c r="AU96" s="43">
        <f t="shared" si="84"/>
        <v>50.13357327781101</v>
      </c>
      <c r="AV96" s="37">
        <f t="shared" si="61"/>
        <v>71.727378429361551</v>
      </c>
      <c r="AW96" s="42">
        <f t="shared" ref="AW96:AW126" si="87">((AQ96/0.95)*0.4+(AS96/0.95)*0.2+(AR96/0.95)*0.2+(AY96/0.95)*0.2)*0.71+30</f>
        <v>72.470923175323094</v>
      </c>
      <c r="AX96" s="45">
        <f t="shared" si="62"/>
        <v>61.05550850890215</v>
      </c>
      <c r="AY96" s="47">
        <f t="shared" si="85"/>
        <v>68.111493936567172</v>
      </c>
      <c r="AZ96" s="28">
        <f t="shared" si="63"/>
        <v>70.927769129662721</v>
      </c>
      <c r="BA96" s="49">
        <f t="shared" si="64"/>
        <v>69.219905212884242</v>
      </c>
      <c r="BB96" s="45">
        <f t="shared" si="80"/>
        <v>67.678402466453164</v>
      </c>
      <c r="BC96" s="5">
        <f t="shared" si="65"/>
        <v>70</v>
      </c>
      <c r="BD96" s="5">
        <f t="shared" si="66"/>
        <v>83.421052631578945</v>
      </c>
      <c r="BE96" s="5">
        <f t="shared" si="67"/>
        <v>66.25</v>
      </c>
      <c r="BF96" s="5">
        <f t="shared" si="68"/>
        <v>75.485074626865668</v>
      </c>
      <c r="BG96" s="5">
        <f t="shared" si="69"/>
        <v>79.514925373134332</v>
      </c>
      <c r="BH96" s="5">
        <f t="shared" si="70"/>
        <v>64.253606172425364</v>
      </c>
      <c r="BI96" s="5">
        <f t="shared" si="71"/>
        <v>40</v>
      </c>
      <c r="BJ96" s="5">
        <f t="shared" si="72"/>
        <v>63.157894736842103</v>
      </c>
      <c r="BK96" s="5">
        <f t="shared" si="73"/>
        <v>25</v>
      </c>
      <c r="BL96" s="5">
        <f t="shared" si="74"/>
        <v>45.522388059701491</v>
      </c>
      <c r="BM96" s="5">
        <f t="shared" si="75"/>
        <v>54.477611940298502</v>
      </c>
      <c r="BN96" s="5">
        <f t="shared" si="76"/>
        <v>20.563569272056359</v>
      </c>
      <c r="BP96" s="51" t="s">
        <v>801</v>
      </c>
      <c r="BQ96" s="51" t="s">
        <v>781</v>
      </c>
    </row>
    <row r="97" spans="1:69" x14ac:dyDescent="0.25">
      <c r="A97" s="1">
        <v>183</v>
      </c>
      <c r="B97" s="1" t="s">
        <v>244</v>
      </c>
      <c r="C97" s="1" t="s">
        <v>30</v>
      </c>
      <c r="D97" s="1">
        <v>27</v>
      </c>
      <c r="E97" s="4">
        <f t="shared" si="53"/>
        <v>73</v>
      </c>
      <c r="F97">
        <v>78</v>
      </c>
      <c r="G97">
        <v>215</v>
      </c>
      <c r="H97" t="s">
        <v>590</v>
      </c>
      <c r="I97" s="1" t="s">
        <v>587</v>
      </c>
      <c r="J97" s="1" t="s">
        <v>59</v>
      </c>
      <c r="K97" s="1">
        <v>81</v>
      </c>
      <c r="L97" s="1">
        <v>80</v>
      </c>
      <c r="M97" s="1">
        <v>2312</v>
      </c>
      <c r="N97" s="12">
        <v>322</v>
      </c>
      <c r="O97" s="12">
        <v>738</v>
      </c>
      <c r="P97" s="12">
        <v>0.436</v>
      </c>
      <c r="Q97" s="7">
        <v>191</v>
      </c>
      <c r="R97" s="7">
        <v>457</v>
      </c>
      <c r="S97" s="7">
        <v>0.41799999999999998</v>
      </c>
      <c r="T97" s="1">
        <v>131</v>
      </c>
      <c r="U97" s="1">
        <v>281</v>
      </c>
      <c r="V97" s="1">
        <v>0.46600000000000003</v>
      </c>
      <c r="W97" s="1">
        <v>0.56599999999999995</v>
      </c>
      <c r="X97" s="16">
        <v>111</v>
      </c>
      <c r="Y97" s="16">
        <v>127</v>
      </c>
      <c r="Z97" s="16">
        <v>0.874</v>
      </c>
      <c r="AA97" s="20">
        <v>54</v>
      </c>
      <c r="AB97" s="20">
        <v>289</v>
      </c>
      <c r="AC97" s="20">
        <v>343</v>
      </c>
      <c r="AD97" s="32">
        <v>158</v>
      </c>
      <c r="AE97" s="34">
        <v>101</v>
      </c>
      <c r="AF97" s="30">
        <v>87</v>
      </c>
      <c r="AG97" s="1">
        <v>93</v>
      </c>
      <c r="AH97" s="1">
        <v>163</v>
      </c>
      <c r="AI97" s="1">
        <v>946</v>
      </c>
      <c r="AJ97" s="1"/>
      <c r="AK97" s="4">
        <f t="shared" si="54"/>
        <v>89.154857592178743</v>
      </c>
      <c r="AL97" s="4">
        <f t="shared" si="55"/>
        <v>81.01732482964178</v>
      </c>
      <c r="AM97" s="14">
        <f t="shared" si="56"/>
        <v>75.512430955993935</v>
      </c>
      <c r="AN97" s="10">
        <v>95</v>
      </c>
      <c r="AO97" s="18">
        <f t="shared" si="58"/>
        <v>90.470339999999993</v>
      </c>
      <c r="AP97" s="39">
        <f t="shared" si="81"/>
        <v>77.00641686381627</v>
      </c>
      <c r="AQ97" s="37">
        <f t="shared" si="77"/>
        <v>85.38</v>
      </c>
      <c r="AR97" s="24">
        <f t="shared" si="82"/>
        <v>82.461666666666673</v>
      </c>
      <c r="AS97" s="22">
        <f t="shared" si="83"/>
        <v>66.082577532870914</v>
      </c>
      <c r="AT97" s="26">
        <f t="shared" si="86"/>
        <v>79.94067277096616</v>
      </c>
      <c r="AU97" s="43">
        <f t="shared" si="84"/>
        <v>68.768818653409085</v>
      </c>
      <c r="AV97" s="37">
        <f t="shared" si="61"/>
        <v>83.04172990973845</v>
      </c>
      <c r="AW97" s="42">
        <f t="shared" si="87"/>
        <v>90.797951895159486</v>
      </c>
      <c r="AX97" s="45">
        <f t="shared" si="62"/>
        <v>80.356906809682727</v>
      </c>
      <c r="AY97" s="47">
        <f t="shared" si="85"/>
        <v>87.442617070895523</v>
      </c>
      <c r="AZ97" s="28">
        <f t="shared" si="63"/>
        <v>78.501829543707174</v>
      </c>
      <c r="BA97" s="49">
        <f t="shared" si="64"/>
        <v>81.655387889557744</v>
      </c>
      <c r="BB97" s="45">
        <f t="shared" si="80"/>
        <v>73.857850711804332</v>
      </c>
      <c r="BC97" s="5">
        <f t="shared" si="65"/>
        <v>80</v>
      </c>
      <c r="BD97" s="5">
        <f t="shared" si="66"/>
        <v>76.315789473684205</v>
      </c>
      <c r="BE97" s="5">
        <f t="shared" si="67"/>
        <v>74.6875</v>
      </c>
      <c r="BF97" s="5">
        <f t="shared" si="68"/>
        <v>73.134328358208961</v>
      </c>
      <c r="BG97" s="5">
        <f t="shared" si="69"/>
        <v>81.865671641791039</v>
      </c>
      <c r="BH97" s="5">
        <f t="shared" si="70"/>
        <v>89.901039919490103</v>
      </c>
      <c r="BI97" s="5">
        <f t="shared" si="71"/>
        <v>60</v>
      </c>
      <c r="BJ97" s="5">
        <f t="shared" si="72"/>
        <v>47.368421052631575</v>
      </c>
      <c r="BK97" s="5">
        <f t="shared" si="73"/>
        <v>43.75</v>
      </c>
      <c r="BL97" s="5">
        <f t="shared" si="74"/>
        <v>40.298507462686565</v>
      </c>
      <c r="BM97" s="5">
        <f t="shared" si="75"/>
        <v>59.701492537313428</v>
      </c>
      <c r="BN97" s="5">
        <f t="shared" si="76"/>
        <v>77.557866487755788</v>
      </c>
      <c r="BP97" s="51" t="s">
        <v>794</v>
      </c>
      <c r="BQ97" s="51" t="s">
        <v>781</v>
      </c>
    </row>
    <row r="98" spans="1:69" x14ac:dyDescent="0.25">
      <c r="A98" s="1">
        <v>109</v>
      </c>
      <c r="B98" s="1" t="s">
        <v>168</v>
      </c>
      <c r="C98" s="1" t="s">
        <v>25</v>
      </c>
      <c r="D98" s="1">
        <v>27</v>
      </c>
      <c r="E98" s="4">
        <f t="shared" si="53"/>
        <v>75</v>
      </c>
      <c r="F98">
        <v>80</v>
      </c>
      <c r="G98">
        <v>230</v>
      </c>
      <c r="H98" t="s">
        <v>655</v>
      </c>
      <c r="I98" s="1" t="s">
        <v>587</v>
      </c>
      <c r="J98" s="1" t="s">
        <v>41</v>
      </c>
      <c r="K98" s="1">
        <v>66</v>
      </c>
      <c r="L98" s="1">
        <v>27</v>
      </c>
      <c r="M98" s="1">
        <v>1652</v>
      </c>
      <c r="N98" s="12">
        <v>155</v>
      </c>
      <c r="O98" s="12">
        <v>339</v>
      </c>
      <c r="P98" s="12">
        <v>0.45700000000000002</v>
      </c>
      <c r="Q98" s="7">
        <v>1</v>
      </c>
      <c r="R98" s="7">
        <v>10</v>
      </c>
      <c r="S98" s="7">
        <v>0.1</v>
      </c>
      <c r="T98" s="1">
        <v>154</v>
      </c>
      <c r="U98" s="1">
        <v>329</v>
      </c>
      <c r="V98" s="1">
        <v>0.46800000000000003</v>
      </c>
      <c r="W98" s="1">
        <v>0.45900000000000002</v>
      </c>
      <c r="X98" s="16">
        <v>29</v>
      </c>
      <c r="Y98" s="16">
        <v>47</v>
      </c>
      <c r="Z98" s="16">
        <v>0.61699999999999999</v>
      </c>
      <c r="AA98" s="20">
        <v>70</v>
      </c>
      <c r="AB98" s="20">
        <v>186</v>
      </c>
      <c r="AC98" s="20">
        <v>256</v>
      </c>
      <c r="AD98" s="32">
        <v>50</v>
      </c>
      <c r="AE98" s="34">
        <v>46</v>
      </c>
      <c r="AF98" s="30">
        <v>37</v>
      </c>
      <c r="AG98" s="1">
        <v>35</v>
      </c>
      <c r="AH98" s="1">
        <v>101</v>
      </c>
      <c r="AI98" s="1">
        <v>340</v>
      </c>
      <c r="AJ98" s="1"/>
      <c r="AK98" s="4">
        <f t="shared" si="54"/>
        <v>77.675812444250781</v>
      </c>
      <c r="AL98" s="4">
        <f t="shared" si="55"/>
        <v>69.268184501762576</v>
      </c>
      <c r="AM98" s="14">
        <f t="shared" si="56"/>
        <v>67.84276024279211</v>
      </c>
      <c r="AN98" s="10">
        <f t="shared" ref="AN98:AN143" si="88">IF(C98="SG",((S98*100)*0.6+(Q98/2)*0.4)*0.64+59,IF(C98="PG",((S98*100)*0.6+(Q98/2)*0.4)*0.72+56,((S98*100)*0.6+(Q98/2)*0.4)*0.82+45))</f>
        <v>50.084000000000003</v>
      </c>
      <c r="AO98" s="18">
        <f t="shared" ref="AO98:AO129" si="89">IF(Y98&gt;50,((Z98*107)*0.9+(X98/5)*0.1)*0.7+30,((Z98*90)*0.5+(X98/5)*0.5)*0.7+40)</f>
        <v>61.465499999999999</v>
      </c>
      <c r="AP98" s="39">
        <f t="shared" si="81"/>
        <v>77.483027227885799</v>
      </c>
      <c r="AQ98" s="37">
        <f t="shared" si="77"/>
        <v>64.48</v>
      </c>
      <c r="AR98" s="24">
        <f t="shared" si="82"/>
        <v>66.604444444444439</v>
      </c>
      <c r="AS98" s="22">
        <f t="shared" si="83"/>
        <v>66.709385861754285</v>
      </c>
      <c r="AT98" s="26">
        <f t="shared" si="86"/>
        <v>72.718909671278098</v>
      </c>
      <c r="AU98" s="43">
        <f t="shared" si="84"/>
        <v>54.893499399521531</v>
      </c>
      <c r="AV98" s="37">
        <f t="shared" si="61"/>
        <v>75.573902916783226</v>
      </c>
      <c r="AW98" s="42">
        <f t="shared" si="87"/>
        <v>80.556971406648472</v>
      </c>
      <c r="AX98" s="45">
        <f t="shared" si="62"/>
        <v>72.10477157189564</v>
      </c>
      <c r="AY98" s="47">
        <f t="shared" si="85"/>
        <v>75.959429104477607</v>
      </c>
      <c r="AZ98" s="28">
        <f t="shared" si="63"/>
        <v>76.433402848560803</v>
      </c>
      <c r="BA98" s="49">
        <f t="shared" si="64"/>
        <v>72.287948915354136</v>
      </c>
      <c r="BB98" s="45">
        <f t="shared" si="80"/>
        <v>73.092998416805102</v>
      </c>
      <c r="BC98" s="5">
        <f t="shared" si="65"/>
        <v>80</v>
      </c>
      <c r="BD98" s="5">
        <f t="shared" si="66"/>
        <v>81.05263157894737</v>
      </c>
      <c r="BE98" s="5">
        <f t="shared" si="67"/>
        <v>69.0625</v>
      </c>
      <c r="BF98" s="5">
        <f t="shared" si="68"/>
        <v>78.171641791044777</v>
      </c>
      <c r="BG98" s="5">
        <f t="shared" si="69"/>
        <v>76.828358208955223</v>
      </c>
      <c r="BH98" s="5">
        <f t="shared" si="70"/>
        <v>79.937940288493792</v>
      </c>
      <c r="BI98" s="5">
        <f t="shared" si="71"/>
        <v>60</v>
      </c>
      <c r="BJ98" s="5">
        <f t="shared" si="72"/>
        <v>57.89473684210526</v>
      </c>
      <c r="BK98" s="5">
        <f t="shared" si="73"/>
        <v>31.25</v>
      </c>
      <c r="BL98" s="5">
        <f t="shared" si="74"/>
        <v>51.492537313432834</v>
      </c>
      <c r="BM98" s="5">
        <f t="shared" si="75"/>
        <v>48.507462686567159</v>
      </c>
      <c r="BN98" s="5">
        <f t="shared" si="76"/>
        <v>55.417645085541764</v>
      </c>
      <c r="BP98" s="51" t="s">
        <v>798</v>
      </c>
      <c r="BQ98" s="51" t="s">
        <v>787</v>
      </c>
    </row>
    <row r="99" spans="1:69" x14ac:dyDescent="0.25">
      <c r="A99" s="1">
        <v>148</v>
      </c>
      <c r="B99" s="1" t="s">
        <v>209</v>
      </c>
      <c r="C99" s="1" t="s">
        <v>73</v>
      </c>
      <c r="D99" s="1">
        <v>19</v>
      </c>
      <c r="E99" s="4">
        <f t="shared" si="53"/>
        <v>73</v>
      </c>
      <c r="F99">
        <v>78</v>
      </c>
      <c r="G99">
        <v>190</v>
      </c>
      <c r="H99" t="s">
        <v>586</v>
      </c>
      <c r="I99" s="1" t="s">
        <v>640</v>
      </c>
      <c r="J99" s="1" t="s">
        <v>99</v>
      </c>
      <c r="K99" s="1">
        <v>82</v>
      </c>
      <c r="L99" s="1">
        <v>41</v>
      </c>
      <c r="M99" s="1">
        <v>1817</v>
      </c>
      <c r="N99" s="12">
        <v>145</v>
      </c>
      <c r="O99" s="12">
        <v>416</v>
      </c>
      <c r="P99" s="12">
        <v>0.34899999999999998</v>
      </c>
      <c r="Q99" s="7">
        <v>83</v>
      </c>
      <c r="R99" s="7">
        <v>264</v>
      </c>
      <c r="S99" s="7">
        <v>0.314</v>
      </c>
      <c r="T99" s="1">
        <v>62</v>
      </c>
      <c r="U99" s="1">
        <v>152</v>
      </c>
      <c r="V99" s="1">
        <v>0.40799999999999997</v>
      </c>
      <c r="W99" s="1">
        <v>0.44800000000000001</v>
      </c>
      <c r="X99" s="16">
        <v>20</v>
      </c>
      <c r="Y99" s="16">
        <v>32</v>
      </c>
      <c r="Z99" s="16">
        <v>0.625</v>
      </c>
      <c r="AA99" s="20">
        <v>27</v>
      </c>
      <c r="AB99" s="20">
        <v>104</v>
      </c>
      <c r="AC99" s="20">
        <v>131</v>
      </c>
      <c r="AD99" s="32">
        <v>198</v>
      </c>
      <c r="AE99" s="34">
        <v>41</v>
      </c>
      <c r="AF99" s="30">
        <v>14</v>
      </c>
      <c r="AG99" s="1">
        <v>118</v>
      </c>
      <c r="AH99" s="1">
        <v>147</v>
      </c>
      <c r="AI99" s="1">
        <v>393</v>
      </c>
      <c r="AJ99" s="1"/>
      <c r="AK99" s="4">
        <f t="shared" si="54"/>
        <v>81.480631341735446</v>
      </c>
      <c r="AL99" s="4">
        <f t="shared" si="55"/>
        <v>73.162528549776283</v>
      </c>
      <c r="AM99" s="14">
        <f t="shared" si="56"/>
        <v>63.778001517450683</v>
      </c>
      <c r="AN99" s="10">
        <f t="shared" si="88"/>
        <v>81.516799999999989</v>
      </c>
      <c r="AO99" s="18">
        <f t="shared" si="89"/>
        <v>61.087499999999999</v>
      </c>
      <c r="AP99" s="39">
        <f t="shared" si="81"/>
        <v>73.265069748096209</v>
      </c>
      <c r="AQ99" s="37">
        <f t="shared" si="77"/>
        <v>62.58</v>
      </c>
      <c r="AR99" s="24">
        <f t="shared" si="82"/>
        <v>58.777222222222221</v>
      </c>
      <c r="AS99" s="22">
        <f t="shared" si="83"/>
        <v>58.67216689204183</v>
      </c>
      <c r="AT99" s="26">
        <f t="shared" si="86"/>
        <v>66.979785939660871</v>
      </c>
      <c r="AU99" s="43">
        <f t="shared" si="84"/>
        <v>73.496779101973686</v>
      </c>
      <c r="AV99" s="37">
        <f t="shared" si="61"/>
        <v>80.022454081175027</v>
      </c>
      <c r="AW99" s="42">
        <f t="shared" si="87"/>
        <v>79.457350755626209</v>
      </c>
      <c r="AX99" s="45">
        <f t="shared" si="62"/>
        <v>90.351125763805101</v>
      </c>
      <c r="AY99" s="47">
        <f t="shared" si="85"/>
        <v>88.267253264925372</v>
      </c>
      <c r="AZ99" s="28">
        <f t="shared" si="63"/>
        <v>79.608534775734384</v>
      </c>
      <c r="BA99" s="49">
        <f t="shared" si="64"/>
        <v>81.787945856553179</v>
      </c>
      <c r="BB99" s="45">
        <f t="shared" si="80"/>
        <v>70.952466877155729</v>
      </c>
      <c r="BC99" s="5">
        <f t="shared" si="65"/>
        <v>100</v>
      </c>
      <c r="BD99" s="5">
        <f t="shared" si="66"/>
        <v>76.315789473684205</v>
      </c>
      <c r="BE99" s="5">
        <f t="shared" si="67"/>
        <v>74.6875</v>
      </c>
      <c r="BF99" s="5">
        <f t="shared" si="68"/>
        <v>64.738805970149258</v>
      </c>
      <c r="BG99" s="5">
        <f t="shared" si="69"/>
        <v>90.261194029850742</v>
      </c>
      <c r="BH99" s="5">
        <f t="shared" si="70"/>
        <v>82.428715196242877</v>
      </c>
      <c r="BI99" s="5">
        <f t="shared" si="71"/>
        <v>100</v>
      </c>
      <c r="BJ99" s="5">
        <f t="shared" si="72"/>
        <v>47.368421052631575</v>
      </c>
      <c r="BK99" s="5">
        <f t="shared" si="73"/>
        <v>43.75</v>
      </c>
      <c r="BL99" s="5">
        <f t="shared" si="74"/>
        <v>21.641791044776117</v>
      </c>
      <c r="BM99" s="5">
        <f t="shared" si="75"/>
        <v>78.358208955223873</v>
      </c>
      <c r="BN99" s="5">
        <f t="shared" si="76"/>
        <v>60.95270043609527</v>
      </c>
      <c r="BP99" s="51" t="s">
        <v>788</v>
      </c>
      <c r="BQ99" s="51" t="s">
        <v>789</v>
      </c>
    </row>
    <row r="100" spans="1:69" x14ac:dyDescent="0.25">
      <c r="A100" s="1">
        <v>319</v>
      </c>
      <c r="B100" s="1" t="s">
        <v>381</v>
      </c>
      <c r="C100" s="1" t="s">
        <v>50</v>
      </c>
      <c r="D100" s="1">
        <v>24</v>
      </c>
      <c r="E100" s="4">
        <f t="shared" si="53"/>
        <v>75</v>
      </c>
      <c r="F100">
        <v>80</v>
      </c>
      <c r="G100">
        <v>225</v>
      </c>
      <c r="H100" t="s">
        <v>593</v>
      </c>
      <c r="I100" s="1" t="s">
        <v>587</v>
      </c>
      <c r="J100" s="1" t="s">
        <v>41</v>
      </c>
      <c r="K100" s="1">
        <v>5</v>
      </c>
      <c r="L100" s="1">
        <v>1</v>
      </c>
      <c r="M100" s="1">
        <v>43</v>
      </c>
      <c r="N100" s="12">
        <v>1</v>
      </c>
      <c r="O100" s="12">
        <v>7</v>
      </c>
      <c r="P100" s="12">
        <v>0.14299999999999999</v>
      </c>
      <c r="Q100" s="7">
        <v>0</v>
      </c>
      <c r="R100" s="7">
        <v>1</v>
      </c>
      <c r="S100" s="7">
        <v>0</v>
      </c>
      <c r="T100" s="1">
        <v>1</v>
      </c>
      <c r="U100" s="1">
        <v>6</v>
      </c>
      <c r="V100" s="1">
        <v>0.16700000000000001</v>
      </c>
      <c r="W100" s="1">
        <v>0.14299999999999999</v>
      </c>
      <c r="X100" s="16">
        <v>0</v>
      </c>
      <c r="Y100" s="16">
        <v>0</v>
      </c>
      <c r="Z100" s="16"/>
      <c r="AA100" s="20">
        <v>0</v>
      </c>
      <c r="AB100" s="20">
        <v>1</v>
      </c>
      <c r="AC100" s="20">
        <v>1</v>
      </c>
      <c r="AD100" s="32">
        <v>2</v>
      </c>
      <c r="AE100" s="34">
        <v>1</v>
      </c>
      <c r="AF100" s="30">
        <v>0</v>
      </c>
      <c r="AG100" s="1">
        <v>1</v>
      </c>
      <c r="AH100" s="1">
        <v>8</v>
      </c>
      <c r="AI100" s="1">
        <v>2</v>
      </c>
      <c r="AJ100" s="1"/>
      <c r="AK100" s="4">
        <f t="shared" si="54"/>
        <v>68.229803207480757</v>
      </c>
      <c r="AL100" s="4">
        <f t="shared" si="55"/>
        <v>59.599916224127362</v>
      </c>
      <c r="AM100" s="14">
        <f t="shared" si="56"/>
        <v>49.769075872534145</v>
      </c>
      <c r="AN100" s="10">
        <f t="shared" si="88"/>
        <v>45</v>
      </c>
      <c r="AO100" s="18">
        <f t="shared" si="89"/>
        <v>40</v>
      </c>
      <c r="AP100" s="39">
        <f t="shared" si="81"/>
        <v>67.94785609671915</v>
      </c>
      <c r="AQ100" s="37">
        <f t="shared" si="77"/>
        <v>47.38</v>
      </c>
      <c r="AR100" s="24">
        <f t="shared" si="82"/>
        <v>54.6</v>
      </c>
      <c r="AS100" s="22">
        <f t="shared" si="83"/>
        <v>51.432966447715017</v>
      </c>
      <c r="AT100" s="26">
        <f t="shared" si="86"/>
        <v>58.485347400095961</v>
      </c>
      <c r="AU100" s="43">
        <f t="shared" si="84"/>
        <v>48.934210357954548</v>
      </c>
      <c r="AV100" s="37">
        <f t="shared" si="61"/>
        <v>70.106419901895222</v>
      </c>
      <c r="AW100" s="42">
        <f t="shared" si="87"/>
        <v>70.863056604022944</v>
      </c>
      <c r="AX100" s="45">
        <f t="shared" si="62"/>
        <v>67.395934997909649</v>
      </c>
      <c r="AY100" s="47">
        <f t="shared" si="85"/>
        <v>72.586637593283584</v>
      </c>
      <c r="AZ100" s="28">
        <f t="shared" si="63"/>
        <v>73.064318598709406</v>
      </c>
      <c r="BA100" s="49">
        <f t="shared" si="64"/>
        <v>71.198542354008111</v>
      </c>
      <c r="BB100" s="45">
        <f t="shared" si="80"/>
        <v>64.834293361189907</v>
      </c>
      <c r="BC100" s="5">
        <f t="shared" si="65"/>
        <v>87.5</v>
      </c>
      <c r="BD100" s="5">
        <f t="shared" si="66"/>
        <v>81.05263157894737</v>
      </c>
      <c r="BE100" s="5">
        <f t="shared" si="67"/>
        <v>69.0625</v>
      </c>
      <c r="BF100" s="5">
        <f t="shared" si="68"/>
        <v>76.492537313432834</v>
      </c>
      <c r="BG100" s="5">
        <f t="shared" si="69"/>
        <v>78.507462686567166</v>
      </c>
      <c r="BH100" s="5">
        <f t="shared" si="70"/>
        <v>55.649111036564911</v>
      </c>
      <c r="BI100" s="5">
        <f t="shared" si="71"/>
        <v>75</v>
      </c>
      <c r="BJ100" s="5">
        <f t="shared" si="72"/>
        <v>57.89473684210526</v>
      </c>
      <c r="BK100" s="5">
        <f t="shared" si="73"/>
        <v>31.25</v>
      </c>
      <c r="BL100" s="5">
        <f t="shared" si="74"/>
        <v>47.761194029850742</v>
      </c>
      <c r="BM100" s="5">
        <f t="shared" si="75"/>
        <v>52.238805970149251</v>
      </c>
      <c r="BN100" s="5">
        <f t="shared" si="76"/>
        <v>1.442468970144247</v>
      </c>
      <c r="BP100" s="51" t="s">
        <v>785</v>
      </c>
      <c r="BQ100" s="51" t="s">
        <v>787</v>
      </c>
    </row>
    <row r="101" spans="1:69" x14ac:dyDescent="0.25">
      <c r="A101" s="1">
        <v>330</v>
      </c>
      <c r="B101" s="1" t="s">
        <v>392</v>
      </c>
      <c r="C101" s="1" t="s">
        <v>73</v>
      </c>
      <c r="D101" s="1">
        <v>24</v>
      </c>
      <c r="E101" s="4">
        <f t="shared" si="53"/>
        <v>71</v>
      </c>
      <c r="F101">
        <v>76</v>
      </c>
      <c r="G101">
        <v>195</v>
      </c>
      <c r="H101" t="s">
        <v>603</v>
      </c>
      <c r="I101" s="1" t="s">
        <v>587</v>
      </c>
      <c r="J101" s="1" t="s">
        <v>57</v>
      </c>
      <c r="K101" s="1">
        <v>38</v>
      </c>
      <c r="L101" s="1">
        <v>0</v>
      </c>
      <c r="M101" s="1">
        <v>299</v>
      </c>
      <c r="N101" s="12">
        <v>36</v>
      </c>
      <c r="O101" s="12">
        <v>106</v>
      </c>
      <c r="P101" s="12">
        <v>0.34</v>
      </c>
      <c r="Q101" s="7">
        <v>7</v>
      </c>
      <c r="R101" s="7">
        <v>33</v>
      </c>
      <c r="S101" s="7">
        <v>0.21199999999999999</v>
      </c>
      <c r="T101" s="1">
        <v>29</v>
      </c>
      <c r="U101" s="1">
        <v>73</v>
      </c>
      <c r="V101" s="1">
        <v>0.39700000000000002</v>
      </c>
      <c r="W101" s="1">
        <v>0.373</v>
      </c>
      <c r="X101" s="16">
        <v>4</v>
      </c>
      <c r="Y101" s="16">
        <v>9</v>
      </c>
      <c r="Z101" s="16">
        <v>0.44400000000000001</v>
      </c>
      <c r="AA101" s="20">
        <v>7</v>
      </c>
      <c r="AB101" s="20">
        <v>20</v>
      </c>
      <c r="AC101" s="20">
        <v>27</v>
      </c>
      <c r="AD101" s="32">
        <v>48</v>
      </c>
      <c r="AE101" s="34">
        <v>9</v>
      </c>
      <c r="AF101" s="30">
        <v>0</v>
      </c>
      <c r="AG101" s="1">
        <v>21</v>
      </c>
      <c r="AH101" s="1">
        <v>20</v>
      </c>
      <c r="AI101" s="1">
        <v>83</v>
      </c>
      <c r="AJ101" s="1"/>
      <c r="AK101" s="4">
        <f t="shared" si="54"/>
        <v>73.057430879591152</v>
      </c>
      <c r="AL101" s="4">
        <f t="shared" si="55"/>
        <v>64.541135135581541</v>
      </c>
      <c r="AM101" s="14">
        <f t="shared" si="56"/>
        <v>58.022731411229131</v>
      </c>
      <c r="AN101" s="10">
        <f t="shared" si="88"/>
        <v>66.166399999999996</v>
      </c>
      <c r="AO101" s="18">
        <f t="shared" si="89"/>
        <v>54.265999999999998</v>
      </c>
      <c r="AP101" s="39">
        <f t="shared" si="81"/>
        <v>68.830304995280301</v>
      </c>
      <c r="AQ101" s="37">
        <f t="shared" si="77"/>
        <v>50.42</v>
      </c>
      <c r="AR101" s="24">
        <f t="shared" si="82"/>
        <v>53.87</v>
      </c>
      <c r="AS101" s="22">
        <f t="shared" si="83"/>
        <v>52.657646484206097</v>
      </c>
      <c r="AT101" s="26">
        <f t="shared" si="86"/>
        <v>59.63193219849181</v>
      </c>
      <c r="AU101" s="43">
        <f t="shared" si="84"/>
        <v>55.290325877093302</v>
      </c>
      <c r="AV101" s="37">
        <f t="shared" si="61"/>
        <v>72.66148613874627</v>
      </c>
      <c r="AW101" s="42">
        <f t="shared" si="87"/>
        <v>73.133224575227615</v>
      </c>
      <c r="AX101" s="45">
        <f t="shared" si="62"/>
        <v>77.041105183312723</v>
      </c>
      <c r="AY101" s="47">
        <f t="shared" si="85"/>
        <v>81.199701026119413</v>
      </c>
      <c r="AZ101" s="28">
        <f t="shared" si="63"/>
        <v>71.40893749891903</v>
      </c>
      <c r="BA101" s="49">
        <f t="shared" si="64"/>
        <v>80.107317504431933</v>
      </c>
      <c r="BB101" s="45">
        <f t="shared" si="80"/>
        <v>57.951049276247034</v>
      </c>
      <c r="BC101" s="5">
        <f t="shared" si="65"/>
        <v>87.5</v>
      </c>
      <c r="BD101" s="5">
        <f t="shared" si="66"/>
        <v>71.578947368421055</v>
      </c>
      <c r="BE101" s="5">
        <f t="shared" si="67"/>
        <v>80.3125</v>
      </c>
      <c r="BF101" s="5">
        <f t="shared" si="68"/>
        <v>66.417910447761187</v>
      </c>
      <c r="BG101" s="5">
        <f t="shared" si="69"/>
        <v>88.582089552238813</v>
      </c>
      <c r="BH101" s="5">
        <f t="shared" si="70"/>
        <v>59.51358604495136</v>
      </c>
      <c r="BI101" s="5">
        <f t="shared" si="71"/>
        <v>75</v>
      </c>
      <c r="BJ101" s="5">
        <f t="shared" si="72"/>
        <v>36.842105263157897</v>
      </c>
      <c r="BK101" s="5">
        <f t="shared" si="73"/>
        <v>56.25</v>
      </c>
      <c r="BL101" s="5">
        <f t="shared" si="74"/>
        <v>25.373134328358208</v>
      </c>
      <c r="BM101" s="5">
        <f t="shared" si="75"/>
        <v>74.626865671641781</v>
      </c>
      <c r="BN101" s="5">
        <f t="shared" si="76"/>
        <v>10.03019121100302</v>
      </c>
      <c r="BP101" s="51" t="s">
        <v>800</v>
      </c>
      <c r="BQ101" s="51" t="s">
        <v>789</v>
      </c>
    </row>
    <row r="102" spans="1:69" x14ac:dyDescent="0.25">
      <c r="A102" s="1">
        <v>23</v>
      </c>
      <c r="B102" s="1" t="s">
        <v>70</v>
      </c>
      <c r="C102" s="1" t="s">
        <v>25</v>
      </c>
      <c r="D102" s="1">
        <v>26</v>
      </c>
      <c r="E102" s="4">
        <f t="shared" si="53"/>
        <v>76</v>
      </c>
      <c r="F102">
        <v>81</v>
      </c>
      <c r="G102">
        <v>235</v>
      </c>
      <c r="H102" t="s">
        <v>592</v>
      </c>
      <c r="I102" s="1" t="s">
        <v>587</v>
      </c>
      <c r="J102" s="1" t="s">
        <v>38</v>
      </c>
      <c r="K102" s="1">
        <v>58</v>
      </c>
      <c r="L102" s="1">
        <v>4</v>
      </c>
      <c r="M102" s="1">
        <v>988</v>
      </c>
      <c r="N102" s="12">
        <v>155</v>
      </c>
      <c r="O102" s="12">
        <v>384</v>
      </c>
      <c r="P102" s="12">
        <v>0.40400000000000003</v>
      </c>
      <c r="Q102" s="7">
        <v>26</v>
      </c>
      <c r="R102" s="7">
        <v>110</v>
      </c>
      <c r="S102" s="7">
        <v>0.23599999999999999</v>
      </c>
      <c r="T102" s="1">
        <v>129</v>
      </c>
      <c r="U102" s="1">
        <v>274</v>
      </c>
      <c r="V102" s="1">
        <v>0.47099999999999997</v>
      </c>
      <c r="W102" s="1">
        <v>0.438</v>
      </c>
      <c r="X102" s="16">
        <v>46</v>
      </c>
      <c r="Y102" s="16">
        <v>59</v>
      </c>
      <c r="Z102" s="16">
        <v>0.78</v>
      </c>
      <c r="AA102" s="20">
        <v>53</v>
      </c>
      <c r="AB102" s="20">
        <v>118</v>
      </c>
      <c r="AC102" s="20">
        <v>171</v>
      </c>
      <c r="AD102" s="32">
        <v>57</v>
      </c>
      <c r="AE102" s="34">
        <v>48</v>
      </c>
      <c r="AF102" s="30">
        <v>26</v>
      </c>
      <c r="AG102" s="1">
        <v>47</v>
      </c>
      <c r="AH102" s="1">
        <v>146</v>
      </c>
      <c r="AI102" s="1">
        <v>382</v>
      </c>
      <c r="AJ102" s="1"/>
      <c r="AK102" s="4">
        <f t="shared" si="54"/>
        <v>78.517973753150883</v>
      </c>
      <c r="AL102" s="4">
        <f t="shared" si="55"/>
        <v>70.130161370872088</v>
      </c>
      <c r="AM102" s="14">
        <f t="shared" si="56"/>
        <v>66.093760242792115</v>
      </c>
      <c r="AN102" s="10">
        <f t="shared" si="88"/>
        <v>60.8752</v>
      </c>
      <c r="AO102" s="18">
        <f t="shared" si="89"/>
        <v>83.223800000000011</v>
      </c>
      <c r="AP102" s="39">
        <f t="shared" si="81"/>
        <v>75.692895900080572</v>
      </c>
      <c r="AQ102" s="37">
        <f t="shared" si="77"/>
        <v>65.239999999999995</v>
      </c>
      <c r="AR102" s="24">
        <f t="shared" si="82"/>
        <v>63.218055555555551</v>
      </c>
      <c r="AS102" s="22">
        <f t="shared" si="83"/>
        <v>62.690131572472652</v>
      </c>
      <c r="AT102" s="26">
        <f t="shared" si="86"/>
        <v>67.744417286758363</v>
      </c>
      <c r="AU102" s="43">
        <f t="shared" si="84"/>
        <v>55.642969762559808</v>
      </c>
      <c r="AV102" s="37">
        <f t="shared" si="61"/>
        <v>75.363717903410361</v>
      </c>
      <c r="AW102" s="42">
        <f t="shared" si="87"/>
        <v>79.601646539058294</v>
      </c>
      <c r="AX102" s="45">
        <f t="shared" si="62"/>
        <v>68.103402737461636</v>
      </c>
      <c r="AY102" s="47">
        <f t="shared" si="85"/>
        <v>75.453814365671647</v>
      </c>
      <c r="AZ102" s="28">
        <f t="shared" si="63"/>
        <v>76.096842063824965</v>
      </c>
      <c r="BA102" s="49">
        <f t="shared" si="64"/>
        <v>70.855894022621683</v>
      </c>
      <c r="BB102" s="45">
        <f t="shared" si="80"/>
        <v>76.186033981685753</v>
      </c>
      <c r="BC102" s="5">
        <f t="shared" si="65"/>
        <v>82.5</v>
      </c>
      <c r="BD102" s="5">
        <f t="shared" si="66"/>
        <v>83.421052631578945</v>
      </c>
      <c r="BE102" s="5">
        <f t="shared" si="67"/>
        <v>66.25</v>
      </c>
      <c r="BF102" s="5">
        <f t="shared" si="68"/>
        <v>79.850746268656707</v>
      </c>
      <c r="BG102" s="5">
        <f t="shared" si="69"/>
        <v>75.149253731343279</v>
      </c>
      <c r="BH102" s="5">
        <f t="shared" si="70"/>
        <v>69.914458235491452</v>
      </c>
      <c r="BI102" s="5">
        <f t="shared" si="71"/>
        <v>65</v>
      </c>
      <c r="BJ102" s="5">
        <f t="shared" si="72"/>
        <v>63.157894736842103</v>
      </c>
      <c r="BK102" s="5">
        <f t="shared" si="73"/>
        <v>25</v>
      </c>
      <c r="BL102" s="5">
        <f t="shared" si="74"/>
        <v>55.223880597014919</v>
      </c>
      <c r="BM102" s="5">
        <f t="shared" si="75"/>
        <v>44.776119402985074</v>
      </c>
      <c r="BN102" s="5">
        <f t="shared" si="76"/>
        <v>33.143240523314326</v>
      </c>
      <c r="BP102" s="51" t="s">
        <v>785</v>
      </c>
      <c r="BQ102" s="51" t="s">
        <v>781</v>
      </c>
    </row>
    <row r="103" spans="1:69" x14ac:dyDescent="0.25">
      <c r="A103" s="1">
        <v>98</v>
      </c>
      <c r="B103" s="1" t="s">
        <v>157</v>
      </c>
      <c r="C103" s="1" t="s">
        <v>73</v>
      </c>
      <c r="D103" s="1">
        <v>27</v>
      </c>
      <c r="E103" s="4">
        <f t="shared" si="53"/>
        <v>67</v>
      </c>
      <c r="F103">
        <v>72</v>
      </c>
      <c r="G103">
        <v>175</v>
      </c>
      <c r="H103" t="s">
        <v>782</v>
      </c>
      <c r="I103" s="1" t="s">
        <v>587</v>
      </c>
      <c r="J103" s="1" t="s">
        <v>103</v>
      </c>
      <c r="K103" s="1">
        <v>45</v>
      </c>
      <c r="L103" s="1">
        <v>45</v>
      </c>
      <c r="M103" s="1">
        <v>1565</v>
      </c>
      <c r="N103" s="12">
        <v>260</v>
      </c>
      <c r="O103" s="12">
        <v>550</v>
      </c>
      <c r="P103" s="12">
        <v>0.47299999999999998</v>
      </c>
      <c r="Q103" s="7">
        <v>60</v>
      </c>
      <c r="R103" s="7">
        <v>161</v>
      </c>
      <c r="S103" s="7">
        <v>0.373</v>
      </c>
      <c r="T103" s="1">
        <v>200</v>
      </c>
      <c r="U103" s="1">
        <v>389</v>
      </c>
      <c r="V103" s="1">
        <v>0.51400000000000001</v>
      </c>
      <c r="W103" s="1">
        <v>0.52700000000000002</v>
      </c>
      <c r="X103" s="16">
        <v>145</v>
      </c>
      <c r="Y103" s="16">
        <v>184</v>
      </c>
      <c r="Z103" s="16">
        <v>0.78800000000000003</v>
      </c>
      <c r="AA103" s="20">
        <v>19</v>
      </c>
      <c r="AB103" s="20">
        <v>124</v>
      </c>
      <c r="AC103" s="20">
        <v>143</v>
      </c>
      <c r="AD103" s="32">
        <v>252</v>
      </c>
      <c r="AE103" s="34">
        <v>67</v>
      </c>
      <c r="AF103" s="30">
        <v>14</v>
      </c>
      <c r="AG103" s="1">
        <v>112</v>
      </c>
      <c r="AH103" s="1">
        <v>95</v>
      </c>
      <c r="AI103" s="1">
        <v>725</v>
      </c>
      <c r="AJ103" s="1"/>
      <c r="AK103" s="4">
        <f t="shared" si="54"/>
        <v>84.283752982295994</v>
      </c>
      <c r="AL103" s="4">
        <f t="shared" si="55"/>
        <v>76.031605993644135</v>
      </c>
      <c r="AM103" s="14">
        <f t="shared" si="56"/>
        <v>73.628726858877087</v>
      </c>
      <c r="AN103" s="10">
        <f t="shared" si="88"/>
        <v>80.753599999999992</v>
      </c>
      <c r="AO103" s="18">
        <f t="shared" si="89"/>
        <v>85.149079999999998</v>
      </c>
      <c r="AP103" s="39">
        <f t="shared" si="81"/>
        <v>75.499579939593914</v>
      </c>
      <c r="AQ103" s="37">
        <f t="shared" si="77"/>
        <v>72.459999999999994</v>
      </c>
      <c r="AR103" s="24">
        <f t="shared" si="82"/>
        <v>57.682222222222222</v>
      </c>
      <c r="AS103" s="22">
        <f t="shared" si="83"/>
        <v>56.086078687485113</v>
      </c>
      <c r="AT103" s="26">
        <f t="shared" si="86"/>
        <v>66.66798344938988</v>
      </c>
      <c r="AU103" s="43">
        <f t="shared" si="84"/>
        <v>80.349403414772723</v>
      </c>
      <c r="AV103" s="37">
        <f t="shared" si="61"/>
        <v>84.266884593285795</v>
      </c>
      <c r="AW103" s="42">
        <f t="shared" si="87"/>
        <v>82.612927970030711</v>
      </c>
      <c r="AX103" s="45">
        <f t="shared" si="62"/>
        <v>87.592191824302688</v>
      </c>
      <c r="AY103" s="47">
        <f t="shared" si="85"/>
        <v>93.299597481343284</v>
      </c>
      <c r="AZ103" s="28">
        <f t="shared" si="63"/>
        <v>69.457570266571366</v>
      </c>
      <c r="BA103" s="49">
        <f t="shared" si="64"/>
        <v>93.885846927624755</v>
      </c>
      <c r="BB103" s="45">
        <f t="shared" si="80"/>
        <v>57.114002262806778</v>
      </c>
      <c r="BC103" s="5">
        <f t="shared" si="65"/>
        <v>80</v>
      </c>
      <c r="BD103" s="5">
        <f t="shared" si="66"/>
        <v>62.10526315789474</v>
      </c>
      <c r="BE103" s="5">
        <f t="shared" si="67"/>
        <v>91.5625</v>
      </c>
      <c r="BF103" s="5">
        <f t="shared" si="68"/>
        <v>59.701492537313435</v>
      </c>
      <c r="BG103" s="5">
        <f t="shared" si="69"/>
        <v>95.298507462686558</v>
      </c>
      <c r="BH103" s="5">
        <f t="shared" si="70"/>
        <v>78.624622609862456</v>
      </c>
      <c r="BI103" s="5">
        <f t="shared" si="71"/>
        <v>60</v>
      </c>
      <c r="BJ103" s="5">
        <f t="shared" si="72"/>
        <v>15.789473684210526</v>
      </c>
      <c r="BK103" s="5">
        <f t="shared" si="73"/>
        <v>81.25</v>
      </c>
      <c r="BL103" s="5">
        <f t="shared" si="74"/>
        <v>10.44776119402985</v>
      </c>
      <c r="BM103" s="5">
        <f t="shared" si="75"/>
        <v>89.552238805970148</v>
      </c>
      <c r="BN103" s="5">
        <f t="shared" si="76"/>
        <v>52.499161355249917</v>
      </c>
      <c r="BP103" s="51" t="s">
        <v>788</v>
      </c>
      <c r="BQ103" s="51" t="s">
        <v>787</v>
      </c>
    </row>
    <row r="104" spans="1:69" x14ac:dyDescent="0.25">
      <c r="A104" s="1">
        <v>277</v>
      </c>
      <c r="B104" s="1" t="s">
        <v>339</v>
      </c>
      <c r="C104" s="1" t="s">
        <v>25</v>
      </c>
      <c r="D104" s="1">
        <v>31</v>
      </c>
      <c r="E104" s="4">
        <f t="shared" si="53"/>
        <v>76</v>
      </c>
      <c r="F104">
        <v>81</v>
      </c>
      <c r="G104">
        <v>245</v>
      </c>
      <c r="H104" t="s">
        <v>602</v>
      </c>
      <c r="I104" s="1" t="s">
        <v>587</v>
      </c>
      <c r="J104" s="1" t="s">
        <v>79</v>
      </c>
      <c r="K104" s="1">
        <v>49</v>
      </c>
      <c r="L104" s="1">
        <v>4</v>
      </c>
      <c r="M104" s="1">
        <v>904</v>
      </c>
      <c r="N104" s="12">
        <v>160</v>
      </c>
      <c r="O104" s="12">
        <v>313</v>
      </c>
      <c r="P104" s="12">
        <v>0.51100000000000001</v>
      </c>
      <c r="Q104" s="7">
        <v>0</v>
      </c>
      <c r="R104" s="7">
        <v>2</v>
      </c>
      <c r="S104" s="7">
        <v>0</v>
      </c>
      <c r="T104" s="1">
        <v>160</v>
      </c>
      <c r="U104" s="1">
        <v>311</v>
      </c>
      <c r="V104" s="1">
        <v>0.51400000000000001</v>
      </c>
      <c r="W104" s="1">
        <v>0.51100000000000001</v>
      </c>
      <c r="X104" s="16">
        <v>68</v>
      </c>
      <c r="Y104" s="16">
        <v>104</v>
      </c>
      <c r="Z104" s="16">
        <v>0.65400000000000003</v>
      </c>
      <c r="AA104" s="20">
        <v>81</v>
      </c>
      <c r="AB104" s="20">
        <v>176</v>
      </c>
      <c r="AC104" s="20">
        <v>257</v>
      </c>
      <c r="AD104" s="32">
        <v>85</v>
      </c>
      <c r="AE104" s="34">
        <v>31</v>
      </c>
      <c r="AF104" s="30">
        <v>26</v>
      </c>
      <c r="AG104" s="1">
        <v>49</v>
      </c>
      <c r="AH104" s="1">
        <v>83</v>
      </c>
      <c r="AI104" s="1">
        <v>388</v>
      </c>
      <c r="AJ104" s="1"/>
      <c r="AK104" s="4">
        <f t="shared" si="54"/>
        <v>76.166391350007544</v>
      </c>
      <c r="AL104" s="4">
        <f t="shared" si="55"/>
        <v>67.723247617066534</v>
      </c>
      <c r="AM104" s="14">
        <f t="shared" si="56"/>
        <v>69.87513960546282</v>
      </c>
      <c r="AN104" s="10">
        <f t="shared" si="88"/>
        <v>45</v>
      </c>
      <c r="AO104" s="18">
        <f t="shared" si="89"/>
        <v>75.038139999999999</v>
      </c>
      <c r="AP104" s="39">
        <f t="shared" si="81"/>
        <v>77.170470709058733</v>
      </c>
      <c r="AQ104" s="37">
        <f t="shared" si="77"/>
        <v>58.78</v>
      </c>
      <c r="AR104" s="24">
        <f t="shared" si="82"/>
        <v>63.218055555555551</v>
      </c>
      <c r="AS104" s="22">
        <f t="shared" si="83"/>
        <v>67.898498431974247</v>
      </c>
      <c r="AT104" s="26">
        <f t="shared" si="86"/>
        <v>71.697546051021874</v>
      </c>
      <c r="AU104" s="43">
        <f t="shared" si="84"/>
        <v>57.981566329844497</v>
      </c>
      <c r="AV104" s="37">
        <f t="shared" si="61"/>
        <v>76.862128461789268</v>
      </c>
      <c r="AW104" s="42">
        <f t="shared" si="87"/>
        <v>77.324720429298651</v>
      </c>
      <c r="AX104" s="45">
        <f t="shared" si="62"/>
        <v>59.856811610861328</v>
      </c>
      <c r="AY104" s="47">
        <f t="shared" si="85"/>
        <v>67.932491138059703</v>
      </c>
      <c r="AZ104" s="28">
        <f t="shared" si="63"/>
        <v>73.377056631301855</v>
      </c>
      <c r="BA104" s="49">
        <f t="shared" si="64"/>
        <v>69.197449709994999</v>
      </c>
      <c r="BB104" s="45">
        <f t="shared" si="80"/>
        <v>72.361887208840812</v>
      </c>
      <c r="BC104" s="5">
        <f t="shared" si="65"/>
        <v>70</v>
      </c>
      <c r="BD104" s="5">
        <f t="shared" si="66"/>
        <v>83.421052631578945</v>
      </c>
      <c r="BE104" s="5">
        <f t="shared" si="67"/>
        <v>66.25</v>
      </c>
      <c r="BF104" s="5">
        <f t="shared" si="68"/>
        <v>83.208955223880594</v>
      </c>
      <c r="BG104" s="5">
        <f t="shared" si="69"/>
        <v>71.791044776119406</v>
      </c>
      <c r="BH104" s="5">
        <f t="shared" si="70"/>
        <v>68.646427373364645</v>
      </c>
      <c r="BI104" s="5">
        <f t="shared" si="71"/>
        <v>40</v>
      </c>
      <c r="BJ104" s="5">
        <f t="shared" si="72"/>
        <v>63.157894736842103</v>
      </c>
      <c r="BK104" s="5">
        <f t="shared" si="73"/>
        <v>25</v>
      </c>
      <c r="BL104" s="5">
        <f t="shared" si="74"/>
        <v>62.686567164179102</v>
      </c>
      <c r="BM104" s="5">
        <f t="shared" si="75"/>
        <v>37.31343283582089</v>
      </c>
      <c r="BN104" s="5">
        <f t="shared" si="76"/>
        <v>30.325394163032541</v>
      </c>
      <c r="BP104" s="51" t="s">
        <v>808</v>
      </c>
      <c r="BQ104" s="51" t="s">
        <v>790</v>
      </c>
    </row>
    <row r="105" spans="1:69" x14ac:dyDescent="0.25">
      <c r="A105" s="1">
        <v>425</v>
      </c>
      <c r="B105" s="1" t="s">
        <v>490</v>
      </c>
      <c r="C105" s="1" t="s">
        <v>73</v>
      </c>
      <c r="D105" s="1">
        <v>23</v>
      </c>
      <c r="E105" s="4">
        <f t="shared" si="53"/>
        <v>66</v>
      </c>
      <c r="F105">
        <v>71</v>
      </c>
      <c r="G105">
        <v>165</v>
      </c>
      <c r="H105" t="s">
        <v>648</v>
      </c>
      <c r="I105" s="1" t="s">
        <v>587</v>
      </c>
      <c r="J105" s="1" t="s">
        <v>103</v>
      </c>
      <c r="K105" s="1">
        <v>3</v>
      </c>
      <c r="L105" s="1">
        <v>0</v>
      </c>
      <c r="M105" s="1">
        <v>33</v>
      </c>
      <c r="N105" s="12">
        <v>2</v>
      </c>
      <c r="O105" s="12">
        <v>6</v>
      </c>
      <c r="P105" s="12">
        <v>0.33300000000000002</v>
      </c>
      <c r="Q105" s="7">
        <v>1</v>
      </c>
      <c r="R105" s="7">
        <v>2</v>
      </c>
      <c r="S105" s="7">
        <v>0.5</v>
      </c>
      <c r="T105" s="1">
        <v>1</v>
      </c>
      <c r="U105" s="1">
        <v>4</v>
      </c>
      <c r="V105" s="1">
        <v>0.25</v>
      </c>
      <c r="W105" s="1">
        <v>0.41699999999999998</v>
      </c>
      <c r="X105" s="16">
        <v>3</v>
      </c>
      <c r="Y105" s="16">
        <v>6</v>
      </c>
      <c r="Z105" s="16">
        <v>0.5</v>
      </c>
      <c r="AA105" s="20">
        <v>0</v>
      </c>
      <c r="AB105" s="20">
        <v>2</v>
      </c>
      <c r="AC105" s="20">
        <v>2</v>
      </c>
      <c r="AD105" s="32">
        <v>9</v>
      </c>
      <c r="AE105" s="34">
        <v>2</v>
      </c>
      <c r="AF105" s="30">
        <v>0</v>
      </c>
      <c r="AG105" s="1">
        <v>4</v>
      </c>
      <c r="AH105" s="1">
        <v>1</v>
      </c>
      <c r="AI105" s="1">
        <v>8</v>
      </c>
      <c r="AJ105" s="1"/>
      <c r="AK105" s="4">
        <f t="shared" si="54"/>
        <v>73.607580182104329</v>
      </c>
      <c r="AL105" s="4">
        <f t="shared" si="55"/>
        <v>65.104229127565603</v>
      </c>
      <c r="AM105" s="14">
        <f t="shared" si="56"/>
        <v>56.089151745068285</v>
      </c>
      <c r="AN105" s="10">
        <f t="shared" si="88"/>
        <v>77.744</v>
      </c>
      <c r="AO105" s="18">
        <f t="shared" si="89"/>
        <v>55.96</v>
      </c>
      <c r="AP105" s="39">
        <f t="shared" si="81"/>
        <v>66.658928173020954</v>
      </c>
      <c r="AQ105" s="37">
        <f t="shared" si="77"/>
        <v>47.76</v>
      </c>
      <c r="AR105" s="24">
        <f t="shared" si="82"/>
        <v>52.957499999999996</v>
      </c>
      <c r="AS105" s="22">
        <f t="shared" si="83"/>
        <v>50.726806303921144</v>
      </c>
      <c r="AT105" s="26">
        <f t="shared" si="86"/>
        <v>57.831568208683052</v>
      </c>
      <c r="AU105" s="43">
        <f t="shared" si="84"/>
        <v>51.769664546650723</v>
      </c>
      <c r="AV105" s="37">
        <f t="shared" si="61"/>
        <v>71.017909467412522</v>
      </c>
      <c r="AW105" s="42">
        <f t="shared" si="87"/>
        <v>73.150629590345744</v>
      </c>
      <c r="AX105" s="45">
        <f t="shared" si="62"/>
        <v>86.057868487635631</v>
      </c>
      <c r="AY105" s="47">
        <f t="shared" si="85"/>
        <v>89.47948320895523</v>
      </c>
      <c r="AZ105" s="28">
        <f t="shared" si="63"/>
        <v>68.438227011761995</v>
      </c>
      <c r="BA105" s="49">
        <f t="shared" si="64"/>
        <v>88.428818850951046</v>
      </c>
      <c r="BB105" s="45">
        <f t="shared" si="80"/>
        <v>47.597110446643129</v>
      </c>
      <c r="BC105" s="5">
        <f t="shared" si="65"/>
        <v>90</v>
      </c>
      <c r="BD105" s="5">
        <f t="shared" si="66"/>
        <v>59.736842105263158</v>
      </c>
      <c r="BE105" s="5">
        <f t="shared" si="67"/>
        <v>94.375</v>
      </c>
      <c r="BF105" s="5">
        <f t="shared" si="68"/>
        <v>56.343283582089555</v>
      </c>
      <c r="BG105" s="5">
        <f t="shared" si="69"/>
        <v>98.656716417910445</v>
      </c>
      <c r="BH105" s="5">
        <f t="shared" si="70"/>
        <v>55.498154981549817</v>
      </c>
      <c r="BI105" s="5">
        <f t="shared" si="71"/>
        <v>80</v>
      </c>
      <c r="BJ105" s="5">
        <f t="shared" si="72"/>
        <v>10.526315789473685</v>
      </c>
      <c r="BK105" s="5">
        <f t="shared" si="73"/>
        <v>87.5</v>
      </c>
      <c r="BL105" s="5">
        <f t="shared" si="74"/>
        <v>2.9850746268656714</v>
      </c>
      <c r="BM105" s="5">
        <f t="shared" si="75"/>
        <v>97.014925373134318</v>
      </c>
      <c r="BN105" s="5">
        <f t="shared" si="76"/>
        <v>1.1070110701107012</v>
      </c>
      <c r="BP105" s="51" t="s">
        <v>797</v>
      </c>
      <c r="BQ105" s="51" t="s">
        <v>790</v>
      </c>
    </row>
    <row r="106" spans="1:69" x14ac:dyDescent="0.25">
      <c r="A106" s="1">
        <v>466</v>
      </c>
      <c r="B106" s="1" t="s">
        <v>532</v>
      </c>
      <c r="C106" s="1" t="s">
        <v>25</v>
      </c>
      <c r="D106" s="1">
        <v>24</v>
      </c>
      <c r="E106" s="4">
        <f t="shared" si="53"/>
        <v>77</v>
      </c>
      <c r="F106">
        <v>82</v>
      </c>
      <c r="G106">
        <v>230</v>
      </c>
      <c r="H106" t="s">
        <v>782</v>
      </c>
      <c r="I106" s="1" t="s">
        <v>587</v>
      </c>
      <c r="J106" s="1" t="s">
        <v>103</v>
      </c>
      <c r="K106" s="1">
        <v>2</v>
      </c>
      <c r="L106" s="1">
        <v>0</v>
      </c>
      <c r="M106" s="1">
        <v>7</v>
      </c>
      <c r="N106" s="12">
        <v>0</v>
      </c>
      <c r="O106" s="12">
        <v>2</v>
      </c>
      <c r="P106" s="12">
        <v>0</v>
      </c>
      <c r="Q106" s="7">
        <v>0</v>
      </c>
      <c r="R106" s="7">
        <v>1</v>
      </c>
      <c r="S106" s="7">
        <v>0</v>
      </c>
      <c r="T106" s="1">
        <v>0</v>
      </c>
      <c r="U106" s="1">
        <v>1</v>
      </c>
      <c r="V106" s="1">
        <v>0</v>
      </c>
      <c r="W106" s="1">
        <v>0</v>
      </c>
      <c r="X106" s="16">
        <v>0</v>
      </c>
      <c r="Y106" s="16">
        <v>0</v>
      </c>
      <c r="Z106" s="16"/>
      <c r="AA106" s="20">
        <v>2</v>
      </c>
      <c r="AB106" s="20">
        <v>0</v>
      </c>
      <c r="AC106" s="20">
        <v>2</v>
      </c>
      <c r="AD106" s="32">
        <v>1</v>
      </c>
      <c r="AE106" s="34">
        <v>0</v>
      </c>
      <c r="AF106" s="30">
        <v>0</v>
      </c>
      <c r="AG106" s="1">
        <v>0</v>
      </c>
      <c r="AH106" s="1">
        <v>1</v>
      </c>
      <c r="AI106" s="1">
        <v>0</v>
      </c>
      <c r="AJ106" s="1"/>
      <c r="AK106" s="4">
        <f t="shared" si="54"/>
        <v>67.572641396772937</v>
      </c>
      <c r="AL106" s="4">
        <f t="shared" si="55"/>
        <v>58.927291782579367</v>
      </c>
      <c r="AM106" s="14">
        <f t="shared" si="56"/>
        <v>45</v>
      </c>
      <c r="AN106" s="10">
        <f t="shared" si="88"/>
        <v>45</v>
      </c>
      <c r="AO106" s="18">
        <f t="shared" si="89"/>
        <v>40</v>
      </c>
      <c r="AP106" s="39">
        <f t="shared" si="81"/>
        <v>68.435384479084703</v>
      </c>
      <c r="AQ106" s="37">
        <f t="shared" si="77"/>
        <v>47</v>
      </c>
      <c r="AR106" s="24">
        <f t="shared" si="82"/>
        <v>54.965000000000003</v>
      </c>
      <c r="AS106" s="22">
        <f t="shared" si="83"/>
        <v>52.010471503450646</v>
      </c>
      <c r="AT106" s="26">
        <f t="shared" si="86"/>
        <v>58.703804836783981</v>
      </c>
      <c r="AU106" s="43">
        <f t="shared" si="84"/>
        <v>48.494135331937798</v>
      </c>
      <c r="AV106" s="37">
        <f t="shared" si="61"/>
        <v>70.027632488354527</v>
      </c>
      <c r="AW106" s="42">
        <f t="shared" si="87"/>
        <v>70.48596948560612</v>
      </c>
      <c r="AX106" s="45">
        <f t="shared" si="62"/>
        <v>64.389274643012726</v>
      </c>
      <c r="AY106" s="47">
        <f t="shared" si="85"/>
        <v>69.88136660447762</v>
      </c>
      <c r="AZ106" s="28">
        <f t="shared" si="63"/>
        <v>74.733684288750823</v>
      </c>
      <c r="BA106" s="49">
        <f t="shared" si="64"/>
        <v>66.686101114320081</v>
      </c>
      <c r="BB106" s="45">
        <f t="shared" si="80"/>
        <v>67.02384374549078</v>
      </c>
      <c r="BC106" s="5">
        <f t="shared" si="65"/>
        <v>87.5</v>
      </c>
      <c r="BD106" s="5">
        <f t="shared" si="66"/>
        <v>85.78947368421052</v>
      </c>
      <c r="BE106" s="5">
        <f t="shared" si="67"/>
        <v>63.4375</v>
      </c>
      <c r="BF106" s="5">
        <f t="shared" si="68"/>
        <v>78.171641791044777</v>
      </c>
      <c r="BG106" s="5">
        <f t="shared" si="69"/>
        <v>76.828358208955223</v>
      </c>
      <c r="BH106" s="5">
        <f t="shared" si="70"/>
        <v>55.105669238510565</v>
      </c>
      <c r="BI106" s="5">
        <f t="shared" si="71"/>
        <v>75</v>
      </c>
      <c r="BJ106" s="5">
        <f t="shared" si="72"/>
        <v>68.421052631578945</v>
      </c>
      <c r="BK106" s="5">
        <f t="shared" si="73"/>
        <v>18.75</v>
      </c>
      <c r="BL106" s="5">
        <f t="shared" si="74"/>
        <v>51.492537313432834</v>
      </c>
      <c r="BM106" s="5">
        <f t="shared" si="75"/>
        <v>48.507462686567159</v>
      </c>
      <c r="BN106" s="5">
        <f t="shared" si="76"/>
        <v>0.23482053002348208</v>
      </c>
      <c r="BP106" s="51" t="s">
        <v>807</v>
      </c>
      <c r="BQ106" s="51" t="s">
        <v>790</v>
      </c>
    </row>
    <row r="107" spans="1:69" x14ac:dyDescent="0.25">
      <c r="A107" s="1">
        <v>469</v>
      </c>
      <c r="B107" s="1" t="s">
        <v>535</v>
      </c>
      <c r="C107" s="1" t="s">
        <v>25</v>
      </c>
      <c r="D107" s="1">
        <v>34</v>
      </c>
      <c r="E107" s="4">
        <f t="shared" si="53"/>
        <v>76</v>
      </c>
      <c r="F107">
        <v>81</v>
      </c>
      <c r="G107">
        <v>250</v>
      </c>
      <c r="H107" t="s">
        <v>626</v>
      </c>
      <c r="I107" s="1" t="s">
        <v>587</v>
      </c>
      <c r="J107" s="1" t="s">
        <v>47</v>
      </c>
      <c r="K107" s="1">
        <v>66</v>
      </c>
      <c r="L107" s="1">
        <v>66</v>
      </c>
      <c r="M107" s="1">
        <v>1895</v>
      </c>
      <c r="N107" s="12">
        <v>323</v>
      </c>
      <c r="O107" s="12">
        <v>686</v>
      </c>
      <c r="P107" s="12">
        <v>0.47099999999999997</v>
      </c>
      <c r="Q107" s="7">
        <v>4</v>
      </c>
      <c r="R107" s="7">
        <v>20</v>
      </c>
      <c r="S107" s="7">
        <v>0.2</v>
      </c>
      <c r="T107" s="1">
        <v>319</v>
      </c>
      <c r="U107" s="1">
        <v>666</v>
      </c>
      <c r="V107" s="1">
        <v>0.47899999999999998</v>
      </c>
      <c r="W107" s="1">
        <v>0.47399999999999998</v>
      </c>
      <c r="X107" s="16">
        <v>119</v>
      </c>
      <c r="Y107" s="16">
        <v>161</v>
      </c>
      <c r="Z107" s="16">
        <v>0.73899999999999999</v>
      </c>
      <c r="AA107" s="20">
        <v>108</v>
      </c>
      <c r="AB107" s="20">
        <v>341</v>
      </c>
      <c r="AC107" s="20">
        <v>449</v>
      </c>
      <c r="AD107" s="32">
        <v>223</v>
      </c>
      <c r="AE107" s="34">
        <v>48</v>
      </c>
      <c r="AF107" s="30">
        <v>48</v>
      </c>
      <c r="AG107" s="1">
        <v>120</v>
      </c>
      <c r="AH107" s="1">
        <v>160</v>
      </c>
      <c r="AI107" s="1">
        <v>769</v>
      </c>
      <c r="AJ107" s="1"/>
      <c r="AK107" s="4">
        <f t="shared" si="54"/>
        <v>82.466123072009296</v>
      </c>
      <c r="AL107" s="4">
        <f t="shared" si="55"/>
        <v>74.17120832076246</v>
      </c>
      <c r="AM107" s="14">
        <f t="shared" si="56"/>
        <v>76.717506828528073</v>
      </c>
      <c r="AN107" s="10">
        <f t="shared" si="88"/>
        <v>55.496000000000002</v>
      </c>
      <c r="AO107" s="18">
        <f t="shared" si="89"/>
        <v>81.481989999999996</v>
      </c>
      <c r="AP107" s="39">
        <f t="shared" si="81"/>
        <v>85.049496617304158</v>
      </c>
      <c r="AQ107" s="37">
        <f t="shared" si="77"/>
        <v>65.239999999999995</v>
      </c>
      <c r="AR107" s="24">
        <f t="shared" si="82"/>
        <v>70.355833333333322</v>
      </c>
      <c r="AS107" s="22">
        <f t="shared" si="83"/>
        <v>75.407244194828834</v>
      </c>
      <c r="AT107" s="26">
        <f t="shared" si="86"/>
        <v>83.7091489567336</v>
      </c>
      <c r="AU107" s="43">
        <f t="shared" si="84"/>
        <v>73.883909666866032</v>
      </c>
      <c r="AV107" s="37">
        <f t="shared" si="61"/>
        <v>84.494342408370855</v>
      </c>
      <c r="AW107" s="42">
        <f t="shared" si="87"/>
        <v>81.360388837045321</v>
      </c>
      <c r="AX107" s="45">
        <f t="shared" si="62"/>
        <v>60.93343046931561</v>
      </c>
      <c r="AY107" s="47">
        <f t="shared" si="85"/>
        <v>67.365157649253732</v>
      </c>
      <c r="AZ107" s="28">
        <f t="shared" si="63"/>
        <v>75.033029513571194</v>
      </c>
      <c r="BA107" s="49">
        <f t="shared" si="64"/>
        <v>71.762317168075469</v>
      </c>
      <c r="BB107" s="45">
        <f t="shared" si="80"/>
        <v>78.449537488973192</v>
      </c>
      <c r="BC107" s="5">
        <f t="shared" si="65"/>
        <v>62.5</v>
      </c>
      <c r="BD107" s="5">
        <f t="shared" si="66"/>
        <v>83.421052631578945</v>
      </c>
      <c r="BE107" s="5">
        <f t="shared" si="67"/>
        <v>66.25</v>
      </c>
      <c r="BF107" s="5">
        <f t="shared" si="68"/>
        <v>84.888059701492537</v>
      </c>
      <c r="BG107" s="5">
        <f t="shared" si="69"/>
        <v>70.111940298507463</v>
      </c>
      <c r="BH107" s="5">
        <f t="shared" si="70"/>
        <v>83.606172425360626</v>
      </c>
      <c r="BI107" s="5">
        <f t="shared" si="71"/>
        <v>25</v>
      </c>
      <c r="BJ107" s="5">
        <f t="shared" si="72"/>
        <v>63.157894736842103</v>
      </c>
      <c r="BK107" s="5">
        <f t="shared" si="73"/>
        <v>25</v>
      </c>
      <c r="BL107" s="5">
        <f t="shared" si="74"/>
        <v>66.417910447761187</v>
      </c>
      <c r="BM107" s="5">
        <f t="shared" si="75"/>
        <v>33.582089552238806</v>
      </c>
      <c r="BN107" s="5">
        <f t="shared" si="76"/>
        <v>63.56927205635693</v>
      </c>
      <c r="BP107" s="51" t="s">
        <v>789</v>
      </c>
      <c r="BQ107" s="51" t="s">
        <v>781</v>
      </c>
    </row>
    <row r="108" spans="1:69" x14ac:dyDescent="0.25">
      <c r="A108" s="1">
        <v>254</v>
      </c>
      <c r="B108" s="1" t="s">
        <v>315</v>
      </c>
      <c r="C108" s="1" t="s">
        <v>33</v>
      </c>
      <c r="D108" s="1">
        <v>26</v>
      </c>
      <c r="E108" s="4">
        <f t="shared" si="53"/>
        <v>78</v>
      </c>
      <c r="F108">
        <v>83</v>
      </c>
      <c r="G108">
        <v>265</v>
      </c>
      <c r="H108" t="s">
        <v>687</v>
      </c>
      <c r="I108" s="1" t="s">
        <v>587</v>
      </c>
      <c r="J108" s="1" t="s">
        <v>84</v>
      </c>
      <c r="K108" s="1">
        <v>82</v>
      </c>
      <c r="L108" s="1">
        <v>82</v>
      </c>
      <c r="M108" s="1">
        <v>2820</v>
      </c>
      <c r="N108" s="12">
        <v>379</v>
      </c>
      <c r="O108" s="12">
        <v>534</v>
      </c>
      <c r="P108" s="12">
        <v>0.71</v>
      </c>
      <c r="Q108" s="7">
        <v>1</v>
      </c>
      <c r="R108" s="7">
        <v>4</v>
      </c>
      <c r="S108" s="7">
        <v>0.25</v>
      </c>
      <c r="T108" s="1">
        <v>378</v>
      </c>
      <c r="U108" s="1">
        <v>530</v>
      </c>
      <c r="V108" s="1">
        <v>0.71299999999999997</v>
      </c>
      <c r="W108" s="1">
        <v>0.71099999999999997</v>
      </c>
      <c r="X108" s="16">
        <v>187</v>
      </c>
      <c r="Y108" s="16">
        <v>471</v>
      </c>
      <c r="Z108" s="16">
        <v>0.39700000000000002</v>
      </c>
      <c r="AA108" s="20">
        <v>397</v>
      </c>
      <c r="AB108" s="20">
        <v>829</v>
      </c>
      <c r="AC108" s="20">
        <v>1226</v>
      </c>
      <c r="AD108" s="32">
        <v>61</v>
      </c>
      <c r="AE108" s="34">
        <v>81</v>
      </c>
      <c r="AF108" s="30">
        <v>183</v>
      </c>
      <c r="AG108" s="1">
        <v>109</v>
      </c>
      <c r="AH108" s="1">
        <v>245</v>
      </c>
      <c r="AI108" s="1">
        <v>946</v>
      </c>
      <c r="AJ108" s="1"/>
      <c r="AK108" s="4">
        <f t="shared" si="54"/>
        <v>89.184515530734899</v>
      </c>
      <c r="AL108" s="4">
        <f t="shared" si="55"/>
        <v>81.047680602046313</v>
      </c>
      <c r="AM108" s="14">
        <f t="shared" si="56"/>
        <v>87.408755690440074</v>
      </c>
      <c r="AN108" s="10">
        <f t="shared" si="88"/>
        <v>57.463999999999999</v>
      </c>
      <c r="AO108" s="18">
        <f t="shared" si="89"/>
        <v>59.379769999999994</v>
      </c>
      <c r="AP108" s="39">
        <v>98</v>
      </c>
      <c r="AQ108" s="37">
        <f t="shared" si="77"/>
        <v>77.78</v>
      </c>
      <c r="AR108" s="24">
        <v>98</v>
      </c>
      <c r="AS108" s="22">
        <v>98</v>
      </c>
      <c r="AT108" s="26">
        <v>98</v>
      </c>
      <c r="AU108" s="43">
        <f t="shared" si="84"/>
        <v>56.001738922547851</v>
      </c>
      <c r="AV108" s="37">
        <f t="shared" si="61"/>
        <v>82.178190202968182</v>
      </c>
      <c r="AW108" s="42">
        <f t="shared" si="87"/>
        <v>93.697495994697562</v>
      </c>
      <c r="AX108" s="45">
        <f t="shared" si="62"/>
        <v>72.284767576379267</v>
      </c>
      <c r="AY108" s="47">
        <f t="shared" si="85"/>
        <v>74.585219682835827</v>
      </c>
      <c r="AZ108" s="28">
        <f t="shared" si="63"/>
        <v>97.692738879556984</v>
      </c>
      <c r="BA108" s="49">
        <f t="shared" si="64"/>
        <v>54.691482705711749</v>
      </c>
      <c r="BB108" s="45">
        <f t="shared" si="80"/>
        <v>91.598729977603639</v>
      </c>
      <c r="BC108" s="5">
        <f t="shared" si="65"/>
        <v>82.5</v>
      </c>
      <c r="BD108" s="5">
        <f t="shared" si="66"/>
        <v>88.15789473684211</v>
      </c>
      <c r="BE108" s="5">
        <f t="shared" si="67"/>
        <v>60.625</v>
      </c>
      <c r="BF108" s="5">
        <f t="shared" si="68"/>
        <v>89.925373134328368</v>
      </c>
      <c r="BG108" s="5">
        <f t="shared" si="69"/>
        <v>65.074626865671647</v>
      </c>
      <c r="BH108" s="5">
        <f t="shared" si="70"/>
        <v>97.569607514256973</v>
      </c>
      <c r="BI108" s="5">
        <f t="shared" si="71"/>
        <v>65</v>
      </c>
      <c r="BJ108" s="5">
        <f t="shared" si="72"/>
        <v>73.684210526315795</v>
      </c>
      <c r="BK108" s="5">
        <f t="shared" si="73"/>
        <v>12.5</v>
      </c>
      <c r="BL108" s="5">
        <f t="shared" si="74"/>
        <v>77.611940298507463</v>
      </c>
      <c r="BM108" s="5">
        <f t="shared" si="75"/>
        <v>22.388059701492537</v>
      </c>
      <c r="BN108" s="5">
        <f t="shared" si="76"/>
        <v>94.599127809459915</v>
      </c>
      <c r="BP108" s="51" t="s">
        <v>796</v>
      </c>
      <c r="BQ108" s="51" t="s">
        <v>787</v>
      </c>
    </row>
    <row r="109" spans="1:69" x14ac:dyDescent="0.25">
      <c r="A109" s="1">
        <v>50</v>
      </c>
      <c r="B109" s="1" t="s">
        <v>108</v>
      </c>
      <c r="C109" s="1" t="s">
        <v>25</v>
      </c>
      <c r="D109" s="1">
        <v>25</v>
      </c>
      <c r="E109" s="4">
        <f t="shared" si="53"/>
        <v>74</v>
      </c>
      <c r="F109">
        <v>79</v>
      </c>
      <c r="G109">
        <v>270</v>
      </c>
      <c r="H109" t="s">
        <v>695</v>
      </c>
      <c r="I109" s="1" t="s">
        <v>587</v>
      </c>
      <c r="J109" s="1" t="s">
        <v>95</v>
      </c>
      <c r="K109" s="1">
        <v>29</v>
      </c>
      <c r="L109" s="1">
        <v>0</v>
      </c>
      <c r="M109" s="1">
        <v>180</v>
      </c>
      <c r="N109" s="12">
        <v>26</v>
      </c>
      <c r="O109" s="12">
        <v>57</v>
      </c>
      <c r="P109" s="12">
        <v>0.45600000000000002</v>
      </c>
      <c r="Q109" s="7">
        <v>0</v>
      </c>
      <c r="R109" s="7">
        <v>0</v>
      </c>
      <c r="S109" s="7"/>
      <c r="T109" s="1">
        <v>26</v>
      </c>
      <c r="U109" s="1">
        <v>57</v>
      </c>
      <c r="V109" s="1">
        <v>0.45600000000000002</v>
      </c>
      <c r="W109" s="1">
        <v>0.45600000000000002</v>
      </c>
      <c r="X109" s="16">
        <v>4</v>
      </c>
      <c r="Y109" s="16">
        <v>6</v>
      </c>
      <c r="Z109" s="16">
        <v>0.66700000000000004</v>
      </c>
      <c r="AA109" s="20">
        <v>16</v>
      </c>
      <c r="AB109" s="20">
        <v>40</v>
      </c>
      <c r="AC109" s="20">
        <v>56</v>
      </c>
      <c r="AD109" s="32">
        <v>3</v>
      </c>
      <c r="AE109" s="34">
        <v>7</v>
      </c>
      <c r="AF109" s="30">
        <v>1</v>
      </c>
      <c r="AG109" s="1">
        <v>13</v>
      </c>
      <c r="AH109" s="1">
        <v>41</v>
      </c>
      <c r="AI109" s="1">
        <v>56</v>
      </c>
      <c r="AJ109" s="1"/>
      <c r="AK109" s="4">
        <f t="shared" si="54"/>
        <v>70.392718032607178</v>
      </c>
      <c r="AL109" s="4">
        <f t="shared" si="55"/>
        <v>61.813723162786168</v>
      </c>
      <c r="AM109" s="14">
        <f t="shared" si="56"/>
        <v>61.349972685887707</v>
      </c>
      <c r="AN109" s="10">
        <f t="shared" si="88"/>
        <v>45</v>
      </c>
      <c r="AO109" s="18">
        <f t="shared" si="89"/>
        <v>61.290499999999994</v>
      </c>
      <c r="AP109" s="39">
        <f>((AZ109/0.96)*0.4+(AS109/0.96)*0.3+(T109/6.3)*0.4)*0.6+40</f>
        <v>68.638623473233025</v>
      </c>
      <c r="AQ109" s="37">
        <f t="shared" si="77"/>
        <v>49.66</v>
      </c>
      <c r="AR109" s="24">
        <f t="shared" ref="AR109:AR114" si="90">((AF109/1.8)*0.8+(F109/0.8)*0.2)*0.73+40</f>
        <v>54.741944444444442</v>
      </c>
      <c r="AS109" s="22">
        <f>((AA109/3)*0.6+(AC109/9)*0.2+(AZ109/0.96)*0.2)*0.75+40</f>
        <v>54.255373771239256</v>
      </c>
      <c r="AT109" s="26">
        <f>((AB109/7)*0.65+(AC109/9)*0.2+(AZ109/0.96)*0.25)*0.6+47</f>
        <v>60.897278533144018</v>
      </c>
      <c r="AU109" s="43">
        <f t="shared" si="84"/>
        <v>48.538687571471293</v>
      </c>
      <c r="AV109" s="37">
        <f t="shared" si="61"/>
        <v>70.420247242627966</v>
      </c>
      <c r="AW109" s="42">
        <f t="shared" si="87"/>
        <v>71.350369830188754</v>
      </c>
      <c r="AX109" s="45">
        <f t="shared" si="62"/>
        <v>62.216991774484676</v>
      </c>
      <c r="AY109" s="47">
        <f t="shared" si="85"/>
        <v>68.322479944029851</v>
      </c>
      <c r="AZ109" s="28">
        <f t="shared" si="63"/>
        <v>69.901058802597902</v>
      </c>
      <c r="BA109" s="49">
        <f t="shared" si="64"/>
        <v>70.53270422717037</v>
      </c>
      <c r="BB109" s="45">
        <f t="shared" si="80"/>
        <v>71.903338304059474</v>
      </c>
      <c r="BC109" s="5">
        <f t="shared" si="65"/>
        <v>85</v>
      </c>
      <c r="BD109" s="5">
        <f t="shared" si="66"/>
        <v>78.68421052631578</v>
      </c>
      <c r="BE109" s="5">
        <f t="shared" si="67"/>
        <v>71.875</v>
      </c>
      <c r="BF109" s="5">
        <f t="shared" si="68"/>
        <v>91.604477611940297</v>
      </c>
      <c r="BG109" s="5">
        <f t="shared" si="69"/>
        <v>63.395522388059703</v>
      </c>
      <c r="BH109" s="5">
        <f t="shared" si="70"/>
        <v>57.717208990271722</v>
      </c>
      <c r="BI109" s="5">
        <f t="shared" si="71"/>
        <v>70</v>
      </c>
      <c r="BJ109" s="5">
        <f t="shared" si="72"/>
        <v>52.631578947368418</v>
      </c>
      <c r="BK109" s="5">
        <f t="shared" si="73"/>
        <v>37.5</v>
      </c>
      <c r="BL109" s="5">
        <f t="shared" si="74"/>
        <v>81.343283582089541</v>
      </c>
      <c r="BM109" s="5">
        <f t="shared" si="75"/>
        <v>18.656716417910445</v>
      </c>
      <c r="BN109" s="5">
        <f t="shared" si="76"/>
        <v>6.0382422006038245</v>
      </c>
      <c r="BP109" s="51" t="s">
        <v>785</v>
      </c>
      <c r="BQ109" s="51" t="s">
        <v>787</v>
      </c>
    </row>
    <row r="110" spans="1:69" x14ac:dyDescent="0.25">
      <c r="A110" s="1">
        <v>125</v>
      </c>
      <c r="B110" s="1" t="s">
        <v>185</v>
      </c>
      <c r="C110" s="1" t="s">
        <v>30</v>
      </c>
      <c r="D110" s="1">
        <v>25</v>
      </c>
      <c r="E110" s="4">
        <f t="shared" si="53"/>
        <v>74</v>
      </c>
      <c r="F110">
        <v>79</v>
      </c>
      <c r="G110">
        <v>220</v>
      </c>
      <c r="H110" t="s">
        <v>667</v>
      </c>
      <c r="I110" s="1" t="s">
        <v>587</v>
      </c>
      <c r="J110" s="1" t="s">
        <v>137</v>
      </c>
      <c r="K110" s="1">
        <v>60</v>
      </c>
      <c r="L110" s="1">
        <v>60</v>
      </c>
      <c r="M110" s="1">
        <v>2100</v>
      </c>
      <c r="N110" s="12">
        <v>409</v>
      </c>
      <c r="O110" s="12">
        <v>990</v>
      </c>
      <c r="P110" s="12">
        <v>0.41299999999999998</v>
      </c>
      <c r="Q110" s="7">
        <v>25</v>
      </c>
      <c r="R110" s="7">
        <v>88</v>
      </c>
      <c r="S110" s="7">
        <v>0.28399999999999997</v>
      </c>
      <c r="T110" s="1">
        <v>384</v>
      </c>
      <c r="U110" s="1">
        <v>902</v>
      </c>
      <c r="V110" s="1">
        <v>0.42599999999999999</v>
      </c>
      <c r="W110" s="1">
        <v>0.42599999999999999</v>
      </c>
      <c r="X110" s="16">
        <v>361</v>
      </c>
      <c r="Y110" s="16">
        <v>434</v>
      </c>
      <c r="Z110" s="16">
        <v>0.83199999999999996</v>
      </c>
      <c r="AA110" s="20">
        <v>41</v>
      </c>
      <c r="AB110" s="20">
        <v>236</v>
      </c>
      <c r="AC110" s="20">
        <v>277</v>
      </c>
      <c r="AD110" s="32">
        <v>210</v>
      </c>
      <c r="AE110" s="34">
        <v>73</v>
      </c>
      <c r="AF110" s="30">
        <v>11</v>
      </c>
      <c r="AG110" s="1">
        <v>137</v>
      </c>
      <c r="AH110" s="1">
        <v>122</v>
      </c>
      <c r="AI110" s="1">
        <v>1204</v>
      </c>
      <c r="AJ110" s="1"/>
      <c r="AK110" s="4">
        <f t="shared" si="54"/>
        <v>85.722351297515786</v>
      </c>
      <c r="AL110" s="4">
        <f t="shared" si="55"/>
        <v>77.504053680986743</v>
      </c>
      <c r="AM110" s="14">
        <f t="shared" si="56"/>
        <v>79.11003186646434</v>
      </c>
      <c r="AN110" s="10">
        <f t="shared" si="88"/>
        <v>73.105599999999995</v>
      </c>
      <c r="AO110" s="18">
        <f t="shared" si="89"/>
        <v>91.139119999999991</v>
      </c>
      <c r="AP110" s="39">
        <f>((AZ110/0.96)*0.4+(AS110/0.96)*0.3+(T110/6.3)*0.4)*0.6+40</f>
        <v>85.790552425421737</v>
      </c>
      <c r="AQ110" s="37">
        <f t="shared" si="77"/>
        <v>74.739999999999995</v>
      </c>
      <c r="AR110" s="24">
        <f t="shared" si="90"/>
        <v>57.986388888888889</v>
      </c>
      <c r="AS110" s="22">
        <f>((AA110/3)*0.6+(AC110/9)*0.2+(AZ110/0.96)*0.2)*0.75+40</f>
        <v>62.874767923645862</v>
      </c>
      <c r="AT110" s="26">
        <f>((AB110/7)*0.65+(AC110/9)*0.2+(AZ110/0.96)*0.25)*0.6+47</f>
        <v>75.950006018883954</v>
      </c>
      <c r="AU110" s="43">
        <f t="shared" si="84"/>
        <v>74.3145900062799</v>
      </c>
      <c r="AV110" s="37">
        <f t="shared" si="61"/>
        <v>85.358580686959371</v>
      </c>
      <c r="AW110" s="42">
        <f t="shared" si="87"/>
        <v>82.890754445828065</v>
      </c>
      <c r="AX110" s="45">
        <f t="shared" si="62"/>
        <v>79.707044508291318</v>
      </c>
      <c r="AY110" s="47">
        <f t="shared" si="85"/>
        <v>83.505439832089564</v>
      </c>
      <c r="AZ110" s="28">
        <f t="shared" si="63"/>
        <v>77.491848044666838</v>
      </c>
      <c r="BA110" s="49">
        <f t="shared" si="64"/>
        <v>82.659875038343458</v>
      </c>
      <c r="BB110" s="45">
        <f t="shared" si="80"/>
        <v>73.440259210024692</v>
      </c>
      <c r="BC110" s="5">
        <f t="shared" si="65"/>
        <v>85</v>
      </c>
      <c r="BD110" s="5">
        <f t="shared" si="66"/>
        <v>78.68421052631578</v>
      </c>
      <c r="BE110" s="5">
        <f t="shared" si="67"/>
        <v>71.875</v>
      </c>
      <c r="BF110" s="5">
        <f t="shared" si="68"/>
        <v>74.81343283582089</v>
      </c>
      <c r="BG110" s="5">
        <f t="shared" si="69"/>
        <v>80.18656716417911</v>
      </c>
      <c r="BH110" s="5">
        <f t="shared" si="70"/>
        <v>86.700771553170085</v>
      </c>
      <c r="BI110" s="5">
        <f t="shared" si="71"/>
        <v>70</v>
      </c>
      <c r="BJ110" s="5">
        <f t="shared" si="72"/>
        <v>52.631578947368418</v>
      </c>
      <c r="BK110" s="5">
        <f t="shared" si="73"/>
        <v>37.5</v>
      </c>
      <c r="BL110" s="5">
        <f t="shared" si="74"/>
        <v>44.029850746268657</v>
      </c>
      <c r="BM110" s="5">
        <f t="shared" si="75"/>
        <v>55.970149253731343</v>
      </c>
      <c r="BN110" s="5">
        <f t="shared" si="76"/>
        <v>70.446159007044614</v>
      </c>
      <c r="BP110" s="51" t="s">
        <v>795</v>
      </c>
      <c r="BQ110" s="51" t="s">
        <v>781</v>
      </c>
    </row>
    <row r="111" spans="1:69" x14ac:dyDescent="0.25">
      <c r="A111" s="1">
        <v>104</v>
      </c>
      <c r="B111" s="1" t="s">
        <v>163</v>
      </c>
      <c r="C111" s="1" t="s">
        <v>33</v>
      </c>
      <c r="D111" s="1">
        <v>24</v>
      </c>
      <c r="E111" s="4">
        <f t="shared" si="53"/>
        <v>78</v>
      </c>
      <c r="F111">
        <v>83</v>
      </c>
      <c r="G111">
        <v>270</v>
      </c>
      <c r="H111" t="s">
        <v>593</v>
      </c>
      <c r="I111" s="1" t="s">
        <v>587</v>
      </c>
      <c r="J111" s="1" t="s">
        <v>103</v>
      </c>
      <c r="K111" s="1">
        <v>59</v>
      </c>
      <c r="L111" s="1">
        <v>59</v>
      </c>
      <c r="M111" s="1">
        <v>2013</v>
      </c>
      <c r="N111" s="12">
        <v>498</v>
      </c>
      <c r="O111" s="12">
        <v>1066</v>
      </c>
      <c r="P111" s="12">
        <v>0.46700000000000003</v>
      </c>
      <c r="Q111" s="7">
        <v>2</v>
      </c>
      <c r="R111" s="7">
        <v>8</v>
      </c>
      <c r="S111" s="7">
        <v>0.25</v>
      </c>
      <c r="T111" s="1">
        <v>496</v>
      </c>
      <c r="U111" s="1">
        <v>1058</v>
      </c>
      <c r="V111" s="1">
        <v>0.46899999999999997</v>
      </c>
      <c r="W111" s="1">
        <v>0.46800000000000003</v>
      </c>
      <c r="X111" s="16">
        <v>423</v>
      </c>
      <c r="Y111" s="16">
        <v>541</v>
      </c>
      <c r="Z111" s="16">
        <v>0.78200000000000003</v>
      </c>
      <c r="AA111" s="20">
        <v>185</v>
      </c>
      <c r="AB111" s="20">
        <v>562</v>
      </c>
      <c r="AC111" s="20">
        <v>747</v>
      </c>
      <c r="AD111" s="32">
        <v>210</v>
      </c>
      <c r="AE111" s="34">
        <v>90</v>
      </c>
      <c r="AF111" s="30">
        <v>103</v>
      </c>
      <c r="AG111" s="1">
        <v>254</v>
      </c>
      <c r="AH111" s="1">
        <v>241</v>
      </c>
      <c r="AI111" s="1">
        <v>1421</v>
      </c>
      <c r="AJ111" s="1"/>
      <c r="AK111" s="4">
        <f t="shared" si="54"/>
        <v>90.856048861379492</v>
      </c>
      <c r="AL111" s="4">
        <f t="shared" si="55"/>
        <v>82.758544128706077</v>
      </c>
      <c r="AM111" s="14">
        <f t="shared" si="56"/>
        <v>85.348784522003029</v>
      </c>
      <c r="AN111" s="10">
        <f t="shared" si="88"/>
        <v>57.628</v>
      </c>
      <c r="AO111" s="18">
        <f t="shared" si="89"/>
        <v>88.636619999999994</v>
      </c>
      <c r="AP111" s="39">
        <f>((AZ111/0.96)*0.4+(AS111/0.96)*0.27+(T111/6.3)*0.37)*0.6+40</f>
        <v>95.380808905930252</v>
      </c>
      <c r="AQ111" s="37">
        <f t="shared" si="77"/>
        <v>81.199999999999989</v>
      </c>
      <c r="AR111" s="24">
        <f t="shared" si="90"/>
        <v>88.565277777777766</v>
      </c>
      <c r="AS111" s="22">
        <f>((AA111/3)*0.6+(AC111/9)*0.2+(AZ111/0.96)*0.2)*0.7+41</f>
        <v>91.611872597427805</v>
      </c>
      <c r="AT111" s="26">
        <v>97</v>
      </c>
      <c r="AU111" s="43">
        <f t="shared" si="84"/>
        <v>73.515694970095694</v>
      </c>
      <c r="AV111" s="37">
        <f t="shared" si="61"/>
        <v>87.816012650139243</v>
      </c>
      <c r="AW111" s="42">
        <f t="shared" si="87"/>
        <v>92.69214599245413</v>
      </c>
      <c r="AX111" s="45">
        <f t="shared" si="62"/>
        <v>69.93687356666851</v>
      </c>
      <c r="AY111" s="47">
        <f t="shared" si="85"/>
        <v>76.842136194029848</v>
      </c>
      <c r="AZ111" s="28">
        <f t="shared" si="63"/>
        <v>89.772840668076299</v>
      </c>
      <c r="BA111" s="49">
        <f t="shared" si="64"/>
        <v>57.17673701480134</v>
      </c>
      <c r="BB111" s="45">
        <f t="shared" si="80"/>
        <v>91.012901199893491</v>
      </c>
      <c r="BC111" s="5">
        <f t="shared" si="65"/>
        <v>87.5</v>
      </c>
      <c r="BD111" s="5">
        <f t="shared" si="66"/>
        <v>88.15789473684211</v>
      </c>
      <c r="BE111" s="5">
        <f t="shared" si="67"/>
        <v>60.625</v>
      </c>
      <c r="BF111" s="5">
        <f t="shared" si="68"/>
        <v>91.604477611940297</v>
      </c>
      <c r="BG111" s="5">
        <f t="shared" si="69"/>
        <v>63.395522388059703</v>
      </c>
      <c r="BH111" s="5">
        <f t="shared" si="70"/>
        <v>85.38745387453875</v>
      </c>
      <c r="BI111" s="5">
        <f t="shared" si="71"/>
        <v>75</v>
      </c>
      <c r="BJ111" s="5">
        <f t="shared" si="72"/>
        <v>73.684210526315795</v>
      </c>
      <c r="BK111" s="5">
        <f t="shared" si="73"/>
        <v>12.5</v>
      </c>
      <c r="BL111" s="5">
        <f t="shared" si="74"/>
        <v>81.343283582089541</v>
      </c>
      <c r="BM111" s="5">
        <f t="shared" si="75"/>
        <v>18.656716417910445</v>
      </c>
      <c r="BN111" s="5">
        <f t="shared" si="76"/>
        <v>67.527675276752774</v>
      </c>
      <c r="BP111" s="51" t="s">
        <v>798</v>
      </c>
      <c r="BQ111" s="51" t="s">
        <v>781</v>
      </c>
    </row>
    <row r="112" spans="1:69" x14ac:dyDescent="0.25">
      <c r="A112" s="1">
        <v>84</v>
      </c>
      <c r="B112" s="1" t="s">
        <v>143</v>
      </c>
      <c r="C112" s="1" t="s">
        <v>50</v>
      </c>
      <c r="D112" s="1">
        <v>28</v>
      </c>
      <c r="E112" s="4">
        <f t="shared" si="53"/>
        <v>75</v>
      </c>
      <c r="F112">
        <v>80</v>
      </c>
      <c r="G112">
        <v>212</v>
      </c>
      <c r="H112" t="s">
        <v>693</v>
      </c>
      <c r="I112" s="1" t="s">
        <v>587</v>
      </c>
      <c r="J112" s="1" t="s">
        <v>67</v>
      </c>
      <c r="K112" s="1">
        <v>70</v>
      </c>
      <c r="L112" s="1">
        <v>69</v>
      </c>
      <c r="M112" s="1">
        <v>2189</v>
      </c>
      <c r="N112" s="12">
        <v>318</v>
      </c>
      <c r="O112" s="12">
        <v>653</v>
      </c>
      <c r="P112" s="12">
        <v>0.48699999999999999</v>
      </c>
      <c r="Q112" s="7">
        <v>120</v>
      </c>
      <c r="R112" s="7">
        <v>304</v>
      </c>
      <c r="S112" s="7">
        <v>0.39500000000000002</v>
      </c>
      <c r="T112" s="1">
        <v>198</v>
      </c>
      <c r="U112" s="1">
        <v>349</v>
      </c>
      <c r="V112" s="1">
        <v>0.56699999999999995</v>
      </c>
      <c r="W112" s="1">
        <v>0.57899999999999996</v>
      </c>
      <c r="X112" s="16">
        <v>127</v>
      </c>
      <c r="Y112" s="16">
        <v>181</v>
      </c>
      <c r="Z112" s="16">
        <v>0.70199999999999996</v>
      </c>
      <c r="AA112" s="20">
        <v>99</v>
      </c>
      <c r="AB112" s="20">
        <v>273</v>
      </c>
      <c r="AC112" s="20">
        <v>372</v>
      </c>
      <c r="AD112" s="32">
        <v>118</v>
      </c>
      <c r="AE112" s="34">
        <v>94</v>
      </c>
      <c r="AF112" s="30">
        <v>17</v>
      </c>
      <c r="AG112" s="1">
        <v>75</v>
      </c>
      <c r="AH112" s="1">
        <v>154</v>
      </c>
      <c r="AI112" s="1">
        <v>883</v>
      </c>
      <c r="AJ112" s="1"/>
      <c r="AK112" s="4">
        <f t="shared" si="54"/>
        <v>85.826465314934694</v>
      </c>
      <c r="AL112" s="4">
        <f t="shared" si="55"/>
        <v>77.610617439991984</v>
      </c>
      <c r="AM112" s="14">
        <f t="shared" si="56"/>
        <v>76.995127465857365</v>
      </c>
      <c r="AN112" s="10">
        <f t="shared" si="88"/>
        <v>84.114000000000004</v>
      </c>
      <c r="AO112" s="18">
        <f t="shared" si="89"/>
        <v>79.099819999999994</v>
      </c>
      <c r="AP112" s="39">
        <f>((AZ112/0.96)*0.4+(AS112/0.96)*0.3+(T112/6.3)*0.4)*0.6+40</f>
        <v>81.00421868651793</v>
      </c>
      <c r="AQ112" s="37">
        <f t="shared" si="77"/>
        <v>82.72</v>
      </c>
      <c r="AR112" s="24">
        <f t="shared" si="90"/>
        <v>60.115555555555559</v>
      </c>
      <c r="AS112" s="22">
        <f>((AA112/3)*0.6+(AC112/9)*0.2+(AZ112/0.96)*0.2)*0.75+40</f>
        <v>73.365796667782263</v>
      </c>
      <c r="AT112" s="26">
        <f t="shared" ref="AT112:AT126" si="91">((AB112/7)*0.65+(AC112/9)*0.2+(AZ112/0.96)*0.25)*0.6+47</f>
        <v>79.485796667782253</v>
      </c>
      <c r="AU112" s="43">
        <f t="shared" si="84"/>
        <v>63.732529260765546</v>
      </c>
      <c r="AV112" s="37">
        <f t="shared" si="61"/>
        <v>82.107099901453807</v>
      </c>
      <c r="AW112" s="42">
        <f t="shared" si="87"/>
        <v>87.243588476870954</v>
      </c>
      <c r="AX112" s="45">
        <f t="shared" si="62"/>
        <v>76.583230625103269</v>
      </c>
      <c r="AY112" s="47">
        <f t="shared" si="85"/>
        <v>84.046317164179101</v>
      </c>
      <c r="AZ112" s="28">
        <f t="shared" si="63"/>
        <v>78.821098673806432</v>
      </c>
      <c r="BA112" s="49">
        <f t="shared" si="64"/>
        <v>78.000406836278472</v>
      </c>
      <c r="BB112" s="45">
        <f t="shared" si="80"/>
        <v>74.33529305791879</v>
      </c>
      <c r="BC112" s="5">
        <f t="shared" si="65"/>
        <v>77.5</v>
      </c>
      <c r="BD112" s="5">
        <f t="shared" si="66"/>
        <v>81.05263157894737</v>
      </c>
      <c r="BE112" s="5">
        <f t="shared" si="67"/>
        <v>69.0625</v>
      </c>
      <c r="BF112" s="5">
        <f t="shared" si="68"/>
        <v>72.126865671641795</v>
      </c>
      <c r="BG112" s="5">
        <f t="shared" si="69"/>
        <v>82.873134328358205</v>
      </c>
      <c r="BH112" s="5">
        <f t="shared" si="70"/>
        <v>88.044280442804421</v>
      </c>
      <c r="BI112" s="5">
        <f t="shared" si="71"/>
        <v>55</v>
      </c>
      <c r="BJ112" s="5">
        <f t="shared" si="72"/>
        <v>57.89473684210526</v>
      </c>
      <c r="BK112" s="5">
        <f t="shared" si="73"/>
        <v>31.25</v>
      </c>
      <c r="BL112" s="5">
        <f t="shared" si="74"/>
        <v>38.059701492537314</v>
      </c>
      <c r="BM112" s="5">
        <f t="shared" si="75"/>
        <v>61.940298507462686</v>
      </c>
      <c r="BN112" s="5">
        <f t="shared" si="76"/>
        <v>73.431734317343171</v>
      </c>
      <c r="BP112" s="51" t="s">
        <v>786</v>
      </c>
      <c r="BQ112" s="51" t="s">
        <v>787</v>
      </c>
    </row>
    <row r="113" spans="1:69" x14ac:dyDescent="0.25">
      <c r="A113" s="1">
        <v>401</v>
      </c>
      <c r="B113" s="1" t="s">
        <v>466</v>
      </c>
      <c r="C113" s="1" t="s">
        <v>73</v>
      </c>
      <c r="D113" s="1">
        <v>21</v>
      </c>
      <c r="E113" s="4">
        <f t="shared" si="53"/>
        <v>68</v>
      </c>
      <c r="F113">
        <v>73</v>
      </c>
      <c r="G113">
        <v>168</v>
      </c>
      <c r="H113" t="s">
        <v>586</v>
      </c>
      <c r="I113" s="1" t="s">
        <v>591</v>
      </c>
      <c r="J113" s="1" t="s">
        <v>67</v>
      </c>
      <c r="K113" s="1">
        <v>77</v>
      </c>
      <c r="L113" s="1">
        <v>10</v>
      </c>
      <c r="M113" s="1">
        <v>1516</v>
      </c>
      <c r="N113" s="12">
        <v>284</v>
      </c>
      <c r="O113" s="12">
        <v>665</v>
      </c>
      <c r="P113" s="12">
        <v>0.42699999999999999</v>
      </c>
      <c r="Q113" s="7">
        <v>52</v>
      </c>
      <c r="R113" s="7">
        <v>148</v>
      </c>
      <c r="S113" s="7">
        <v>0.35099999999999998</v>
      </c>
      <c r="T113" s="1">
        <v>232</v>
      </c>
      <c r="U113" s="1">
        <v>517</v>
      </c>
      <c r="V113" s="1">
        <v>0.44900000000000001</v>
      </c>
      <c r="W113" s="1">
        <v>0.46600000000000003</v>
      </c>
      <c r="X113" s="16">
        <v>148</v>
      </c>
      <c r="Y113" s="16">
        <v>179</v>
      </c>
      <c r="Z113" s="16">
        <v>0.82699999999999996</v>
      </c>
      <c r="AA113" s="20">
        <v>29</v>
      </c>
      <c r="AB113" s="20">
        <v>135</v>
      </c>
      <c r="AC113" s="20">
        <v>164</v>
      </c>
      <c r="AD113" s="32">
        <v>317</v>
      </c>
      <c r="AE113" s="34">
        <v>49</v>
      </c>
      <c r="AF113" s="30">
        <v>4</v>
      </c>
      <c r="AG113" s="1">
        <v>150</v>
      </c>
      <c r="AH113" s="1">
        <v>127</v>
      </c>
      <c r="AI113" s="1">
        <v>768</v>
      </c>
      <c r="AJ113" s="1"/>
      <c r="AK113" s="4">
        <f t="shared" si="54"/>
        <v>85.783603504591838</v>
      </c>
      <c r="AL113" s="4">
        <f t="shared" si="55"/>
        <v>77.566747116464597</v>
      </c>
      <c r="AM113" s="14">
        <f t="shared" si="56"/>
        <v>73.312547799696517</v>
      </c>
      <c r="AN113" s="10">
        <f t="shared" si="88"/>
        <v>78.651199999999989</v>
      </c>
      <c r="AO113" s="18">
        <f t="shared" si="89"/>
        <v>87.820069999999987</v>
      </c>
      <c r="AP113" s="39">
        <f>((AZ113/0.96)*0.4+(AS113/0.96)*0.3+(T113/6.3)*0.4)*0.6+40</f>
        <v>78.614469906301935</v>
      </c>
      <c r="AQ113" s="37">
        <f t="shared" si="77"/>
        <v>65.62</v>
      </c>
      <c r="AR113" s="24">
        <f t="shared" si="90"/>
        <v>54.62027777777778</v>
      </c>
      <c r="AS113" s="22">
        <f>((AA113/3)*0.6+(AC113/9)*0.2+(AZ113/0.96)*0.2)*0.75+40</f>
        <v>58.8026338470154</v>
      </c>
      <c r="AT113" s="26">
        <f t="shared" si="91"/>
        <v>68.427395751777297</v>
      </c>
      <c r="AU113" s="43">
        <f t="shared" si="84"/>
        <v>88.075545454545448</v>
      </c>
      <c r="AV113" s="37">
        <f t="shared" si="61"/>
        <v>86.939159163397093</v>
      </c>
      <c r="AW113" s="42">
        <f t="shared" si="87"/>
        <v>80.770666790232241</v>
      </c>
      <c r="AX113" s="45">
        <f t="shared" si="62"/>
        <v>94.501045927691308</v>
      </c>
      <c r="AY113" s="47">
        <v>95</v>
      </c>
      <c r="AZ113" s="28">
        <f t="shared" si="63"/>
        <v>75.003523287565201</v>
      </c>
      <c r="BA113" s="49">
        <f t="shared" si="64"/>
        <v>94.258593855851757</v>
      </c>
      <c r="BB113" s="45">
        <f t="shared" si="80"/>
        <v>60.650824301581437</v>
      </c>
      <c r="BC113" s="5">
        <f t="shared" si="65"/>
        <v>95</v>
      </c>
      <c r="BD113" s="5">
        <f t="shared" si="66"/>
        <v>64.473684210526315</v>
      </c>
      <c r="BE113" s="5">
        <f t="shared" si="67"/>
        <v>88.75</v>
      </c>
      <c r="BF113" s="5">
        <f t="shared" si="68"/>
        <v>57.350746268656714</v>
      </c>
      <c r="BG113" s="5">
        <f t="shared" si="69"/>
        <v>97.649253731343293</v>
      </c>
      <c r="BH113" s="5">
        <f t="shared" si="70"/>
        <v>77.884937940288495</v>
      </c>
      <c r="BI113" s="5">
        <f t="shared" si="71"/>
        <v>90</v>
      </c>
      <c r="BJ113" s="5">
        <f t="shared" si="72"/>
        <v>21.05263157894737</v>
      </c>
      <c r="BK113" s="5">
        <f t="shared" si="73"/>
        <v>75</v>
      </c>
      <c r="BL113" s="5">
        <f t="shared" si="74"/>
        <v>5.2238805970149249</v>
      </c>
      <c r="BM113" s="5">
        <f t="shared" si="75"/>
        <v>94.776119402985074</v>
      </c>
      <c r="BN113" s="5">
        <f t="shared" si="76"/>
        <v>50.855417645085545</v>
      </c>
      <c r="BP113" s="51" t="s">
        <v>809</v>
      </c>
      <c r="BQ113" s="51" t="s">
        <v>787</v>
      </c>
    </row>
    <row r="114" spans="1:69" x14ac:dyDescent="0.25">
      <c r="A114" s="1">
        <v>475</v>
      </c>
      <c r="B114" s="1" t="s">
        <v>541</v>
      </c>
      <c r="C114" s="1" t="s">
        <v>73</v>
      </c>
      <c r="D114" s="1">
        <v>30</v>
      </c>
      <c r="E114" s="4">
        <f t="shared" si="53"/>
        <v>70</v>
      </c>
      <c r="F114">
        <v>75</v>
      </c>
      <c r="G114">
        <v>200</v>
      </c>
      <c r="H114" t="s">
        <v>641</v>
      </c>
      <c r="I114" s="1" t="s">
        <v>587</v>
      </c>
      <c r="J114" s="1" t="s">
        <v>57</v>
      </c>
      <c r="K114" s="1">
        <v>68</v>
      </c>
      <c r="L114" s="1">
        <v>55</v>
      </c>
      <c r="M114" s="1">
        <v>2114</v>
      </c>
      <c r="N114" s="12">
        <v>298</v>
      </c>
      <c r="O114" s="12">
        <v>771</v>
      </c>
      <c r="P114" s="12">
        <v>0.38700000000000001</v>
      </c>
      <c r="Q114" s="7">
        <v>87</v>
      </c>
      <c r="R114" s="7">
        <v>237</v>
      </c>
      <c r="S114" s="7">
        <v>0.36699999999999999</v>
      </c>
      <c r="T114" s="1">
        <v>211</v>
      </c>
      <c r="U114" s="1">
        <v>534</v>
      </c>
      <c r="V114" s="1">
        <v>0.39500000000000002</v>
      </c>
      <c r="W114" s="1">
        <v>0.443</v>
      </c>
      <c r="X114" s="16">
        <v>201</v>
      </c>
      <c r="Y114" s="16">
        <v>241</v>
      </c>
      <c r="Z114" s="16">
        <v>0.83399999999999996</v>
      </c>
      <c r="AA114" s="20">
        <v>29</v>
      </c>
      <c r="AB114" s="20">
        <v>208</v>
      </c>
      <c r="AC114" s="20">
        <v>237</v>
      </c>
      <c r="AD114" s="32">
        <v>448</v>
      </c>
      <c r="AE114" s="34">
        <v>64</v>
      </c>
      <c r="AF114" s="30">
        <v>17</v>
      </c>
      <c r="AG114" s="1">
        <v>154</v>
      </c>
      <c r="AH114" s="1">
        <v>157</v>
      </c>
      <c r="AI114" s="1">
        <v>884</v>
      </c>
      <c r="AJ114" s="1"/>
      <c r="AK114" s="4">
        <f t="shared" si="54"/>
        <v>85.801807818760196</v>
      </c>
      <c r="AL114" s="4">
        <f t="shared" si="55"/>
        <v>77.585379767436919</v>
      </c>
      <c r="AM114" s="14">
        <f t="shared" si="56"/>
        <v>72.693610015174499</v>
      </c>
      <c r="AN114" s="10">
        <f t="shared" si="88"/>
        <v>84.382400000000004</v>
      </c>
      <c r="AO114" s="18">
        <f t="shared" si="89"/>
        <v>89.033940000000001</v>
      </c>
      <c r="AP114" s="39">
        <f>((AZ114/0.96)*0.4+(AS114/0.96)*0.3+(T114/6.3)*0.4)*0.6+40</f>
        <v>76.799840649640117</v>
      </c>
      <c r="AQ114" s="37">
        <f t="shared" ref="AQ114:AQ137" si="92">(AE114/1.5)*0.57+47</f>
        <v>71.319999999999993</v>
      </c>
      <c r="AR114" s="24">
        <f t="shared" si="90"/>
        <v>59.203055555555558</v>
      </c>
      <c r="AS114" s="22">
        <f>((AA114/3)*0.6+(AC114/9)*0.2+(AZ114/0.96)*0.2)*0.75+40</f>
        <v>59.324053377088042</v>
      </c>
      <c r="AT114" s="26">
        <f t="shared" si="91"/>
        <v>72.772624805659476</v>
      </c>
      <c r="AU114" s="43">
        <f>((AD114/5.5)*0.9+(AY114/0.95)*0.15)*0.61+40</f>
        <v>92.86658963708669</v>
      </c>
      <c r="AV114" s="37">
        <f t="shared" si="61"/>
        <v>89.351032233559863</v>
      </c>
      <c r="AW114" s="42">
        <f t="shared" si="87"/>
        <v>81.682662140772521</v>
      </c>
      <c r="AX114" s="45">
        <f t="shared" si="62"/>
        <v>80.257585995809279</v>
      </c>
      <c r="AY114" s="47">
        <f t="shared" ref="AY114:AY137" si="93">(BI114*0.2+BK114*0.2+BM114*0.2+(AQ114/0.96)*0.45)*0.79+30</f>
        <v>84.597180037313422</v>
      </c>
      <c r="AZ114" s="28">
        <f t="shared" si="63"/>
        <v>70.553941613363463</v>
      </c>
      <c r="BA114" s="49">
        <f t="shared" si="64"/>
        <v>89.362592138889468</v>
      </c>
      <c r="BB114" s="45">
        <f t="shared" si="80"/>
        <v>67.164968079078321</v>
      </c>
      <c r="BC114" s="5">
        <f t="shared" si="65"/>
        <v>72.5</v>
      </c>
      <c r="BD114" s="5">
        <f t="shared" si="66"/>
        <v>69.21052631578948</v>
      </c>
      <c r="BE114" s="5">
        <f t="shared" si="67"/>
        <v>83.125</v>
      </c>
      <c r="BF114" s="5">
        <f t="shared" si="68"/>
        <v>68.097014925373131</v>
      </c>
      <c r="BG114" s="5">
        <f t="shared" si="69"/>
        <v>86.902985074626869</v>
      </c>
      <c r="BH114" s="5">
        <f t="shared" si="70"/>
        <v>86.912110030191215</v>
      </c>
      <c r="BI114" s="5">
        <f t="shared" si="71"/>
        <v>45</v>
      </c>
      <c r="BJ114" s="5">
        <f t="shared" si="72"/>
        <v>31.578947368421051</v>
      </c>
      <c r="BK114" s="5">
        <f t="shared" si="73"/>
        <v>62.5</v>
      </c>
      <c r="BL114" s="5">
        <f t="shared" si="74"/>
        <v>29.104477611940297</v>
      </c>
      <c r="BM114" s="5">
        <f t="shared" si="75"/>
        <v>70.895522388059703</v>
      </c>
      <c r="BN114" s="5">
        <f t="shared" si="76"/>
        <v>70.915800067091581</v>
      </c>
      <c r="BP114" s="51" t="s">
        <v>791</v>
      </c>
      <c r="BQ114" s="51" t="s">
        <v>789</v>
      </c>
    </row>
    <row r="115" spans="1:69" x14ac:dyDescent="0.25">
      <c r="A115" s="1">
        <v>152</v>
      </c>
      <c r="B115" s="1" t="s">
        <v>213</v>
      </c>
      <c r="C115" s="1" t="s">
        <v>25</v>
      </c>
      <c r="D115" s="1">
        <v>23</v>
      </c>
      <c r="E115" s="4">
        <f t="shared" si="53"/>
        <v>77</v>
      </c>
      <c r="F115">
        <v>82</v>
      </c>
      <c r="G115">
        <v>262</v>
      </c>
      <c r="H115" t="s">
        <v>622</v>
      </c>
      <c r="I115" s="1" t="s">
        <v>587</v>
      </c>
      <c r="J115" s="1" t="s">
        <v>99</v>
      </c>
      <c r="K115" s="1">
        <v>74</v>
      </c>
      <c r="L115" s="1">
        <v>74</v>
      </c>
      <c r="M115" s="1">
        <v>2280</v>
      </c>
      <c r="N115" s="12">
        <v>482</v>
      </c>
      <c r="O115" s="12">
        <v>918</v>
      </c>
      <c r="P115" s="12">
        <v>0.52500000000000002</v>
      </c>
      <c r="Q115" s="7">
        <v>1</v>
      </c>
      <c r="R115" s="7">
        <v>6</v>
      </c>
      <c r="S115" s="7">
        <v>0.16700000000000001</v>
      </c>
      <c r="T115" s="1">
        <v>481</v>
      </c>
      <c r="U115" s="1">
        <v>912</v>
      </c>
      <c r="V115" s="1">
        <v>0.52700000000000002</v>
      </c>
      <c r="W115" s="1">
        <v>0.52600000000000002</v>
      </c>
      <c r="X115" s="16">
        <v>222</v>
      </c>
      <c r="Y115" s="16">
        <v>332</v>
      </c>
      <c r="Z115" s="16">
        <v>0.66900000000000004</v>
      </c>
      <c r="AA115" s="20">
        <v>196</v>
      </c>
      <c r="AB115" s="20">
        <v>411</v>
      </c>
      <c r="AC115" s="20">
        <v>607</v>
      </c>
      <c r="AD115" s="32">
        <v>112</v>
      </c>
      <c r="AE115" s="34">
        <v>60</v>
      </c>
      <c r="AF115" s="30">
        <v>123</v>
      </c>
      <c r="AG115" s="1">
        <v>121</v>
      </c>
      <c r="AH115" s="1">
        <v>210</v>
      </c>
      <c r="AI115" s="1">
        <v>1187</v>
      </c>
      <c r="AJ115" s="1"/>
      <c r="AK115" s="4">
        <f t="shared" si="54"/>
        <v>88.804802742459373</v>
      </c>
      <c r="AL115" s="4">
        <f t="shared" si="55"/>
        <v>80.659033395223133</v>
      </c>
      <c r="AM115" s="14">
        <f t="shared" si="56"/>
        <v>86.461570561456753</v>
      </c>
      <c r="AN115" s="10">
        <f t="shared" si="88"/>
        <v>53.380399999999995</v>
      </c>
      <c r="AO115" s="18">
        <f t="shared" si="89"/>
        <v>78.205289999999991</v>
      </c>
      <c r="AP115" s="39">
        <f>((AZ115/0.96)*0.4+(AS115/0.96)*0.27+(T115/6.3)*0.37)*0.6+40</f>
        <v>94.13945208351457</v>
      </c>
      <c r="AQ115" s="37">
        <f t="shared" si="92"/>
        <v>69.8</v>
      </c>
      <c r="AR115" s="24">
        <v>94</v>
      </c>
      <c r="AS115" s="22">
        <f>((AA115/3)*0.6+(AC115/9)*0.2+(AZ115/0.96)*0.2)*0.7+41</f>
        <v>90.652719930553019</v>
      </c>
      <c r="AT115" s="26">
        <f t="shared" si="91"/>
        <v>91.674580877973483</v>
      </c>
      <c r="AU115" s="43">
        <f t="shared" ref="AU115:AU137" si="94">((AD115/5.5)*0.95+(AY115/0.95)*0.17)*0.67+40</f>
        <v>61.994486749401915</v>
      </c>
      <c r="AV115" s="37">
        <f t="shared" si="61"/>
        <v>84.629202872758611</v>
      </c>
      <c r="AW115" s="42">
        <f t="shared" si="87"/>
        <v>89.728798908786814</v>
      </c>
      <c r="AX115" s="45">
        <f t="shared" si="62"/>
        <v>74.405111282776005</v>
      </c>
      <c r="AY115" s="47">
        <f t="shared" si="93"/>
        <v>75.341357276119396</v>
      </c>
      <c r="AZ115" s="28">
        <f t="shared" si="63"/>
        <v>87.569127142839733</v>
      </c>
      <c r="BA115" s="49">
        <f t="shared" si="64"/>
        <v>70.489684987967223</v>
      </c>
      <c r="BB115" s="45">
        <f t="shared" si="80"/>
        <v>88.072751649422514</v>
      </c>
      <c r="BC115" s="5">
        <f t="shared" si="65"/>
        <v>90</v>
      </c>
      <c r="BD115" s="5">
        <f t="shared" si="66"/>
        <v>85.78947368421052</v>
      </c>
      <c r="BE115" s="5">
        <f t="shared" si="67"/>
        <v>63.4375</v>
      </c>
      <c r="BF115" s="5">
        <f t="shared" si="68"/>
        <v>88.917910447761187</v>
      </c>
      <c r="BG115" s="5">
        <f t="shared" si="69"/>
        <v>66.082089552238813</v>
      </c>
      <c r="BH115" s="5">
        <f t="shared" si="70"/>
        <v>89.4179805434418</v>
      </c>
      <c r="BI115" s="5">
        <f t="shared" si="71"/>
        <v>80</v>
      </c>
      <c r="BJ115" s="5">
        <f t="shared" si="72"/>
        <v>68.421052631578945</v>
      </c>
      <c r="BK115" s="5">
        <f t="shared" si="73"/>
        <v>18.75</v>
      </c>
      <c r="BL115" s="5">
        <f t="shared" si="74"/>
        <v>75.373134328358205</v>
      </c>
      <c r="BM115" s="5">
        <f t="shared" si="75"/>
        <v>24.626865671641788</v>
      </c>
      <c r="BN115" s="5">
        <f t="shared" si="76"/>
        <v>76.484401207648446</v>
      </c>
      <c r="BP115" s="51" t="s">
        <v>797</v>
      </c>
      <c r="BQ115" s="51" t="s">
        <v>781</v>
      </c>
    </row>
    <row r="116" spans="1:69" x14ac:dyDescent="0.25">
      <c r="A116" s="1">
        <v>392</v>
      </c>
      <c r="B116" s="1" t="s">
        <v>457</v>
      </c>
      <c r="C116" s="1" t="s">
        <v>73</v>
      </c>
      <c r="D116" s="1">
        <v>26</v>
      </c>
      <c r="E116" s="4">
        <f t="shared" si="53"/>
        <v>70</v>
      </c>
      <c r="F116">
        <v>75</v>
      </c>
      <c r="G116">
        <v>190</v>
      </c>
      <c r="H116" t="s">
        <v>639</v>
      </c>
      <c r="I116" s="1" t="s">
        <v>587</v>
      </c>
      <c r="J116" s="1" t="s">
        <v>77</v>
      </c>
      <c r="K116" s="1">
        <v>51</v>
      </c>
      <c r="L116" s="1">
        <v>51</v>
      </c>
      <c r="M116" s="1">
        <v>1530</v>
      </c>
      <c r="N116" s="12">
        <v>338</v>
      </c>
      <c r="O116" s="12">
        <v>835</v>
      </c>
      <c r="P116" s="12">
        <v>0.40500000000000003</v>
      </c>
      <c r="Q116" s="7">
        <v>76</v>
      </c>
      <c r="R116" s="7">
        <v>271</v>
      </c>
      <c r="S116" s="7">
        <v>0.28000000000000003</v>
      </c>
      <c r="T116" s="1">
        <v>262</v>
      </c>
      <c r="U116" s="1">
        <v>564</v>
      </c>
      <c r="V116" s="1">
        <v>0.46500000000000002</v>
      </c>
      <c r="W116" s="1">
        <v>0.45</v>
      </c>
      <c r="X116" s="16">
        <v>152</v>
      </c>
      <c r="Y116" s="16">
        <v>187</v>
      </c>
      <c r="Z116" s="16">
        <v>0.81299999999999994</v>
      </c>
      <c r="AA116" s="20">
        <v>35</v>
      </c>
      <c r="AB116" s="20">
        <v>126</v>
      </c>
      <c r="AC116" s="20">
        <v>161</v>
      </c>
      <c r="AD116" s="32">
        <v>251</v>
      </c>
      <c r="AE116" s="34">
        <v>36</v>
      </c>
      <c r="AF116" s="30">
        <v>16</v>
      </c>
      <c r="AG116" s="1">
        <v>161</v>
      </c>
      <c r="AH116" s="1">
        <v>63</v>
      </c>
      <c r="AI116" s="1">
        <v>904</v>
      </c>
      <c r="AJ116" s="1"/>
      <c r="AK116" s="4">
        <f t="shared" si="54"/>
        <v>83.153380254590687</v>
      </c>
      <c r="AL116" s="4">
        <f t="shared" si="55"/>
        <v>74.874636260581056</v>
      </c>
      <c r="AM116" s="14">
        <f t="shared" si="56"/>
        <v>75.290644916540217</v>
      </c>
      <c r="AN116" s="10">
        <f t="shared" si="88"/>
        <v>79.039999999999992</v>
      </c>
      <c r="AO116" s="18">
        <f t="shared" si="89"/>
        <v>86.932330000000007</v>
      </c>
      <c r="AP116" s="39">
        <f t="shared" ref="AP116:AP141" si="95">((AZ116/0.96)*0.4+(AS116/0.96)*0.3+(T116/6.3)*0.4)*0.6+40</f>
        <v>79.160719944005663</v>
      </c>
      <c r="AQ116" s="37">
        <f t="shared" si="92"/>
        <v>60.68</v>
      </c>
      <c r="AR116" s="24">
        <f t="shared" ref="AR116:AR147" si="96">((AF116/1.8)*0.8+(F116/0.8)*0.2)*0.73+40</f>
        <v>58.878611111111113</v>
      </c>
      <c r="AS116" s="22">
        <f t="shared" ref="AS116:AS135" si="97">((AA116/3)*0.6+(AC116/9)*0.2+(AZ116/0.96)*0.2)*0.75+40</f>
        <v>59.229706795181322</v>
      </c>
      <c r="AT116" s="26">
        <f t="shared" si="91"/>
        <v>67.463040128514649</v>
      </c>
      <c r="AU116" s="43">
        <f t="shared" si="94"/>
        <v>79.238137632177029</v>
      </c>
      <c r="AV116" s="37">
        <f t="shared" si="61"/>
        <v>84.422030927319383</v>
      </c>
      <c r="AW116" s="42">
        <f t="shared" si="87"/>
        <v>78.498900835592565</v>
      </c>
      <c r="AX116" s="45">
        <f t="shared" si="62"/>
        <v>83.14901558685105</v>
      </c>
      <c r="AY116" s="47">
        <f t="shared" si="93"/>
        <v>84.996159514925381</v>
      </c>
      <c r="AZ116" s="28">
        <f t="shared" si="63"/>
        <v>72.296790155827125</v>
      </c>
      <c r="BA116" s="49">
        <f t="shared" si="64"/>
        <v>88.119381636678327</v>
      </c>
      <c r="BB116" s="45">
        <f t="shared" si="80"/>
        <v>60.59871098457289</v>
      </c>
      <c r="BC116" s="5">
        <f t="shared" si="65"/>
        <v>82.5</v>
      </c>
      <c r="BD116" s="5">
        <f t="shared" si="66"/>
        <v>69.21052631578948</v>
      </c>
      <c r="BE116" s="5">
        <f t="shared" si="67"/>
        <v>83.125</v>
      </c>
      <c r="BF116" s="5">
        <f t="shared" si="68"/>
        <v>64.738805970149258</v>
      </c>
      <c r="BG116" s="5">
        <f t="shared" si="69"/>
        <v>90.261194029850742</v>
      </c>
      <c r="BH116" s="5">
        <f t="shared" si="70"/>
        <v>78.096276417309625</v>
      </c>
      <c r="BI116" s="5">
        <f t="shared" si="71"/>
        <v>65</v>
      </c>
      <c r="BJ116" s="5">
        <f t="shared" si="72"/>
        <v>31.578947368421051</v>
      </c>
      <c r="BK116" s="5">
        <f t="shared" si="73"/>
        <v>62.5</v>
      </c>
      <c r="BL116" s="5">
        <f t="shared" si="74"/>
        <v>21.641791044776117</v>
      </c>
      <c r="BM116" s="5">
        <f t="shared" si="75"/>
        <v>78.358208955223873</v>
      </c>
      <c r="BN116" s="5">
        <f t="shared" si="76"/>
        <v>51.325058705132506</v>
      </c>
      <c r="BP116" s="51" t="s">
        <v>796</v>
      </c>
      <c r="BQ116" s="51" t="s">
        <v>781</v>
      </c>
    </row>
    <row r="117" spans="1:69" x14ac:dyDescent="0.25">
      <c r="A117" s="1">
        <v>476</v>
      </c>
      <c r="B117" s="1" t="s">
        <v>542</v>
      </c>
      <c r="C117" s="1" t="s">
        <v>25</v>
      </c>
      <c r="D117" s="1">
        <v>23</v>
      </c>
      <c r="E117" s="4">
        <f t="shared" si="53"/>
        <v>75</v>
      </c>
      <c r="F117">
        <v>80</v>
      </c>
      <c r="G117">
        <v>240</v>
      </c>
      <c r="H117" t="s">
        <v>597</v>
      </c>
      <c r="I117" s="1" t="s">
        <v>587</v>
      </c>
      <c r="J117" s="1" t="s">
        <v>103</v>
      </c>
      <c r="K117" s="1">
        <v>74</v>
      </c>
      <c r="L117" s="1">
        <v>6</v>
      </c>
      <c r="M117" s="1">
        <v>1462</v>
      </c>
      <c r="N117" s="12">
        <v>217</v>
      </c>
      <c r="O117" s="12">
        <v>485</v>
      </c>
      <c r="P117" s="12">
        <v>0.44700000000000001</v>
      </c>
      <c r="Q117" s="7">
        <v>49</v>
      </c>
      <c r="R117" s="7">
        <v>156</v>
      </c>
      <c r="S117" s="7">
        <v>0.314</v>
      </c>
      <c r="T117" s="1">
        <v>168</v>
      </c>
      <c r="U117" s="1">
        <v>329</v>
      </c>
      <c r="V117" s="1">
        <v>0.51100000000000001</v>
      </c>
      <c r="W117" s="1">
        <v>0.498</v>
      </c>
      <c r="X117" s="16">
        <v>134</v>
      </c>
      <c r="Y117" s="16">
        <v>196</v>
      </c>
      <c r="Z117" s="16">
        <v>0.68400000000000005</v>
      </c>
      <c r="AA117" s="20">
        <v>41</v>
      </c>
      <c r="AB117" s="20">
        <v>161</v>
      </c>
      <c r="AC117" s="20">
        <v>202</v>
      </c>
      <c r="AD117" s="32">
        <v>50</v>
      </c>
      <c r="AE117" s="34">
        <v>34</v>
      </c>
      <c r="AF117" s="30">
        <v>4</v>
      </c>
      <c r="AG117" s="1">
        <v>56</v>
      </c>
      <c r="AH117" s="1">
        <v>67</v>
      </c>
      <c r="AI117" s="1">
        <v>617</v>
      </c>
      <c r="AJ117" s="1"/>
      <c r="AK117" s="4">
        <f t="shared" si="54"/>
        <v>78.630939262361352</v>
      </c>
      <c r="AL117" s="4">
        <f t="shared" si="55"/>
        <v>70.245784892063966</v>
      </c>
      <c r="AM117" s="14">
        <f t="shared" si="56"/>
        <v>70.617464339908963</v>
      </c>
      <c r="AN117" s="10">
        <f t="shared" si="88"/>
        <v>68.484800000000007</v>
      </c>
      <c r="AO117" s="18">
        <f t="shared" si="89"/>
        <v>77.984440000000006</v>
      </c>
      <c r="AP117" s="39">
        <f t="shared" si="95"/>
        <v>77.15837053652595</v>
      </c>
      <c r="AQ117" s="37">
        <f t="shared" si="92"/>
        <v>59.92</v>
      </c>
      <c r="AR117" s="24">
        <f t="shared" si="96"/>
        <v>55.897777777777776</v>
      </c>
      <c r="AS117" s="22">
        <f t="shared" si="97"/>
        <v>61.530090743044823</v>
      </c>
      <c r="AT117" s="26">
        <f t="shared" si="91"/>
        <v>70.676757409711499</v>
      </c>
      <c r="AU117" s="43">
        <f t="shared" si="94"/>
        <v>54.928541096889958</v>
      </c>
      <c r="AV117" s="37">
        <f t="shared" si="61"/>
        <v>76.201767811512894</v>
      </c>
      <c r="AW117" s="42">
        <f t="shared" si="87"/>
        <v>76.862924923128134</v>
      </c>
      <c r="AX117" s="45">
        <f t="shared" si="62"/>
        <v>74.714331346838435</v>
      </c>
      <c r="AY117" s="47">
        <f t="shared" si="93"/>
        <v>76.251699626865673</v>
      </c>
      <c r="AZ117" s="28">
        <f t="shared" si="63"/>
        <v>76.885914088820215</v>
      </c>
      <c r="BA117" s="49">
        <f t="shared" si="64"/>
        <v>72.373932717083889</v>
      </c>
      <c r="BB117" s="45">
        <f t="shared" si="80"/>
        <v>73.443745854915264</v>
      </c>
      <c r="BC117" s="5">
        <f t="shared" si="65"/>
        <v>90</v>
      </c>
      <c r="BD117" s="5">
        <f t="shared" si="66"/>
        <v>81.05263157894737</v>
      </c>
      <c r="BE117" s="5">
        <f t="shared" si="67"/>
        <v>69.0625</v>
      </c>
      <c r="BF117" s="5">
        <f t="shared" si="68"/>
        <v>81.52985074626865</v>
      </c>
      <c r="BG117" s="5">
        <f t="shared" si="69"/>
        <v>73.470149253731336</v>
      </c>
      <c r="BH117" s="5">
        <f t="shared" si="70"/>
        <v>77.069775243206976</v>
      </c>
      <c r="BI117" s="5">
        <f t="shared" si="71"/>
        <v>80</v>
      </c>
      <c r="BJ117" s="5">
        <f t="shared" si="72"/>
        <v>57.89473684210526</v>
      </c>
      <c r="BK117" s="5">
        <f t="shared" si="73"/>
        <v>31.25</v>
      </c>
      <c r="BL117" s="5">
        <f t="shared" si="74"/>
        <v>58.955223880597011</v>
      </c>
      <c r="BM117" s="5">
        <f t="shared" si="75"/>
        <v>41.044776119402982</v>
      </c>
      <c r="BN117" s="5">
        <f t="shared" si="76"/>
        <v>49.0439449849044</v>
      </c>
      <c r="BP117" s="51" t="s">
        <v>786</v>
      </c>
      <c r="BQ117" s="51" t="s">
        <v>781</v>
      </c>
    </row>
    <row r="118" spans="1:69" x14ac:dyDescent="0.25">
      <c r="A118" s="1">
        <v>199</v>
      </c>
      <c r="B118" s="1" t="s">
        <v>260</v>
      </c>
      <c r="C118" s="1" t="s">
        <v>73</v>
      </c>
      <c r="D118" s="1">
        <v>31</v>
      </c>
      <c r="E118" s="4">
        <f t="shared" si="53"/>
        <v>70</v>
      </c>
      <c r="F118">
        <v>75</v>
      </c>
      <c r="G118">
        <v>192</v>
      </c>
      <c r="H118" t="s">
        <v>631</v>
      </c>
      <c r="I118" s="1" t="s">
        <v>587</v>
      </c>
      <c r="J118" s="1" t="s">
        <v>51</v>
      </c>
      <c r="K118" s="1">
        <v>76</v>
      </c>
      <c r="L118" s="1">
        <v>3</v>
      </c>
      <c r="M118" s="1">
        <v>1685</v>
      </c>
      <c r="N118" s="12">
        <v>219</v>
      </c>
      <c r="O118" s="12">
        <v>524</v>
      </c>
      <c r="P118" s="12">
        <v>0.41799999999999998</v>
      </c>
      <c r="Q118" s="7">
        <v>95</v>
      </c>
      <c r="R118" s="7">
        <v>266</v>
      </c>
      <c r="S118" s="7">
        <v>0.35699999999999998</v>
      </c>
      <c r="T118" s="1">
        <v>124</v>
      </c>
      <c r="U118" s="1">
        <v>258</v>
      </c>
      <c r="V118" s="1">
        <v>0.48099999999999998</v>
      </c>
      <c r="W118" s="1">
        <v>0.50900000000000001</v>
      </c>
      <c r="X118" s="16">
        <v>132</v>
      </c>
      <c r="Y118" s="16">
        <v>162</v>
      </c>
      <c r="Z118" s="16">
        <v>0.81499999999999995</v>
      </c>
      <c r="AA118" s="20">
        <v>13</v>
      </c>
      <c r="AB118" s="20">
        <v>122</v>
      </c>
      <c r="AC118" s="20">
        <v>135</v>
      </c>
      <c r="AD118" s="32">
        <v>237</v>
      </c>
      <c r="AE118" s="34">
        <v>78</v>
      </c>
      <c r="AF118" s="30">
        <v>14</v>
      </c>
      <c r="AG118" s="1">
        <v>85</v>
      </c>
      <c r="AH118" s="1">
        <v>147</v>
      </c>
      <c r="AI118" s="1">
        <v>665</v>
      </c>
      <c r="AJ118" s="1"/>
      <c r="AK118" s="4">
        <f t="shared" si="54"/>
        <v>83.168621034198054</v>
      </c>
      <c r="AL118" s="4">
        <f t="shared" si="55"/>
        <v>74.890235646767422</v>
      </c>
      <c r="AM118" s="14">
        <f t="shared" si="56"/>
        <v>69.760616084977244</v>
      </c>
      <c r="AN118" s="10">
        <f t="shared" si="88"/>
        <v>85.102400000000003</v>
      </c>
      <c r="AO118" s="18">
        <f t="shared" si="89"/>
        <v>86.787149999999997</v>
      </c>
      <c r="AP118" s="39">
        <f t="shared" si="95"/>
        <v>72.160373873181101</v>
      </c>
      <c r="AQ118" s="37">
        <f t="shared" si="92"/>
        <v>76.64</v>
      </c>
      <c r="AR118" s="24">
        <f t="shared" si="96"/>
        <v>58.229722222222222</v>
      </c>
      <c r="AS118" s="22">
        <f t="shared" si="97"/>
        <v>54.912763272375713</v>
      </c>
      <c r="AT118" s="26">
        <f t="shared" si="91"/>
        <v>66.309906129518566</v>
      </c>
      <c r="AU118" s="43">
        <f t="shared" si="94"/>
        <v>77.824698294258383</v>
      </c>
      <c r="AV118" s="37">
        <f t="shared" si="61"/>
        <v>83.354455384135719</v>
      </c>
      <c r="AW118" s="42">
        <f t="shared" si="87"/>
        <v>82.785586999145409</v>
      </c>
      <c r="AX118" s="45">
        <f t="shared" si="62"/>
        <v>77.880094537143208</v>
      </c>
      <c r="AY118" s="47">
        <f t="shared" si="93"/>
        <v>86.72052611940299</v>
      </c>
      <c r="AZ118" s="28">
        <f t="shared" si="63"/>
        <v>68.561684943204554</v>
      </c>
      <c r="BA118" s="49">
        <f t="shared" si="64"/>
        <v>86.915094521910106</v>
      </c>
      <c r="BB118" s="45">
        <f t="shared" si="80"/>
        <v>64.29869796680363</v>
      </c>
      <c r="BC118" s="5">
        <f t="shared" si="65"/>
        <v>70</v>
      </c>
      <c r="BD118" s="5">
        <f t="shared" si="66"/>
        <v>69.21052631578948</v>
      </c>
      <c r="BE118" s="5">
        <f t="shared" si="67"/>
        <v>83.125</v>
      </c>
      <c r="BF118" s="5">
        <f t="shared" si="68"/>
        <v>65.410447761194035</v>
      </c>
      <c r="BG118" s="5">
        <f t="shared" si="69"/>
        <v>89.589552238805965</v>
      </c>
      <c r="BH118" s="5">
        <f t="shared" si="70"/>
        <v>80.436095270043609</v>
      </c>
      <c r="BI118" s="5">
        <f t="shared" si="71"/>
        <v>40</v>
      </c>
      <c r="BJ118" s="5">
        <f t="shared" si="72"/>
        <v>31.578947368421051</v>
      </c>
      <c r="BK118" s="5">
        <f t="shared" si="73"/>
        <v>62.5</v>
      </c>
      <c r="BL118" s="5">
        <f t="shared" si="74"/>
        <v>23.134328358208954</v>
      </c>
      <c r="BM118" s="5">
        <f t="shared" si="75"/>
        <v>76.865671641791039</v>
      </c>
      <c r="BN118" s="5">
        <f t="shared" si="76"/>
        <v>56.524656155652465</v>
      </c>
      <c r="BP118" s="51" t="s">
        <v>794</v>
      </c>
      <c r="BQ118" s="51" t="s">
        <v>789</v>
      </c>
    </row>
    <row r="119" spans="1:69" x14ac:dyDescent="0.25">
      <c r="A119" s="1">
        <v>294</v>
      </c>
      <c r="B119" s="1" t="s">
        <v>356</v>
      </c>
      <c r="C119" s="1" t="s">
        <v>30</v>
      </c>
      <c r="D119" s="1">
        <v>22</v>
      </c>
      <c r="E119" s="4">
        <f t="shared" si="53"/>
        <v>73</v>
      </c>
      <c r="F119">
        <v>78</v>
      </c>
      <c r="G119">
        <v>200</v>
      </c>
      <c r="H119" t="s">
        <v>620</v>
      </c>
      <c r="I119" s="1" t="s">
        <v>587</v>
      </c>
      <c r="J119" s="1" t="s">
        <v>182</v>
      </c>
      <c r="K119" s="1">
        <v>16</v>
      </c>
      <c r="L119" s="1">
        <v>7</v>
      </c>
      <c r="M119" s="1">
        <v>208</v>
      </c>
      <c r="N119" s="12">
        <v>14</v>
      </c>
      <c r="O119" s="12">
        <v>44</v>
      </c>
      <c r="P119" s="12">
        <v>0.318</v>
      </c>
      <c r="Q119" s="7">
        <v>4</v>
      </c>
      <c r="R119" s="7">
        <v>22</v>
      </c>
      <c r="S119" s="7">
        <v>0.182</v>
      </c>
      <c r="T119" s="1">
        <v>10</v>
      </c>
      <c r="U119" s="1">
        <v>22</v>
      </c>
      <c r="V119" s="1">
        <v>0.45500000000000002</v>
      </c>
      <c r="W119" s="1">
        <v>0.36399999999999999</v>
      </c>
      <c r="X119" s="16">
        <v>5</v>
      </c>
      <c r="Y119" s="16">
        <v>16</v>
      </c>
      <c r="Z119" s="16">
        <v>0.313</v>
      </c>
      <c r="AA119" s="20">
        <v>5</v>
      </c>
      <c r="AB119" s="20">
        <v>26</v>
      </c>
      <c r="AC119" s="20">
        <v>31</v>
      </c>
      <c r="AD119" s="32">
        <v>17</v>
      </c>
      <c r="AE119" s="34">
        <v>9</v>
      </c>
      <c r="AF119" s="30">
        <v>2</v>
      </c>
      <c r="AG119" s="1">
        <v>9</v>
      </c>
      <c r="AH119" s="1">
        <v>14</v>
      </c>
      <c r="AI119" s="1">
        <v>37</v>
      </c>
      <c r="AJ119" s="1"/>
      <c r="AK119" s="4">
        <f t="shared" si="54"/>
        <v>72.576407566958324</v>
      </c>
      <c r="AL119" s="4">
        <f t="shared" si="55"/>
        <v>64.048793627357341</v>
      </c>
      <c r="AM119" s="14">
        <f t="shared" si="56"/>
        <v>56.195062215477996</v>
      </c>
      <c r="AN119" s="10">
        <f t="shared" si="88"/>
        <v>66.500799999999998</v>
      </c>
      <c r="AO119" s="18">
        <f t="shared" si="89"/>
        <v>50.209499999999998</v>
      </c>
      <c r="AP119" s="39">
        <f t="shared" si="95"/>
        <v>68.951744545633289</v>
      </c>
      <c r="AQ119" s="37">
        <f t="shared" si="92"/>
        <v>50.42</v>
      </c>
      <c r="AR119" s="24">
        <f t="shared" si="96"/>
        <v>54.88388888888889</v>
      </c>
      <c r="AS119" s="22">
        <f t="shared" si="97"/>
        <v>52.921655290264383</v>
      </c>
      <c r="AT119" s="26">
        <f t="shared" si="91"/>
        <v>60.516893385502478</v>
      </c>
      <c r="AU119" s="43">
        <f t="shared" si="94"/>
        <v>51.584737790968902</v>
      </c>
      <c r="AV119" s="37">
        <f t="shared" si="61"/>
        <v>71.309121973927304</v>
      </c>
      <c r="AW119" s="42">
        <f t="shared" si="87"/>
        <v>73.177072001303458</v>
      </c>
      <c r="AX119" s="45">
        <f t="shared" si="62"/>
        <v>76.276899376386268</v>
      </c>
      <c r="AY119" s="47">
        <f t="shared" si="93"/>
        <v>80.215148787313439</v>
      </c>
      <c r="AZ119" s="28">
        <f t="shared" si="63"/>
        <v>74.591927191025363</v>
      </c>
      <c r="BA119" s="49">
        <f t="shared" si="64"/>
        <v>76.324680931532242</v>
      </c>
      <c r="BB119" s="45">
        <f t="shared" si="80"/>
        <v>60.701565659493625</v>
      </c>
      <c r="BC119" s="5">
        <f t="shared" si="65"/>
        <v>92.5</v>
      </c>
      <c r="BD119" s="5">
        <f t="shared" si="66"/>
        <v>76.315789473684205</v>
      </c>
      <c r="BE119" s="5">
        <f t="shared" si="67"/>
        <v>74.6875</v>
      </c>
      <c r="BF119" s="5">
        <f t="shared" si="68"/>
        <v>68.097014925373131</v>
      </c>
      <c r="BG119" s="5">
        <f t="shared" si="69"/>
        <v>86.902985074626869</v>
      </c>
      <c r="BH119" s="5">
        <f t="shared" si="70"/>
        <v>58.139885944313988</v>
      </c>
      <c r="BI119" s="5">
        <f t="shared" si="71"/>
        <v>85</v>
      </c>
      <c r="BJ119" s="5">
        <f t="shared" si="72"/>
        <v>47.368421052631575</v>
      </c>
      <c r="BK119" s="5">
        <f t="shared" si="73"/>
        <v>43.75</v>
      </c>
      <c r="BL119" s="5">
        <f t="shared" si="74"/>
        <v>29.104477611940297</v>
      </c>
      <c r="BM119" s="5">
        <f t="shared" si="75"/>
        <v>70.895522388059703</v>
      </c>
      <c r="BN119" s="5">
        <f t="shared" si="76"/>
        <v>6.9775243206977526</v>
      </c>
      <c r="BP119" s="51" t="s">
        <v>795</v>
      </c>
      <c r="BQ119" s="51" t="s">
        <v>781</v>
      </c>
    </row>
    <row r="120" spans="1:69" x14ac:dyDescent="0.25">
      <c r="A120" s="1">
        <v>122</v>
      </c>
      <c r="B120" s="1" t="s">
        <v>181</v>
      </c>
      <c r="C120" s="1" t="s">
        <v>33</v>
      </c>
      <c r="D120" s="1">
        <v>25</v>
      </c>
      <c r="E120" s="4">
        <f t="shared" si="53"/>
        <v>79</v>
      </c>
      <c r="F120">
        <v>84</v>
      </c>
      <c r="G120">
        <v>245</v>
      </c>
      <c r="H120" t="s">
        <v>667</v>
      </c>
      <c r="I120" s="1" t="s">
        <v>587</v>
      </c>
      <c r="J120" s="1" t="s">
        <v>182</v>
      </c>
      <c r="K120" s="1">
        <v>59</v>
      </c>
      <c r="L120" s="1">
        <v>15</v>
      </c>
      <c r="M120" s="1">
        <v>845</v>
      </c>
      <c r="N120" s="12">
        <v>91</v>
      </c>
      <c r="O120" s="12">
        <v>162</v>
      </c>
      <c r="P120" s="12">
        <v>0.56200000000000006</v>
      </c>
      <c r="Q120" s="7">
        <v>0</v>
      </c>
      <c r="R120" s="7">
        <v>1</v>
      </c>
      <c r="S120" s="7">
        <v>0</v>
      </c>
      <c r="T120" s="1">
        <v>91</v>
      </c>
      <c r="U120" s="1">
        <v>161</v>
      </c>
      <c r="V120" s="1">
        <v>0.56499999999999995</v>
      </c>
      <c r="W120" s="1">
        <v>0.56200000000000006</v>
      </c>
      <c r="X120" s="16">
        <v>34</v>
      </c>
      <c r="Y120" s="16">
        <v>64</v>
      </c>
      <c r="Z120" s="16">
        <v>0.53100000000000003</v>
      </c>
      <c r="AA120" s="20">
        <v>118</v>
      </c>
      <c r="AB120" s="20">
        <v>177</v>
      </c>
      <c r="AC120" s="20">
        <v>295</v>
      </c>
      <c r="AD120" s="32">
        <v>9</v>
      </c>
      <c r="AE120" s="34">
        <v>16</v>
      </c>
      <c r="AF120" s="30">
        <v>50</v>
      </c>
      <c r="AG120" s="1">
        <v>51</v>
      </c>
      <c r="AH120" s="1">
        <v>141</v>
      </c>
      <c r="AI120" s="1">
        <v>216</v>
      </c>
      <c r="AJ120" s="1"/>
      <c r="AK120" s="4">
        <f t="shared" si="54"/>
        <v>75.679457813709604</v>
      </c>
      <c r="AL120" s="4">
        <f t="shared" si="55"/>
        <v>67.224856821090995</v>
      </c>
      <c r="AM120" s="14">
        <f t="shared" si="56"/>
        <v>68.102904400606988</v>
      </c>
      <c r="AN120" s="10">
        <f t="shared" si="88"/>
        <v>45</v>
      </c>
      <c r="AO120" s="18">
        <f t="shared" si="89"/>
        <v>66.270710000000008</v>
      </c>
      <c r="AP120" s="39">
        <f t="shared" si="95"/>
        <v>77.989919553690356</v>
      </c>
      <c r="AQ120" s="37">
        <f t="shared" si="92"/>
        <v>53.08</v>
      </c>
      <c r="AR120" s="24">
        <f t="shared" si="96"/>
        <v>71.552222222222227</v>
      </c>
      <c r="AS120" s="22">
        <f t="shared" si="97"/>
        <v>75.362192757309288</v>
      </c>
      <c r="AT120" s="26">
        <f t="shared" si="91"/>
        <v>73.540287995404526</v>
      </c>
      <c r="AU120" s="43">
        <f t="shared" si="94"/>
        <v>49.146334934808614</v>
      </c>
      <c r="AV120" s="37">
        <f t="shared" si="61"/>
        <v>73.554844423101201</v>
      </c>
      <c r="AW120" s="42">
        <f t="shared" si="87"/>
        <v>77.932268138103097</v>
      </c>
      <c r="AX120" s="45">
        <f t="shared" si="62"/>
        <v>63.713476853229658</v>
      </c>
      <c r="AY120" s="47">
        <f t="shared" si="93"/>
        <v>67.599209888059704</v>
      </c>
      <c r="AZ120" s="28">
        <f t="shared" si="63"/>
        <v>81.571366980112757</v>
      </c>
      <c r="BA120" s="49">
        <f t="shared" si="64"/>
        <v>50.935237890821519</v>
      </c>
      <c r="BB120" s="45">
        <f t="shared" si="80"/>
        <v>80.246733099985988</v>
      </c>
      <c r="BC120" s="5">
        <f t="shared" si="65"/>
        <v>85</v>
      </c>
      <c r="BD120" s="5">
        <f t="shared" si="66"/>
        <v>90.526315789473685</v>
      </c>
      <c r="BE120" s="5">
        <f t="shared" si="67"/>
        <v>57.8125</v>
      </c>
      <c r="BF120" s="5">
        <f t="shared" si="68"/>
        <v>83.208955223880594</v>
      </c>
      <c r="BG120" s="5">
        <f t="shared" si="69"/>
        <v>71.791044776119406</v>
      </c>
      <c r="BH120" s="5">
        <f t="shared" si="70"/>
        <v>67.755786648775583</v>
      </c>
      <c r="BI120" s="5">
        <f t="shared" si="71"/>
        <v>70</v>
      </c>
      <c r="BJ120" s="5">
        <f t="shared" si="72"/>
        <v>78.94736842105263</v>
      </c>
      <c r="BK120" s="5">
        <f t="shared" si="73"/>
        <v>6.25</v>
      </c>
      <c r="BL120" s="5">
        <f t="shared" si="74"/>
        <v>62.686567164179102</v>
      </c>
      <c r="BM120" s="5">
        <f t="shared" si="75"/>
        <v>37.31343283582089</v>
      </c>
      <c r="BN120" s="5">
        <f t="shared" si="76"/>
        <v>28.346192552834619</v>
      </c>
      <c r="BP120" s="51" t="s">
        <v>795</v>
      </c>
      <c r="BQ120" s="51" t="s">
        <v>787</v>
      </c>
    </row>
    <row r="121" spans="1:69" x14ac:dyDescent="0.25">
      <c r="A121" s="1">
        <v>459</v>
      </c>
      <c r="B121" s="1" t="s">
        <v>525</v>
      </c>
      <c r="C121" s="1" t="s">
        <v>30</v>
      </c>
      <c r="D121" s="1">
        <v>23</v>
      </c>
      <c r="E121" s="4">
        <f t="shared" si="53"/>
        <v>71</v>
      </c>
      <c r="F121">
        <v>76</v>
      </c>
      <c r="G121">
        <v>225</v>
      </c>
      <c r="H121" t="s">
        <v>621</v>
      </c>
      <c r="I121" s="1" t="s">
        <v>587</v>
      </c>
      <c r="J121" s="1" t="s">
        <v>34</v>
      </c>
      <c r="K121" s="1">
        <v>80</v>
      </c>
      <c r="L121" s="1">
        <v>23</v>
      </c>
      <c r="M121" s="1">
        <v>2208</v>
      </c>
      <c r="N121" s="12">
        <v>375</v>
      </c>
      <c r="O121" s="12">
        <v>946</v>
      </c>
      <c r="P121" s="12">
        <v>0.39600000000000002</v>
      </c>
      <c r="Q121" s="7">
        <v>73</v>
      </c>
      <c r="R121" s="7">
        <v>246</v>
      </c>
      <c r="S121" s="7">
        <v>0.29699999999999999</v>
      </c>
      <c r="T121" s="1">
        <v>302</v>
      </c>
      <c r="U121" s="1">
        <v>700</v>
      </c>
      <c r="V121" s="1">
        <v>0.43099999999999999</v>
      </c>
      <c r="W121" s="1">
        <v>0.435</v>
      </c>
      <c r="X121" s="16">
        <v>117</v>
      </c>
      <c r="Y121" s="16">
        <v>172</v>
      </c>
      <c r="Z121" s="16">
        <v>0.68</v>
      </c>
      <c r="AA121" s="20">
        <v>41</v>
      </c>
      <c r="AB121" s="20">
        <v>151</v>
      </c>
      <c r="AC121" s="20">
        <v>192</v>
      </c>
      <c r="AD121" s="32">
        <v>163</v>
      </c>
      <c r="AE121" s="34">
        <v>90</v>
      </c>
      <c r="AF121" s="30">
        <v>21</v>
      </c>
      <c r="AG121" s="1">
        <v>113</v>
      </c>
      <c r="AH121" s="1">
        <v>155</v>
      </c>
      <c r="AI121" s="1">
        <v>940</v>
      </c>
      <c r="AJ121" s="1"/>
      <c r="AK121" s="4">
        <f t="shared" si="54"/>
        <v>85.526249441954334</v>
      </c>
      <c r="AL121" s="4">
        <f t="shared" si="55"/>
        <v>77.303337664117961</v>
      </c>
      <c r="AM121" s="14">
        <f t="shared" si="56"/>
        <v>76.846452200303503</v>
      </c>
      <c r="AN121" s="10">
        <f t="shared" si="88"/>
        <v>79.748800000000003</v>
      </c>
      <c r="AO121" s="18">
        <f t="shared" si="89"/>
        <v>77.476799999999997</v>
      </c>
      <c r="AP121" s="39">
        <f t="shared" si="95"/>
        <v>81.586666819678129</v>
      </c>
      <c r="AQ121" s="37">
        <f t="shared" si="92"/>
        <v>81.199999999999989</v>
      </c>
      <c r="AR121" s="24">
        <f t="shared" si="96"/>
        <v>60.683333333333337</v>
      </c>
      <c r="AS121" s="22">
        <f t="shared" si="97"/>
        <v>61.002464288065021</v>
      </c>
      <c r="AT121" s="26">
        <f t="shared" si="91"/>
        <v>69.625321430922156</v>
      </c>
      <c r="AU121" s="43">
        <f t="shared" si="94"/>
        <v>69.636160257177039</v>
      </c>
      <c r="AV121" s="37">
        <f t="shared" si="61"/>
        <v>82.302442596260619</v>
      </c>
      <c r="AW121" s="42">
        <f t="shared" si="87"/>
        <v>85.893651961036667</v>
      </c>
      <c r="AX121" s="45">
        <f t="shared" si="62"/>
        <v>85.597314155071686</v>
      </c>
      <c r="AY121" s="47">
        <f t="shared" si="93"/>
        <v>89.850606343283587</v>
      </c>
      <c r="AZ121" s="28">
        <f t="shared" si="63"/>
        <v>74.575771443616134</v>
      </c>
      <c r="BA121" s="49">
        <f t="shared" si="64"/>
        <v>86.958762517483564</v>
      </c>
      <c r="BB121" s="45">
        <f t="shared" si="80"/>
        <v>73.868855279655975</v>
      </c>
      <c r="BC121" s="5">
        <f t="shared" si="65"/>
        <v>90</v>
      </c>
      <c r="BD121" s="5">
        <f t="shared" si="66"/>
        <v>71.578947368421055</v>
      </c>
      <c r="BE121" s="5">
        <f t="shared" si="67"/>
        <v>80.3125</v>
      </c>
      <c r="BF121" s="5">
        <f t="shared" si="68"/>
        <v>76.492537313432834</v>
      </c>
      <c r="BG121" s="5">
        <f t="shared" si="69"/>
        <v>78.507462686567166</v>
      </c>
      <c r="BH121" s="5">
        <f t="shared" si="70"/>
        <v>88.331096947333123</v>
      </c>
      <c r="BI121" s="5">
        <f t="shared" si="71"/>
        <v>80</v>
      </c>
      <c r="BJ121" s="5">
        <f t="shared" si="72"/>
        <v>36.842105263157897</v>
      </c>
      <c r="BK121" s="5">
        <f t="shared" si="73"/>
        <v>56.25</v>
      </c>
      <c r="BL121" s="5">
        <f t="shared" si="74"/>
        <v>47.761194029850742</v>
      </c>
      <c r="BM121" s="5">
        <f t="shared" si="75"/>
        <v>52.238805970149251</v>
      </c>
      <c r="BN121" s="5">
        <f t="shared" si="76"/>
        <v>74.069104327406919</v>
      </c>
      <c r="BP121" s="51" t="s">
        <v>794</v>
      </c>
      <c r="BQ121" s="51" t="s">
        <v>787</v>
      </c>
    </row>
    <row r="122" spans="1:69" x14ac:dyDescent="0.25">
      <c r="A122" s="1">
        <v>347</v>
      </c>
      <c r="B122" s="1" t="s">
        <v>410</v>
      </c>
      <c r="C122" s="1" t="s">
        <v>25</v>
      </c>
      <c r="D122" s="1">
        <v>36</v>
      </c>
      <c r="E122" s="4">
        <f t="shared" si="53"/>
        <v>79</v>
      </c>
      <c r="F122">
        <v>84</v>
      </c>
      <c r="G122">
        <v>245</v>
      </c>
      <c r="H122" t="s">
        <v>586</v>
      </c>
      <c r="I122" s="1" t="s">
        <v>591</v>
      </c>
      <c r="J122" s="1" t="s">
        <v>51</v>
      </c>
      <c r="K122" s="1">
        <v>77</v>
      </c>
      <c r="L122" s="1">
        <v>77</v>
      </c>
      <c r="M122" s="1">
        <v>2282</v>
      </c>
      <c r="N122" s="12">
        <v>487</v>
      </c>
      <c r="O122" s="12">
        <v>1062</v>
      </c>
      <c r="P122" s="12">
        <v>0.45900000000000002</v>
      </c>
      <c r="Q122" s="7">
        <v>104</v>
      </c>
      <c r="R122" s="7">
        <v>274</v>
      </c>
      <c r="S122" s="7">
        <v>0.38</v>
      </c>
      <c r="T122" s="1">
        <v>383</v>
      </c>
      <c r="U122" s="1">
        <v>788</v>
      </c>
      <c r="V122" s="1">
        <v>0.48599999999999999</v>
      </c>
      <c r="W122" s="1">
        <v>0.50800000000000001</v>
      </c>
      <c r="X122" s="16">
        <v>255</v>
      </c>
      <c r="Y122" s="16">
        <v>289</v>
      </c>
      <c r="Z122" s="16">
        <v>0.88200000000000001</v>
      </c>
      <c r="AA122" s="20">
        <v>44</v>
      </c>
      <c r="AB122" s="20">
        <v>413</v>
      </c>
      <c r="AC122" s="20">
        <v>457</v>
      </c>
      <c r="AD122" s="32">
        <v>143</v>
      </c>
      <c r="AE122" s="34">
        <v>39</v>
      </c>
      <c r="AF122" s="30">
        <v>33</v>
      </c>
      <c r="AG122" s="1">
        <v>82</v>
      </c>
      <c r="AH122" s="1">
        <v>160</v>
      </c>
      <c r="AI122" s="1">
        <v>1333</v>
      </c>
      <c r="AJ122" s="1"/>
      <c r="AK122" s="4">
        <f t="shared" si="54"/>
        <v>82.890241564153214</v>
      </c>
      <c r="AL122" s="4">
        <f t="shared" si="55"/>
        <v>74.605306071545058</v>
      </c>
      <c r="AM122" s="14">
        <f t="shared" si="56"/>
        <v>84.533949924127455</v>
      </c>
      <c r="AN122" s="10">
        <f t="shared" si="88"/>
        <v>80.75200000000001</v>
      </c>
      <c r="AO122" s="18">
        <f t="shared" si="89"/>
        <v>93.025619999999989</v>
      </c>
      <c r="AP122" s="39">
        <f t="shared" si="95"/>
        <v>86.136414052841388</v>
      </c>
      <c r="AQ122" s="37">
        <f t="shared" si="92"/>
        <v>61.82</v>
      </c>
      <c r="AR122" s="24">
        <f t="shared" si="96"/>
        <v>66.036666666666662</v>
      </c>
      <c r="AS122" s="22">
        <f t="shared" si="97"/>
        <v>66.177680855402443</v>
      </c>
      <c r="AT122" s="26">
        <f t="shared" si="91"/>
        <v>88.064347522069113</v>
      </c>
      <c r="AU122" s="43">
        <f t="shared" si="94"/>
        <v>63.999947279605266</v>
      </c>
      <c r="AV122" s="37">
        <f t="shared" si="61"/>
        <v>83.864556743071745</v>
      </c>
      <c r="AW122" s="42">
        <f t="shared" si="87"/>
        <v>77.532644831303458</v>
      </c>
      <c r="AX122" s="45">
        <f t="shared" si="62"/>
        <v>57.790047390800943</v>
      </c>
      <c r="AY122" s="47">
        <f t="shared" si="93"/>
        <v>62.145741138059705</v>
      </c>
      <c r="AZ122" s="28">
        <f t="shared" si="63"/>
        <v>76.550490807908943</v>
      </c>
      <c r="BA122" s="49">
        <f t="shared" si="64"/>
        <v>64.377542504033045</v>
      </c>
      <c r="BB122" s="45">
        <f t="shared" si="80"/>
        <v>80.877247428830572</v>
      </c>
      <c r="BC122" s="5">
        <f t="shared" si="65"/>
        <v>57.5</v>
      </c>
      <c r="BD122" s="5">
        <f t="shared" si="66"/>
        <v>90.526315789473685</v>
      </c>
      <c r="BE122" s="5">
        <f t="shared" si="67"/>
        <v>57.8125</v>
      </c>
      <c r="BF122" s="5">
        <f t="shared" si="68"/>
        <v>83.208955223880594</v>
      </c>
      <c r="BG122" s="5">
        <f t="shared" si="69"/>
        <v>71.791044776119406</v>
      </c>
      <c r="BH122" s="5">
        <f t="shared" si="70"/>
        <v>89.448171754444814</v>
      </c>
      <c r="BI122" s="5">
        <f t="shared" si="71"/>
        <v>15</v>
      </c>
      <c r="BJ122" s="5">
        <f t="shared" si="72"/>
        <v>78.94736842105263</v>
      </c>
      <c r="BK122" s="5">
        <f t="shared" si="73"/>
        <v>6.25</v>
      </c>
      <c r="BL122" s="5">
        <f t="shared" si="74"/>
        <v>62.686567164179102</v>
      </c>
      <c r="BM122" s="5">
        <f t="shared" si="75"/>
        <v>37.31343283582089</v>
      </c>
      <c r="BN122" s="5">
        <f t="shared" si="76"/>
        <v>76.55149278765515</v>
      </c>
      <c r="BP122" s="51" t="s">
        <v>805</v>
      </c>
      <c r="BQ122" s="51" t="s">
        <v>790</v>
      </c>
    </row>
    <row r="123" spans="1:69" x14ac:dyDescent="0.25">
      <c r="A123" s="1">
        <v>411</v>
      </c>
      <c r="B123" s="1" t="s">
        <v>476</v>
      </c>
      <c r="C123" s="1" t="s">
        <v>73</v>
      </c>
      <c r="D123" s="1">
        <v>27</v>
      </c>
      <c r="E123" s="4">
        <f t="shared" si="53"/>
        <v>70</v>
      </c>
      <c r="F123">
        <v>75</v>
      </c>
      <c r="G123">
        <v>205</v>
      </c>
      <c r="H123" t="s">
        <v>687</v>
      </c>
      <c r="I123" s="1" t="s">
        <v>587</v>
      </c>
      <c r="J123" s="1" t="s">
        <v>47</v>
      </c>
      <c r="K123" s="1">
        <v>53</v>
      </c>
      <c r="L123" s="1">
        <v>21</v>
      </c>
      <c r="M123" s="1">
        <v>1107</v>
      </c>
      <c r="N123" s="12">
        <v>145</v>
      </c>
      <c r="O123" s="12">
        <v>355</v>
      </c>
      <c r="P123" s="12">
        <v>0.40799999999999997</v>
      </c>
      <c r="Q123" s="7">
        <v>41</v>
      </c>
      <c r="R123" s="7">
        <v>131</v>
      </c>
      <c r="S123" s="7">
        <v>0.313</v>
      </c>
      <c r="T123" s="1">
        <v>104</v>
      </c>
      <c r="U123" s="1">
        <v>224</v>
      </c>
      <c r="V123" s="1">
        <v>0.46400000000000002</v>
      </c>
      <c r="W123" s="1">
        <v>0.46600000000000003</v>
      </c>
      <c r="X123" s="16">
        <v>60</v>
      </c>
      <c r="Y123" s="16">
        <v>77</v>
      </c>
      <c r="Z123" s="16">
        <v>0.77900000000000003</v>
      </c>
      <c r="AA123" s="20">
        <v>12</v>
      </c>
      <c r="AB123" s="20">
        <v>131</v>
      </c>
      <c r="AC123" s="20">
        <v>143</v>
      </c>
      <c r="AD123" s="32">
        <v>190</v>
      </c>
      <c r="AE123" s="34">
        <v>23</v>
      </c>
      <c r="AF123" s="30">
        <v>0</v>
      </c>
      <c r="AG123" s="1">
        <v>65</v>
      </c>
      <c r="AH123" s="1">
        <v>47</v>
      </c>
      <c r="AI123" s="1">
        <v>391</v>
      </c>
      <c r="AJ123" s="1"/>
      <c r="AK123" s="4">
        <f t="shared" si="54"/>
        <v>78.853644622363049</v>
      </c>
      <c r="AL123" s="4">
        <f t="shared" si="55"/>
        <v>70.473730378183362</v>
      </c>
      <c r="AM123" s="14">
        <f t="shared" si="56"/>
        <v>65.725001517450693</v>
      </c>
      <c r="AN123" s="10">
        <f t="shared" si="88"/>
        <v>75.425600000000003</v>
      </c>
      <c r="AO123" s="18">
        <f t="shared" si="89"/>
        <v>83.35239</v>
      </c>
      <c r="AP123" s="39">
        <f t="shared" si="95"/>
        <v>71.783515567802056</v>
      </c>
      <c r="AQ123" s="37">
        <f t="shared" si="92"/>
        <v>55.74</v>
      </c>
      <c r="AR123" s="24">
        <f t="shared" si="96"/>
        <v>53.6875</v>
      </c>
      <c r="AS123" s="22">
        <f t="shared" si="97"/>
        <v>55.113255462506643</v>
      </c>
      <c r="AT123" s="26">
        <f t="shared" si="91"/>
        <v>67.135160224411408</v>
      </c>
      <c r="AU123" s="43">
        <f t="shared" si="94"/>
        <v>71.652675834629193</v>
      </c>
      <c r="AV123" s="37">
        <f t="shared" si="61"/>
        <v>79.887684403649828</v>
      </c>
      <c r="AW123" s="42">
        <f t="shared" si="87"/>
        <v>74.974974590067376</v>
      </c>
      <c r="AX123" s="45">
        <f t="shared" si="62"/>
        <v>77.536551705991172</v>
      </c>
      <c r="AY123" s="47">
        <f t="shared" si="93"/>
        <v>80.608159048507474</v>
      </c>
      <c r="AZ123" s="28">
        <f t="shared" si="63"/>
        <v>69.951501626709188</v>
      </c>
      <c r="BA123" s="49">
        <f t="shared" si="64"/>
        <v>84.400401706739302</v>
      </c>
      <c r="BB123" s="45">
        <f t="shared" si="80"/>
        <v>60.605314362469429</v>
      </c>
      <c r="BC123" s="5">
        <f t="shared" si="65"/>
        <v>80</v>
      </c>
      <c r="BD123" s="5">
        <f t="shared" si="66"/>
        <v>69.21052631578948</v>
      </c>
      <c r="BE123" s="5">
        <f t="shared" si="67"/>
        <v>83.125</v>
      </c>
      <c r="BF123" s="5">
        <f t="shared" si="68"/>
        <v>69.776119402985074</v>
      </c>
      <c r="BG123" s="5">
        <f t="shared" si="69"/>
        <v>85.223880597014926</v>
      </c>
      <c r="BH123" s="5">
        <f t="shared" si="70"/>
        <v>71.71083529017109</v>
      </c>
      <c r="BI123" s="5">
        <f t="shared" si="71"/>
        <v>60</v>
      </c>
      <c r="BJ123" s="5">
        <f t="shared" si="72"/>
        <v>31.578947368421051</v>
      </c>
      <c r="BK123" s="5">
        <f t="shared" si="73"/>
        <v>62.5</v>
      </c>
      <c r="BL123" s="5">
        <f t="shared" si="74"/>
        <v>32.835820895522389</v>
      </c>
      <c r="BM123" s="5">
        <f t="shared" si="75"/>
        <v>67.164179104477611</v>
      </c>
      <c r="BN123" s="5">
        <f t="shared" si="76"/>
        <v>37.135189533713522</v>
      </c>
      <c r="BP123" s="51" t="s">
        <v>785</v>
      </c>
      <c r="BQ123" s="51" t="s">
        <v>787</v>
      </c>
    </row>
    <row r="124" spans="1:69" x14ac:dyDescent="0.25">
      <c r="A124" s="1">
        <v>334</v>
      </c>
      <c r="B124" s="1" t="s">
        <v>396</v>
      </c>
      <c r="C124" s="1" t="s">
        <v>25</v>
      </c>
      <c r="D124" s="1">
        <v>24</v>
      </c>
      <c r="E124" s="4">
        <f t="shared" si="53"/>
        <v>79</v>
      </c>
      <c r="F124">
        <v>84</v>
      </c>
      <c r="G124">
        <v>255</v>
      </c>
      <c r="H124" t="s">
        <v>586</v>
      </c>
      <c r="I124" s="1" t="s">
        <v>714</v>
      </c>
      <c r="J124" s="1" t="s">
        <v>69</v>
      </c>
      <c r="K124" s="1">
        <v>71</v>
      </c>
      <c r="L124" s="1">
        <v>62</v>
      </c>
      <c r="M124" s="1">
        <v>2037</v>
      </c>
      <c r="N124" s="12">
        <v>353</v>
      </c>
      <c r="O124" s="12">
        <v>700</v>
      </c>
      <c r="P124" s="12">
        <v>0.504</v>
      </c>
      <c r="Q124" s="7">
        <v>49</v>
      </c>
      <c r="R124" s="7">
        <v>133</v>
      </c>
      <c r="S124" s="7">
        <v>0.36799999999999999</v>
      </c>
      <c r="T124" s="1">
        <v>304</v>
      </c>
      <c r="U124" s="1">
        <v>567</v>
      </c>
      <c r="V124" s="1">
        <v>0.53600000000000003</v>
      </c>
      <c r="W124" s="1">
        <v>0.53900000000000003</v>
      </c>
      <c r="X124" s="16">
        <v>100</v>
      </c>
      <c r="Y124" s="16">
        <v>166</v>
      </c>
      <c r="Z124" s="16">
        <v>0.60199999999999998</v>
      </c>
      <c r="AA124" s="20">
        <v>137</v>
      </c>
      <c r="AB124" s="20">
        <v>284</v>
      </c>
      <c r="AC124" s="20">
        <v>421</v>
      </c>
      <c r="AD124" s="32">
        <v>130</v>
      </c>
      <c r="AE124" s="34">
        <v>56</v>
      </c>
      <c r="AF124" s="30">
        <v>34</v>
      </c>
      <c r="AG124" s="1">
        <v>123</v>
      </c>
      <c r="AH124" s="1">
        <v>203</v>
      </c>
      <c r="AI124" s="1">
        <v>855</v>
      </c>
      <c r="AJ124" s="1"/>
      <c r="AK124" s="4">
        <f t="shared" si="54"/>
        <v>84.407403058773951</v>
      </c>
      <c r="AL124" s="4">
        <f t="shared" si="55"/>
        <v>76.158165483686275</v>
      </c>
      <c r="AM124" s="14">
        <f t="shared" si="56"/>
        <v>79.308783004552353</v>
      </c>
      <c r="AN124" s="10">
        <f t="shared" si="88"/>
        <v>71.141599999999997</v>
      </c>
      <c r="AO124" s="18">
        <f t="shared" si="89"/>
        <v>71.980819999999994</v>
      </c>
      <c r="AP124" s="39">
        <f t="shared" si="95"/>
        <v>87.703158886499608</v>
      </c>
      <c r="AQ124" s="37">
        <f t="shared" si="92"/>
        <v>68.28</v>
      </c>
      <c r="AR124" s="24">
        <f t="shared" si="96"/>
        <v>66.361111111111114</v>
      </c>
      <c r="AS124" s="22">
        <f t="shared" si="97"/>
        <v>80.687481494944834</v>
      </c>
      <c r="AT124" s="26">
        <f t="shared" si="91"/>
        <v>81.557005304468646</v>
      </c>
      <c r="AU124" s="43">
        <f t="shared" si="94"/>
        <v>63.777540855861247</v>
      </c>
      <c r="AV124" s="37">
        <f t="shared" si="61"/>
        <v>81.982952213226554</v>
      </c>
      <c r="AW124" s="42">
        <f t="shared" si="87"/>
        <v>83.27951328246688</v>
      </c>
      <c r="AX124" s="45">
        <f t="shared" si="62"/>
        <v>70.536471713714221</v>
      </c>
      <c r="AY124" s="47">
        <f t="shared" si="93"/>
        <v>72.838855410447763</v>
      </c>
      <c r="AZ124" s="28">
        <f t="shared" si="63"/>
        <v>83.973214900980309</v>
      </c>
      <c r="BA124" s="49">
        <f t="shared" si="64"/>
        <v>67.266035837677762</v>
      </c>
      <c r="BB124" s="45">
        <f t="shared" si="80"/>
        <v>87.856103723029292</v>
      </c>
      <c r="BC124" s="5">
        <f t="shared" si="65"/>
        <v>87.5</v>
      </c>
      <c r="BD124" s="5">
        <f t="shared" si="66"/>
        <v>90.526315789473685</v>
      </c>
      <c r="BE124" s="5">
        <f t="shared" si="67"/>
        <v>57.8125</v>
      </c>
      <c r="BF124" s="5">
        <f t="shared" si="68"/>
        <v>86.567164179104481</v>
      </c>
      <c r="BG124" s="5">
        <f t="shared" si="69"/>
        <v>68.432835820895519</v>
      </c>
      <c r="BH124" s="5">
        <f t="shared" si="70"/>
        <v>85.74974840657498</v>
      </c>
      <c r="BI124" s="5">
        <f t="shared" si="71"/>
        <v>75</v>
      </c>
      <c r="BJ124" s="5">
        <f t="shared" si="72"/>
        <v>78.94736842105263</v>
      </c>
      <c r="BK124" s="5">
        <f t="shared" si="73"/>
        <v>6.25</v>
      </c>
      <c r="BL124" s="5">
        <f t="shared" si="74"/>
        <v>70.149253731343279</v>
      </c>
      <c r="BM124" s="5">
        <f t="shared" si="75"/>
        <v>29.850746268656714</v>
      </c>
      <c r="BN124" s="5">
        <f t="shared" si="76"/>
        <v>68.332774236833274</v>
      </c>
      <c r="BP124" s="51" t="s">
        <v>795</v>
      </c>
      <c r="BQ124" s="51" t="s">
        <v>790</v>
      </c>
    </row>
    <row r="125" spans="1:69" x14ac:dyDescent="0.25">
      <c r="A125" s="1">
        <v>486</v>
      </c>
      <c r="B125" s="1" t="s">
        <v>552</v>
      </c>
      <c r="C125" s="1" t="s">
        <v>50</v>
      </c>
      <c r="D125" s="1">
        <v>29</v>
      </c>
      <c r="E125" s="4">
        <f t="shared" si="53"/>
        <v>76</v>
      </c>
      <c r="F125">
        <v>81</v>
      </c>
      <c r="G125">
        <v>205</v>
      </c>
      <c r="H125" t="s">
        <v>586</v>
      </c>
      <c r="I125" s="1" t="s">
        <v>587</v>
      </c>
      <c r="J125" s="1" t="s">
        <v>39</v>
      </c>
      <c r="K125" s="1">
        <v>48</v>
      </c>
      <c r="L125" s="1">
        <v>2</v>
      </c>
      <c r="M125" s="1">
        <v>592</v>
      </c>
      <c r="N125" s="12">
        <v>72</v>
      </c>
      <c r="O125" s="12">
        <v>190</v>
      </c>
      <c r="P125" s="12">
        <v>0.379</v>
      </c>
      <c r="Q125" s="7">
        <v>41</v>
      </c>
      <c r="R125" s="7">
        <v>108</v>
      </c>
      <c r="S125" s="7">
        <v>0.38</v>
      </c>
      <c r="T125" s="1">
        <v>31</v>
      </c>
      <c r="U125" s="1">
        <v>82</v>
      </c>
      <c r="V125" s="1">
        <v>0.378</v>
      </c>
      <c r="W125" s="1">
        <v>0.48699999999999999</v>
      </c>
      <c r="X125" s="16">
        <v>34</v>
      </c>
      <c r="Y125" s="16">
        <v>42</v>
      </c>
      <c r="Z125" s="16">
        <v>0.81</v>
      </c>
      <c r="AA125" s="20">
        <v>14</v>
      </c>
      <c r="AB125" s="20">
        <v>97</v>
      </c>
      <c r="AC125" s="20">
        <v>111</v>
      </c>
      <c r="AD125" s="32">
        <v>41</v>
      </c>
      <c r="AE125" s="34">
        <v>20</v>
      </c>
      <c r="AF125" s="30">
        <v>11</v>
      </c>
      <c r="AG125" s="1">
        <v>18</v>
      </c>
      <c r="AH125" s="1">
        <v>55</v>
      </c>
      <c r="AI125" s="1">
        <v>219</v>
      </c>
      <c r="AJ125" s="1"/>
      <c r="AK125" s="4">
        <f t="shared" si="54"/>
        <v>74.283694072901852</v>
      </c>
      <c r="AL125" s="4">
        <f t="shared" si="55"/>
        <v>65.796251580499543</v>
      </c>
      <c r="AM125" s="14">
        <f t="shared" si="56"/>
        <v>61.112462822458269</v>
      </c>
      <c r="AN125" s="10">
        <f t="shared" si="88"/>
        <v>70.42</v>
      </c>
      <c r="AO125" s="18">
        <f t="shared" si="89"/>
        <v>67.894999999999996</v>
      </c>
      <c r="AP125" s="39">
        <f t="shared" si="95"/>
        <v>70.095459751286839</v>
      </c>
      <c r="AQ125" s="37">
        <f t="shared" si="92"/>
        <v>54.6</v>
      </c>
      <c r="AR125" s="24">
        <f t="shared" si="96"/>
        <v>58.351388888888891</v>
      </c>
      <c r="AS125" s="22">
        <f t="shared" si="97"/>
        <v>55.515808319068228</v>
      </c>
      <c r="AT125" s="26">
        <f t="shared" si="91"/>
        <v>65.450094033353935</v>
      </c>
      <c r="AU125" s="43">
        <f t="shared" si="94"/>
        <v>53.458887885765556</v>
      </c>
      <c r="AV125" s="37">
        <f t="shared" si="61"/>
        <v>73.235274196837594</v>
      </c>
      <c r="AW125" s="42">
        <f t="shared" si="87"/>
        <v>74.206573053597879</v>
      </c>
      <c r="AX125" s="45">
        <f t="shared" si="62"/>
        <v>65.738206109714753</v>
      </c>
      <c r="AY125" s="47">
        <f t="shared" si="93"/>
        <v>72.681002798507478</v>
      </c>
      <c r="AZ125" s="28">
        <f t="shared" si="63"/>
        <v>74.021173242036667</v>
      </c>
      <c r="BA125" s="49">
        <f t="shared" si="64"/>
        <v>70.727955545430717</v>
      </c>
      <c r="BB125" s="45">
        <f t="shared" si="80"/>
        <v>65.230738641045775</v>
      </c>
      <c r="BC125" s="5">
        <f t="shared" si="65"/>
        <v>75</v>
      </c>
      <c r="BD125" s="5">
        <f t="shared" si="66"/>
        <v>83.421052631578945</v>
      </c>
      <c r="BE125" s="5">
        <f t="shared" si="67"/>
        <v>66.25</v>
      </c>
      <c r="BF125" s="5">
        <f t="shared" si="68"/>
        <v>69.776119402985074</v>
      </c>
      <c r="BG125" s="5">
        <f t="shared" si="69"/>
        <v>85.223880597014926</v>
      </c>
      <c r="BH125" s="5">
        <f t="shared" si="70"/>
        <v>63.936598456893663</v>
      </c>
      <c r="BI125" s="5">
        <f t="shared" si="71"/>
        <v>50</v>
      </c>
      <c r="BJ125" s="5">
        <f t="shared" si="72"/>
        <v>63.157894736842103</v>
      </c>
      <c r="BK125" s="5">
        <f t="shared" si="73"/>
        <v>25</v>
      </c>
      <c r="BL125" s="5">
        <f t="shared" si="74"/>
        <v>32.835820895522389</v>
      </c>
      <c r="BM125" s="5">
        <f t="shared" si="75"/>
        <v>67.164179104477611</v>
      </c>
      <c r="BN125" s="5">
        <f t="shared" si="76"/>
        <v>19.859107681985911</v>
      </c>
      <c r="BP125" s="51" t="s">
        <v>785</v>
      </c>
      <c r="BQ125" s="51" t="s">
        <v>787</v>
      </c>
    </row>
    <row r="126" spans="1:69" x14ac:dyDescent="0.25">
      <c r="A126" s="1">
        <v>308</v>
      </c>
      <c r="B126" s="1" t="s">
        <v>370</v>
      </c>
      <c r="C126" s="1" t="s">
        <v>50</v>
      </c>
      <c r="D126" s="1">
        <v>23</v>
      </c>
      <c r="E126" s="4">
        <f t="shared" si="53"/>
        <v>75</v>
      </c>
      <c r="F126">
        <v>80</v>
      </c>
      <c r="G126">
        <v>225</v>
      </c>
      <c r="H126" t="s">
        <v>630</v>
      </c>
      <c r="I126" s="1" t="s">
        <v>587</v>
      </c>
      <c r="J126" s="1" t="s">
        <v>77</v>
      </c>
      <c r="K126" s="1">
        <v>36</v>
      </c>
      <c r="L126" s="1">
        <v>0</v>
      </c>
      <c r="M126" s="1">
        <v>321</v>
      </c>
      <c r="N126" s="12">
        <v>43</v>
      </c>
      <c r="O126" s="12">
        <v>107</v>
      </c>
      <c r="P126" s="12">
        <v>0.40200000000000002</v>
      </c>
      <c r="Q126" s="7">
        <v>13</v>
      </c>
      <c r="R126" s="7">
        <v>41</v>
      </c>
      <c r="S126" s="7">
        <v>0.317</v>
      </c>
      <c r="T126" s="1">
        <v>30</v>
      </c>
      <c r="U126" s="1">
        <v>66</v>
      </c>
      <c r="V126" s="1">
        <v>0.45500000000000002</v>
      </c>
      <c r="W126" s="1">
        <v>0.46300000000000002</v>
      </c>
      <c r="X126" s="16">
        <v>10</v>
      </c>
      <c r="Y126" s="16">
        <v>15</v>
      </c>
      <c r="Z126" s="16">
        <v>0.66700000000000004</v>
      </c>
      <c r="AA126" s="20">
        <v>6</v>
      </c>
      <c r="AB126" s="20">
        <v>37</v>
      </c>
      <c r="AC126" s="20">
        <v>43</v>
      </c>
      <c r="AD126" s="32">
        <v>6</v>
      </c>
      <c r="AE126" s="34">
        <v>4</v>
      </c>
      <c r="AF126" s="30">
        <v>1</v>
      </c>
      <c r="AG126" s="1">
        <v>17</v>
      </c>
      <c r="AH126" s="1">
        <v>29</v>
      </c>
      <c r="AI126" s="1">
        <v>109</v>
      </c>
      <c r="AJ126" s="1"/>
      <c r="AK126" s="4">
        <f t="shared" si="54"/>
        <v>72.411447485999531</v>
      </c>
      <c r="AL126" s="4">
        <f t="shared" si="55"/>
        <v>63.879952132728945</v>
      </c>
      <c r="AM126" s="14">
        <f t="shared" si="56"/>
        <v>60.419262518968132</v>
      </c>
      <c r="AN126" s="10">
        <f t="shared" si="88"/>
        <v>62.728400000000001</v>
      </c>
      <c r="AO126" s="18">
        <f t="shared" si="89"/>
        <v>61.710499999999996</v>
      </c>
      <c r="AP126" s="39">
        <f t="shared" si="95"/>
        <v>69.771168423549057</v>
      </c>
      <c r="AQ126" s="37">
        <f t="shared" si="92"/>
        <v>48.52</v>
      </c>
      <c r="AR126" s="24">
        <f t="shared" si="96"/>
        <v>54.924444444444447</v>
      </c>
      <c r="AS126" s="22">
        <f t="shared" si="97"/>
        <v>53.267120529990819</v>
      </c>
      <c r="AT126" s="26">
        <f t="shared" si="91"/>
        <v>61.285215768086054</v>
      </c>
      <c r="AU126" s="43">
        <f t="shared" si="94"/>
        <v>49.5424506034689</v>
      </c>
      <c r="AV126" s="37">
        <f t="shared" si="61"/>
        <v>70.900003590638704</v>
      </c>
      <c r="AW126" s="42">
        <f t="shared" si="87"/>
        <v>71.70769573906955</v>
      </c>
      <c r="AX126" s="45">
        <f t="shared" si="62"/>
        <v>70.185024237258858</v>
      </c>
      <c r="AY126" s="47">
        <f t="shared" si="93"/>
        <v>73.79879384328359</v>
      </c>
      <c r="AZ126" s="28">
        <f t="shared" si="63"/>
        <v>74.562904725274535</v>
      </c>
      <c r="BA126" s="49">
        <f t="shared" si="64"/>
        <v>71.871261101942736</v>
      </c>
      <c r="BB126" s="45">
        <f t="shared" si="80"/>
        <v>66.884988597687723</v>
      </c>
      <c r="BC126" s="5">
        <f t="shared" si="65"/>
        <v>90</v>
      </c>
      <c r="BD126" s="5">
        <f t="shared" si="66"/>
        <v>81.05263157894737</v>
      </c>
      <c r="BE126" s="5">
        <f t="shared" si="67"/>
        <v>69.0625</v>
      </c>
      <c r="BF126" s="5">
        <f t="shared" si="68"/>
        <v>76.492537313432834</v>
      </c>
      <c r="BG126" s="5">
        <f t="shared" si="69"/>
        <v>78.507462686567166</v>
      </c>
      <c r="BH126" s="5">
        <f t="shared" si="70"/>
        <v>59.845689365984569</v>
      </c>
      <c r="BI126" s="5">
        <f t="shared" si="71"/>
        <v>80</v>
      </c>
      <c r="BJ126" s="5">
        <f t="shared" si="72"/>
        <v>57.89473684210526</v>
      </c>
      <c r="BK126" s="5">
        <f t="shared" si="73"/>
        <v>31.25</v>
      </c>
      <c r="BL126" s="5">
        <f t="shared" si="74"/>
        <v>47.761194029850742</v>
      </c>
      <c r="BM126" s="5">
        <f t="shared" si="75"/>
        <v>52.238805970149251</v>
      </c>
      <c r="BN126" s="5">
        <f t="shared" si="76"/>
        <v>10.768198591076821</v>
      </c>
      <c r="BP126" s="51" t="s">
        <v>793</v>
      </c>
      <c r="BQ126" s="51" t="s">
        <v>790</v>
      </c>
    </row>
    <row r="127" spans="1:69" x14ac:dyDescent="0.25">
      <c r="A127" s="1">
        <v>184</v>
      </c>
      <c r="B127" s="1" t="s">
        <v>245</v>
      </c>
      <c r="C127" s="1" t="s">
        <v>50</v>
      </c>
      <c r="D127" s="1">
        <v>24</v>
      </c>
      <c r="E127" s="4">
        <f t="shared" si="53"/>
        <v>74</v>
      </c>
      <c r="F127">
        <v>79</v>
      </c>
      <c r="G127">
        <v>230</v>
      </c>
      <c r="H127" t="s">
        <v>606</v>
      </c>
      <c r="I127" s="1" t="s">
        <v>587</v>
      </c>
      <c r="J127" s="1" t="s">
        <v>79</v>
      </c>
      <c r="K127" s="1">
        <v>79</v>
      </c>
      <c r="L127" s="1">
        <v>79</v>
      </c>
      <c r="M127" s="1">
        <v>2490</v>
      </c>
      <c r="N127" s="12">
        <v>339</v>
      </c>
      <c r="O127" s="12">
        <v>765</v>
      </c>
      <c r="P127" s="12">
        <v>0.443</v>
      </c>
      <c r="Q127" s="7">
        <v>111</v>
      </c>
      <c r="R127" s="7">
        <v>329</v>
      </c>
      <c r="S127" s="7">
        <v>0.33700000000000002</v>
      </c>
      <c r="T127" s="1">
        <v>228</v>
      </c>
      <c r="U127" s="1">
        <v>436</v>
      </c>
      <c r="V127" s="1">
        <v>0.52300000000000002</v>
      </c>
      <c r="W127" s="1">
        <v>0.51600000000000001</v>
      </c>
      <c r="X127" s="16">
        <v>132</v>
      </c>
      <c r="Y127" s="16">
        <v>200</v>
      </c>
      <c r="Z127" s="16">
        <v>0.66</v>
      </c>
      <c r="AA127" s="20">
        <v>114</v>
      </c>
      <c r="AB127" s="20">
        <v>533</v>
      </c>
      <c r="AC127" s="20">
        <v>647</v>
      </c>
      <c r="AD127" s="32">
        <v>291</v>
      </c>
      <c r="AE127" s="34">
        <v>123</v>
      </c>
      <c r="AF127" s="30">
        <v>99</v>
      </c>
      <c r="AG127" s="1">
        <v>133</v>
      </c>
      <c r="AH127" s="1">
        <v>253</v>
      </c>
      <c r="AI127" s="1">
        <v>921</v>
      </c>
      <c r="AJ127" s="1"/>
      <c r="AK127" s="4">
        <f t="shared" si="54"/>
        <v>93.690740042654582</v>
      </c>
      <c r="AL127" s="4">
        <f t="shared" si="55"/>
        <v>85.659933926011163</v>
      </c>
      <c r="AM127" s="14">
        <f t="shared" si="56"/>
        <v>76.594720789074358</v>
      </c>
      <c r="AN127" s="10">
        <f t="shared" si="88"/>
        <v>79.784400000000005</v>
      </c>
      <c r="AO127" s="18">
        <f t="shared" si="89"/>
        <v>76.3386</v>
      </c>
      <c r="AP127" s="39">
        <f t="shared" si="95"/>
        <v>85.600685691794638</v>
      </c>
      <c r="AQ127" s="37">
        <f t="shared" si="92"/>
        <v>93.74</v>
      </c>
      <c r="AR127" s="24">
        <f t="shared" si="96"/>
        <v>86.537499999999994</v>
      </c>
      <c r="AS127" s="22">
        <f t="shared" si="97"/>
        <v>81.414436217853819</v>
      </c>
      <c r="AT127" s="26">
        <v>95</v>
      </c>
      <c r="AU127" s="43">
        <f t="shared" si="94"/>
        <v>84.485419393241628</v>
      </c>
      <c r="AV127" s="37">
        <f t="shared" si="61"/>
        <v>89.738698458568877</v>
      </c>
      <c r="AW127" s="42">
        <v>95</v>
      </c>
      <c r="AX127" s="45">
        <f t="shared" si="62"/>
        <v>82.338018595545421</v>
      </c>
      <c r="AY127" s="47">
        <f t="shared" si="93"/>
        <v>90.152272854477616</v>
      </c>
      <c r="AZ127" s="28">
        <f t="shared" si="63"/>
        <v>86.599058460931076</v>
      </c>
      <c r="BA127" s="49">
        <f t="shared" si="64"/>
        <v>84.033890526607351</v>
      </c>
      <c r="BB127" s="45">
        <f t="shared" si="80"/>
        <v>83.201241828084051</v>
      </c>
      <c r="BC127" s="5">
        <f t="shared" si="65"/>
        <v>87.5</v>
      </c>
      <c r="BD127" s="5">
        <f t="shared" si="66"/>
        <v>78.68421052631578</v>
      </c>
      <c r="BE127" s="5">
        <f t="shared" si="67"/>
        <v>71.875</v>
      </c>
      <c r="BF127" s="5">
        <f t="shared" si="68"/>
        <v>78.171641791044777</v>
      </c>
      <c r="BG127" s="5">
        <f t="shared" si="69"/>
        <v>76.828358208955223</v>
      </c>
      <c r="BH127" s="5">
        <f t="shared" si="70"/>
        <v>92.588057698758803</v>
      </c>
      <c r="BI127" s="5">
        <f t="shared" si="71"/>
        <v>75</v>
      </c>
      <c r="BJ127" s="5">
        <f t="shared" si="72"/>
        <v>52.631578947368418</v>
      </c>
      <c r="BK127" s="5">
        <f t="shared" si="73"/>
        <v>37.5</v>
      </c>
      <c r="BL127" s="5">
        <f t="shared" si="74"/>
        <v>51.492537313432834</v>
      </c>
      <c r="BM127" s="5">
        <f t="shared" si="75"/>
        <v>48.507462686567159</v>
      </c>
      <c r="BN127" s="5">
        <f t="shared" si="76"/>
        <v>83.529017108352903</v>
      </c>
      <c r="BP127" s="51" t="s">
        <v>785</v>
      </c>
      <c r="BQ127" s="51" t="s">
        <v>787</v>
      </c>
    </row>
    <row r="128" spans="1:69" x14ac:dyDescent="0.25">
      <c r="A128" s="1">
        <v>174</v>
      </c>
      <c r="B128" s="1" t="s">
        <v>235</v>
      </c>
      <c r="C128" s="1" t="s">
        <v>25</v>
      </c>
      <c r="D128" s="1">
        <v>33</v>
      </c>
      <c r="E128" s="4">
        <f t="shared" si="53"/>
        <v>77</v>
      </c>
      <c r="F128">
        <v>82</v>
      </c>
      <c r="G128">
        <v>250</v>
      </c>
      <c r="H128" t="s">
        <v>592</v>
      </c>
      <c r="I128" s="1" t="s">
        <v>587</v>
      </c>
      <c r="J128" s="1" t="s">
        <v>95</v>
      </c>
      <c r="K128" s="1">
        <v>51</v>
      </c>
      <c r="L128" s="1">
        <v>7</v>
      </c>
      <c r="M128" s="1">
        <v>864</v>
      </c>
      <c r="N128" s="12">
        <v>110</v>
      </c>
      <c r="O128" s="12">
        <v>276</v>
      </c>
      <c r="P128" s="12">
        <v>0.39900000000000002</v>
      </c>
      <c r="Q128" s="7">
        <v>23</v>
      </c>
      <c r="R128" s="7">
        <v>59</v>
      </c>
      <c r="S128" s="7">
        <v>0.39</v>
      </c>
      <c r="T128" s="1">
        <v>87</v>
      </c>
      <c r="U128" s="1">
        <v>217</v>
      </c>
      <c r="V128" s="1">
        <v>0.40100000000000002</v>
      </c>
      <c r="W128" s="1">
        <v>0.44</v>
      </c>
      <c r="X128" s="16">
        <v>34</v>
      </c>
      <c r="Y128" s="16">
        <v>44</v>
      </c>
      <c r="Z128" s="16">
        <v>0.77300000000000002</v>
      </c>
      <c r="AA128" s="20">
        <v>72</v>
      </c>
      <c r="AB128" s="20">
        <v>151</v>
      </c>
      <c r="AC128" s="20">
        <v>223</v>
      </c>
      <c r="AD128" s="32">
        <v>49</v>
      </c>
      <c r="AE128" s="34">
        <v>21</v>
      </c>
      <c r="AF128" s="30">
        <v>9</v>
      </c>
      <c r="AG128" s="1">
        <v>28</v>
      </c>
      <c r="AH128" s="1">
        <v>91</v>
      </c>
      <c r="AI128" s="1">
        <v>277</v>
      </c>
      <c r="AJ128" s="1"/>
      <c r="AK128" s="4">
        <f t="shared" si="54"/>
        <v>74.240272014500121</v>
      </c>
      <c r="AL128" s="4">
        <f t="shared" si="55"/>
        <v>65.751807826606012</v>
      </c>
      <c r="AM128" s="14">
        <f t="shared" si="56"/>
        <v>63.675345978755693</v>
      </c>
      <c r="AN128" s="10">
        <f t="shared" si="88"/>
        <v>67.959999999999994</v>
      </c>
      <c r="AO128" s="18">
        <f t="shared" si="89"/>
        <v>66.729500000000002</v>
      </c>
      <c r="AP128" s="39">
        <f t="shared" si="95"/>
        <v>73.530459387330382</v>
      </c>
      <c r="AQ128" s="37">
        <f t="shared" si="92"/>
        <v>54.98</v>
      </c>
      <c r="AR128" s="24">
        <f t="shared" si="96"/>
        <v>57.884999999999998</v>
      </c>
      <c r="AS128" s="22">
        <f t="shared" si="97"/>
        <v>65.70228830193642</v>
      </c>
      <c r="AT128" s="26">
        <f t="shared" ref="AT128:AT169" si="98">((AB128/7)*0.65+(AC128/9)*0.2+(AZ128/0.96)*0.25)*0.6+47</f>
        <v>69.571812111460218</v>
      </c>
      <c r="AU128" s="43">
        <f t="shared" si="94"/>
        <v>53.26815618929426</v>
      </c>
      <c r="AV128" s="37">
        <f t="shared" si="61"/>
        <v>74.614408159251326</v>
      </c>
      <c r="AW128" s="42">
        <f t="shared" ref="AW128:AW191" si="99">((AQ128/0.95)*0.4+(AS128/0.95)*0.2+(AR128/0.95)*0.2+(AY128/0.95)*0.2)*0.71+30</f>
        <v>74.38105961849368</v>
      </c>
      <c r="AX128" s="45">
        <f t="shared" si="62"/>
        <v>55.279964450362243</v>
      </c>
      <c r="AY128" s="47">
        <f t="shared" si="93"/>
        <v>63.36825139925373</v>
      </c>
      <c r="AZ128" s="28">
        <f t="shared" si="63"/>
        <v>71.587978465726366</v>
      </c>
      <c r="BA128" s="49">
        <f t="shared" si="64"/>
        <v>65.720173152175036</v>
      </c>
      <c r="BB128" s="45">
        <f t="shared" si="80"/>
        <v>73.774528011656969</v>
      </c>
      <c r="BC128" s="5">
        <f t="shared" si="65"/>
        <v>65</v>
      </c>
      <c r="BD128" s="5">
        <f t="shared" si="66"/>
        <v>85.78947368421052</v>
      </c>
      <c r="BE128" s="5">
        <f t="shared" si="67"/>
        <v>63.4375</v>
      </c>
      <c r="BF128" s="5">
        <f t="shared" si="68"/>
        <v>84.888059701492537</v>
      </c>
      <c r="BG128" s="5">
        <f t="shared" si="69"/>
        <v>70.111940298507463</v>
      </c>
      <c r="BH128" s="5">
        <f t="shared" si="70"/>
        <v>68.042603153304256</v>
      </c>
      <c r="BI128" s="5">
        <f t="shared" si="71"/>
        <v>30</v>
      </c>
      <c r="BJ128" s="5">
        <f t="shared" si="72"/>
        <v>68.421052631578945</v>
      </c>
      <c r="BK128" s="5">
        <f t="shared" si="73"/>
        <v>18.75</v>
      </c>
      <c r="BL128" s="5">
        <f t="shared" si="74"/>
        <v>66.417910447761187</v>
      </c>
      <c r="BM128" s="5">
        <f t="shared" si="75"/>
        <v>33.582089552238806</v>
      </c>
      <c r="BN128" s="5">
        <f t="shared" si="76"/>
        <v>28.983562562898356</v>
      </c>
      <c r="BP128" s="51" t="s">
        <v>798</v>
      </c>
      <c r="BQ128" s="51" t="s">
        <v>781</v>
      </c>
    </row>
    <row r="129" spans="1:69" x14ac:dyDescent="0.25">
      <c r="A129" s="1">
        <v>178</v>
      </c>
      <c r="B129" s="1" t="s">
        <v>239</v>
      </c>
      <c r="C129" s="1" t="s">
        <v>33</v>
      </c>
      <c r="D129" s="1">
        <v>24</v>
      </c>
      <c r="E129" s="4">
        <f t="shared" si="53"/>
        <v>76</v>
      </c>
      <c r="F129">
        <v>81</v>
      </c>
      <c r="G129">
        <v>245</v>
      </c>
      <c r="H129" t="s">
        <v>642</v>
      </c>
      <c r="I129" s="1" t="s">
        <v>587</v>
      </c>
      <c r="J129" s="1" t="s">
        <v>43</v>
      </c>
      <c r="K129" s="1">
        <v>9</v>
      </c>
      <c r="L129" s="1">
        <v>0</v>
      </c>
      <c r="M129" s="1">
        <v>71</v>
      </c>
      <c r="N129" s="12">
        <v>8</v>
      </c>
      <c r="O129" s="12">
        <v>19</v>
      </c>
      <c r="P129" s="12">
        <v>0.42099999999999999</v>
      </c>
      <c r="Q129" s="7">
        <v>0</v>
      </c>
      <c r="R129" s="7">
        <v>3</v>
      </c>
      <c r="S129" s="7">
        <v>0</v>
      </c>
      <c r="T129" s="1">
        <v>8</v>
      </c>
      <c r="U129" s="1">
        <v>16</v>
      </c>
      <c r="V129" s="1">
        <v>0.5</v>
      </c>
      <c r="W129" s="1">
        <v>0.42099999999999999</v>
      </c>
      <c r="X129" s="16">
        <v>1</v>
      </c>
      <c r="Y129" s="16">
        <v>2</v>
      </c>
      <c r="Z129" s="16">
        <v>0.5</v>
      </c>
      <c r="AA129" s="20">
        <v>7</v>
      </c>
      <c r="AB129" s="20">
        <v>11</v>
      </c>
      <c r="AC129" s="20">
        <v>18</v>
      </c>
      <c r="AD129" s="32">
        <v>2</v>
      </c>
      <c r="AE129" s="34">
        <v>1</v>
      </c>
      <c r="AF129" s="30">
        <v>0</v>
      </c>
      <c r="AG129" s="1">
        <v>8</v>
      </c>
      <c r="AH129" s="1">
        <v>7</v>
      </c>
      <c r="AI129" s="1">
        <v>17</v>
      </c>
      <c r="AJ129" s="1"/>
      <c r="AK129" s="4">
        <f t="shared" si="54"/>
        <v>68.794608123809468</v>
      </c>
      <c r="AL129" s="4">
        <f t="shared" si="55"/>
        <v>60.178010667899102</v>
      </c>
      <c r="AM129" s="14">
        <f t="shared" si="56"/>
        <v>59.29360698027314</v>
      </c>
      <c r="AN129" s="10">
        <f t="shared" si="88"/>
        <v>45</v>
      </c>
      <c r="AO129" s="18">
        <f t="shared" si="89"/>
        <v>55.82</v>
      </c>
      <c r="AP129" s="39">
        <f t="shared" si="95"/>
        <v>68.504561245620323</v>
      </c>
      <c r="AQ129" s="37">
        <f t="shared" si="92"/>
        <v>47.38</v>
      </c>
      <c r="AR129" s="24">
        <f t="shared" si="96"/>
        <v>54.782499999999999</v>
      </c>
      <c r="AS129" s="22">
        <f t="shared" si="97"/>
        <v>52.788698931948772</v>
      </c>
      <c r="AT129" s="26">
        <f t="shared" si="98"/>
        <v>59.291556074805911</v>
      </c>
      <c r="AU129" s="43">
        <f t="shared" si="94"/>
        <v>48.533077463217708</v>
      </c>
      <c r="AV129" s="37">
        <f t="shared" si="61"/>
        <v>70.092421357355732</v>
      </c>
      <c r="AW129" s="42">
        <f t="shared" si="99"/>
        <v>70.592886436780219</v>
      </c>
      <c r="AX129" s="45">
        <f t="shared" si="62"/>
        <v>63.89050371921423</v>
      </c>
      <c r="AY129" s="47">
        <f t="shared" si="93"/>
        <v>69.2409286380597</v>
      </c>
      <c r="AZ129" s="28">
        <f t="shared" si="63"/>
        <v>73.207673164472112</v>
      </c>
      <c r="BA129" s="49">
        <f t="shared" si="64"/>
        <v>55.837518193453093</v>
      </c>
      <c r="BB129" s="45">
        <f t="shared" si="80"/>
        <v>68.592238481184708</v>
      </c>
      <c r="BC129" s="5">
        <f t="shared" si="65"/>
        <v>87.5</v>
      </c>
      <c r="BD129" s="5">
        <f t="shared" si="66"/>
        <v>83.421052631578945</v>
      </c>
      <c r="BE129" s="5">
        <f t="shared" si="67"/>
        <v>66.25</v>
      </c>
      <c r="BF129" s="5">
        <f t="shared" si="68"/>
        <v>83.208955223880594</v>
      </c>
      <c r="BG129" s="5">
        <f t="shared" si="69"/>
        <v>71.791044776119406</v>
      </c>
      <c r="BH129" s="5">
        <f t="shared" si="70"/>
        <v>56.071787990607177</v>
      </c>
      <c r="BI129" s="5">
        <f t="shared" si="71"/>
        <v>75</v>
      </c>
      <c r="BJ129" s="5">
        <f t="shared" si="72"/>
        <v>63.157894736842103</v>
      </c>
      <c r="BK129" s="5">
        <f t="shared" si="73"/>
        <v>25</v>
      </c>
      <c r="BL129" s="5">
        <f t="shared" si="74"/>
        <v>62.686567164179102</v>
      </c>
      <c r="BM129" s="5">
        <f t="shared" si="75"/>
        <v>37.31343283582089</v>
      </c>
      <c r="BN129" s="5">
        <f t="shared" si="76"/>
        <v>2.3817510902381751</v>
      </c>
      <c r="BP129" s="51" t="s">
        <v>794</v>
      </c>
      <c r="BQ129" s="51" t="s">
        <v>790</v>
      </c>
    </row>
    <row r="130" spans="1:69" x14ac:dyDescent="0.25">
      <c r="A130" s="1">
        <v>76</v>
      </c>
      <c r="B130" s="1" t="s">
        <v>134</v>
      </c>
      <c r="C130" s="1" t="s">
        <v>73</v>
      </c>
      <c r="D130" s="1">
        <v>25</v>
      </c>
      <c r="E130" s="4">
        <f t="shared" ref="E130:E193" si="100">(F130-5)</f>
        <v>70</v>
      </c>
      <c r="F130">
        <v>75</v>
      </c>
      <c r="G130">
        <v>190</v>
      </c>
      <c r="H130" t="s">
        <v>623</v>
      </c>
      <c r="I130" s="1" t="s">
        <v>587</v>
      </c>
      <c r="J130" s="1" t="s">
        <v>107</v>
      </c>
      <c r="K130" s="1">
        <v>6</v>
      </c>
      <c r="L130" s="1">
        <v>0</v>
      </c>
      <c r="M130" s="1">
        <v>123</v>
      </c>
      <c r="N130" s="12">
        <v>18</v>
      </c>
      <c r="O130" s="12">
        <v>40</v>
      </c>
      <c r="P130" s="12">
        <v>0.45</v>
      </c>
      <c r="Q130" s="7">
        <v>7</v>
      </c>
      <c r="R130" s="7">
        <v>11</v>
      </c>
      <c r="S130" s="7">
        <v>0.63600000000000001</v>
      </c>
      <c r="T130" s="1">
        <v>11</v>
      </c>
      <c r="U130" s="1">
        <v>29</v>
      </c>
      <c r="V130" s="1">
        <v>0.379</v>
      </c>
      <c r="W130" s="1">
        <v>0.53800000000000003</v>
      </c>
      <c r="X130" s="16">
        <v>9</v>
      </c>
      <c r="Y130" s="16">
        <v>10</v>
      </c>
      <c r="Z130" s="16">
        <v>0.9</v>
      </c>
      <c r="AA130" s="20">
        <v>2</v>
      </c>
      <c r="AB130" s="20">
        <v>10</v>
      </c>
      <c r="AC130" s="20">
        <v>12</v>
      </c>
      <c r="AD130" s="32">
        <v>14</v>
      </c>
      <c r="AE130" s="34">
        <v>3</v>
      </c>
      <c r="AF130" s="30">
        <v>0</v>
      </c>
      <c r="AG130" s="1">
        <v>12</v>
      </c>
      <c r="AH130" s="1">
        <v>3</v>
      </c>
      <c r="AI130" s="1">
        <v>52</v>
      </c>
      <c r="AJ130" s="1"/>
      <c r="AK130" s="4">
        <f t="shared" ref="AK130:AK193" si="101">(AVERAGE(AM130:BB130)/0.87)*0.85+10</f>
        <v>74.173249092320916</v>
      </c>
      <c r="AL130" s="4">
        <f t="shared" ref="AL130:AL193" si="102">AVERAGE(AM130:BB130)</f>
        <v>65.683207894493165</v>
      </c>
      <c r="AM130" s="14">
        <f t="shared" ref="AM130:AM193" si="103">((P130*100)*0.5+(N130/6.59)*0.5)*0.66+45</f>
        <v>60.751365705614568</v>
      </c>
      <c r="AN130" s="10">
        <f t="shared" si="88"/>
        <v>84.483199999999997</v>
      </c>
      <c r="AO130" s="18">
        <f t="shared" ref="AO130:AO161" si="104">IF(Y130&gt;50,((Z130*107)*0.9+(X130/5)*0.1)*0.7+30,((Z130*90)*0.5+(X130/5)*0.5)*0.7+40)</f>
        <v>68.97999999999999</v>
      </c>
      <c r="AP130" s="39">
        <f t="shared" si="95"/>
        <v>67.47783924305665</v>
      </c>
      <c r="AQ130" s="37">
        <f t="shared" si="92"/>
        <v>48.14</v>
      </c>
      <c r="AR130" s="24">
        <f t="shared" si="96"/>
        <v>53.6875</v>
      </c>
      <c r="AS130" s="22">
        <f t="shared" si="97"/>
        <v>51.389533775669392</v>
      </c>
      <c r="AT130" s="26">
        <f t="shared" si="98"/>
        <v>58.606676632812245</v>
      </c>
      <c r="AU130" s="43">
        <f t="shared" si="94"/>
        <v>51.348733400418659</v>
      </c>
      <c r="AV130" s="37">
        <f t="shared" ref="AV130:AV193" si="105">(((AG130-321)/-3.21)*0.1+(AU130/0.95)*0.57+(AS130/0.95)*0.2+(AI130/20)*0.2)*0.6+40</f>
        <v>71.064554488288394</v>
      </c>
      <c r="AW130" s="42">
        <f t="shared" si="99"/>
        <v>72.22623724712048</v>
      </c>
      <c r="AX130" s="45">
        <f t="shared" ref="AX130:AX193" si="106">(BI130*0.3+BK130*0.2+BM130*0.2+AY130*0.1+BN130*0.2)*0.8+30</f>
        <v>76.488889841295872</v>
      </c>
      <c r="AY130" s="47">
        <f t="shared" si="93"/>
        <v>81.142440764925368</v>
      </c>
      <c r="AZ130" s="28">
        <f t="shared" ref="AZ130:AZ193" si="107">(BI130*0.2+BJ130*0.3+(AC130/11)*0.3+(AR130/0.96)*0.1+BM130*0.1+(AY130/0.96)*0.1)*0.65+40</f>
        <v>69.693016164284089</v>
      </c>
      <c r="BA130" s="49">
        <f t="shared" ref="BA130:BA193" si="108">IF(C130="C",(((AY130/0.95)*0.35+(AU130/0.95)*0.2+BK130*0.45)*0.55+30),IF(C130="PF",(((AY130/0.95)*0.4+(AU130/0.95)*0.25+BK130*0.35)*0.65+35),(((T130/6.3)*0.1+(AY130/0.95)*0.35+(AU130/0.95)*0.2+BK130*0.35)*0.65+40)))</f>
        <v>80.790390080413061</v>
      </c>
      <c r="BB130" s="45">
        <f t="shared" si="80"/>
        <v>54.660948967991686</v>
      </c>
      <c r="BC130" s="5">
        <f t="shared" ref="BC130:BC193" si="109">((D130-39)/-0.2)*0.5+50</f>
        <v>85</v>
      </c>
      <c r="BD130" s="5">
        <f t="shared" ref="BD130:BD193" si="110">((F130-69)/0.19)*0.45+55</f>
        <v>69.21052631578948</v>
      </c>
      <c r="BE130" s="5">
        <f t="shared" ref="BE130:BE193" si="111">((F130-85)/-0.16)*0.45+55</f>
        <v>83.125</v>
      </c>
      <c r="BF130" s="5">
        <f t="shared" ref="BF130:BF193" si="112">((G130-161)/1.34)*0.45+55</f>
        <v>64.738805970149258</v>
      </c>
      <c r="BG130" s="5">
        <f t="shared" ref="BG130:BG193" si="113">((G130-295)/-1.34)*0.45+55</f>
        <v>90.261194029850742</v>
      </c>
      <c r="BH130" s="5">
        <f t="shared" ref="BH130:BH193" si="114">(M130/29.81)*0.45+55</f>
        <v>56.856759476685674</v>
      </c>
      <c r="BI130" s="5">
        <f t="shared" ref="BI130:BI193" si="115">((D130-39)/-0.2)</f>
        <v>70</v>
      </c>
      <c r="BJ130" s="5">
        <f t="shared" ref="BJ130:BJ193" si="116">((F130-69)/0.19)</f>
        <v>31.578947368421051</v>
      </c>
      <c r="BK130" s="5">
        <f t="shared" ref="BK130:BK193" si="117">((F130-85)/-0.16)</f>
        <v>62.5</v>
      </c>
      <c r="BL130" s="5">
        <f t="shared" ref="BL130:BL193" si="118">((G130-161)/1.34)</f>
        <v>21.641791044776117</v>
      </c>
      <c r="BM130" s="5">
        <f t="shared" ref="BM130:BM193" si="119">((G130-295)/-1.34)</f>
        <v>78.358208955223873</v>
      </c>
      <c r="BN130" s="5">
        <f t="shared" ref="BN130:BN193" si="120">(M130/29.81)</f>
        <v>4.126132170412613</v>
      </c>
      <c r="BP130" s="51" t="s">
        <v>804</v>
      </c>
      <c r="BQ130" s="51" t="s">
        <v>787</v>
      </c>
    </row>
    <row r="131" spans="1:69" x14ac:dyDescent="0.25">
      <c r="A131" s="1">
        <v>223</v>
      </c>
      <c r="B131" s="1" t="s">
        <v>284</v>
      </c>
      <c r="C131" s="1" t="s">
        <v>33</v>
      </c>
      <c r="D131" s="1">
        <v>29</v>
      </c>
      <c r="E131" s="4">
        <f t="shared" si="100"/>
        <v>78</v>
      </c>
      <c r="F131">
        <v>83</v>
      </c>
      <c r="G131">
        <v>275</v>
      </c>
      <c r="H131" t="s">
        <v>586</v>
      </c>
      <c r="I131" s="1" t="s">
        <v>587</v>
      </c>
      <c r="J131" s="1" t="s">
        <v>69</v>
      </c>
      <c r="K131" s="1">
        <v>41</v>
      </c>
      <c r="L131" s="1">
        <v>41</v>
      </c>
      <c r="M131" s="1">
        <v>1223</v>
      </c>
      <c r="N131" s="12">
        <v>251</v>
      </c>
      <c r="O131" s="12">
        <v>423</v>
      </c>
      <c r="P131" s="12">
        <v>0.59299999999999997</v>
      </c>
      <c r="Q131" s="7">
        <v>1</v>
      </c>
      <c r="R131" s="7">
        <v>2</v>
      </c>
      <c r="S131" s="7">
        <v>0.5</v>
      </c>
      <c r="T131" s="1">
        <v>250</v>
      </c>
      <c r="U131" s="1">
        <v>421</v>
      </c>
      <c r="V131" s="1">
        <v>0.59399999999999997</v>
      </c>
      <c r="W131" s="1">
        <v>0.59499999999999997</v>
      </c>
      <c r="X131" s="16">
        <v>143</v>
      </c>
      <c r="Y131" s="16">
        <v>271</v>
      </c>
      <c r="Z131" s="16">
        <v>0.52800000000000002</v>
      </c>
      <c r="AA131" s="20">
        <v>110</v>
      </c>
      <c r="AB131" s="20">
        <v>321</v>
      </c>
      <c r="AC131" s="20">
        <v>431</v>
      </c>
      <c r="AD131" s="32">
        <v>50</v>
      </c>
      <c r="AE131" s="34">
        <v>28</v>
      </c>
      <c r="AF131" s="30">
        <v>53</v>
      </c>
      <c r="AG131" s="1">
        <v>115</v>
      </c>
      <c r="AH131" s="1">
        <v>137</v>
      </c>
      <c r="AI131" s="1">
        <v>646</v>
      </c>
      <c r="AJ131" s="1"/>
      <c r="AK131" s="4">
        <f t="shared" si="101"/>
        <v>79.056558676011022</v>
      </c>
      <c r="AL131" s="4">
        <f t="shared" si="102"/>
        <v>70.681418880152464</v>
      </c>
      <c r="AM131" s="14">
        <f t="shared" si="103"/>
        <v>77.138044006069805</v>
      </c>
      <c r="AN131" s="10">
        <f t="shared" si="88"/>
        <v>69.763999999999996</v>
      </c>
      <c r="AO131" s="18">
        <f t="shared" si="104"/>
        <v>67.594480000000004</v>
      </c>
      <c r="AP131" s="39">
        <f t="shared" si="95"/>
        <v>83.440075275910544</v>
      </c>
      <c r="AQ131" s="37">
        <f t="shared" si="92"/>
        <v>57.64</v>
      </c>
      <c r="AR131" s="24">
        <f t="shared" si="96"/>
        <v>72.343055555555566</v>
      </c>
      <c r="AS131" s="22">
        <f t="shared" si="97"/>
        <v>75.977398089753478</v>
      </c>
      <c r="AT131" s="26">
        <f t="shared" si="98"/>
        <v>82.925017137372535</v>
      </c>
      <c r="AU131" s="43">
        <f t="shared" si="94"/>
        <v>53.409033787679427</v>
      </c>
      <c r="AV131" s="37">
        <f t="shared" si="105"/>
        <v>76.550864475147819</v>
      </c>
      <c r="AW131" s="42">
        <f t="shared" si="99"/>
        <v>78.904572067658606</v>
      </c>
      <c r="AX131" s="45">
        <f t="shared" si="106"/>
        <v>58.038541605766881</v>
      </c>
      <c r="AY131" s="47">
        <f t="shared" si="93"/>
        <v>63.57802145522389</v>
      </c>
      <c r="AZ131" s="28">
        <f t="shared" si="107"/>
        <v>78.682014441088995</v>
      </c>
      <c r="BA131" s="49">
        <f t="shared" si="108"/>
        <v>52.160868786079305</v>
      </c>
      <c r="BB131" s="45">
        <f t="shared" si="80"/>
        <v>82.756715399132588</v>
      </c>
      <c r="BC131" s="5">
        <f t="shared" si="109"/>
        <v>75</v>
      </c>
      <c r="BD131" s="5">
        <f t="shared" si="110"/>
        <v>88.15789473684211</v>
      </c>
      <c r="BE131" s="5">
        <f t="shared" si="111"/>
        <v>60.625</v>
      </c>
      <c r="BF131" s="5">
        <f t="shared" si="112"/>
        <v>93.283582089552226</v>
      </c>
      <c r="BG131" s="5">
        <f t="shared" si="113"/>
        <v>61.71641791044776</v>
      </c>
      <c r="BH131" s="5">
        <f t="shared" si="114"/>
        <v>73.4619255283462</v>
      </c>
      <c r="BI131" s="5">
        <f t="shared" si="115"/>
        <v>50</v>
      </c>
      <c r="BJ131" s="5">
        <f t="shared" si="116"/>
        <v>73.684210526315795</v>
      </c>
      <c r="BK131" s="5">
        <f t="shared" si="117"/>
        <v>12.5</v>
      </c>
      <c r="BL131" s="5">
        <f t="shared" si="118"/>
        <v>85.074626865671632</v>
      </c>
      <c r="BM131" s="5">
        <f t="shared" si="119"/>
        <v>14.925373134328357</v>
      </c>
      <c r="BN131" s="5">
        <f t="shared" si="120"/>
        <v>41.026501174102648</v>
      </c>
      <c r="BP131" s="51" t="s">
        <v>785</v>
      </c>
      <c r="BQ131" s="51" t="s">
        <v>787</v>
      </c>
    </row>
    <row r="132" spans="1:69" x14ac:dyDescent="0.25">
      <c r="A132" s="1">
        <v>371</v>
      </c>
      <c r="B132" s="1" t="s">
        <v>435</v>
      </c>
      <c r="C132" s="1" t="s">
        <v>25</v>
      </c>
      <c r="D132" s="1">
        <v>23</v>
      </c>
      <c r="E132" s="4">
        <f t="shared" si="100"/>
        <v>78</v>
      </c>
      <c r="F132">
        <v>83</v>
      </c>
      <c r="G132">
        <v>240</v>
      </c>
      <c r="H132" t="s">
        <v>678</v>
      </c>
      <c r="I132" s="1" t="s">
        <v>673</v>
      </c>
      <c r="J132" s="1" t="s">
        <v>51</v>
      </c>
      <c r="K132" s="1">
        <v>29</v>
      </c>
      <c r="L132" s="1">
        <v>0</v>
      </c>
      <c r="M132" s="1">
        <v>236</v>
      </c>
      <c r="N132" s="12">
        <v>31</v>
      </c>
      <c r="O132" s="12">
        <v>67</v>
      </c>
      <c r="P132" s="12">
        <v>0.46300000000000002</v>
      </c>
      <c r="Q132" s="7">
        <v>3</v>
      </c>
      <c r="R132" s="7">
        <v>11</v>
      </c>
      <c r="S132" s="7">
        <v>0.27300000000000002</v>
      </c>
      <c r="T132" s="1">
        <v>28</v>
      </c>
      <c r="U132" s="1">
        <v>56</v>
      </c>
      <c r="V132" s="1">
        <v>0.5</v>
      </c>
      <c r="W132" s="1">
        <v>0.48499999999999999</v>
      </c>
      <c r="X132" s="16">
        <v>25</v>
      </c>
      <c r="Y132" s="16">
        <v>33</v>
      </c>
      <c r="Z132" s="16">
        <v>0.75800000000000001</v>
      </c>
      <c r="AA132" s="20">
        <v>18</v>
      </c>
      <c r="AB132" s="20">
        <v>32</v>
      </c>
      <c r="AC132" s="20">
        <v>50</v>
      </c>
      <c r="AD132" s="32">
        <v>9</v>
      </c>
      <c r="AE132" s="34">
        <v>9</v>
      </c>
      <c r="AF132" s="30">
        <v>6</v>
      </c>
      <c r="AG132" s="1">
        <v>11</v>
      </c>
      <c r="AH132" s="1">
        <v>40</v>
      </c>
      <c r="AI132" s="1">
        <v>90</v>
      </c>
      <c r="AJ132" s="1"/>
      <c r="AK132" s="4">
        <f t="shared" si="101"/>
        <v>72.500293034187166</v>
      </c>
      <c r="AL132" s="4">
        <f t="shared" si="102"/>
        <v>63.970888164403341</v>
      </c>
      <c r="AM132" s="14">
        <f t="shared" si="103"/>
        <v>61.831352048558429</v>
      </c>
      <c r="AN132" s="10">
        <f t="shared" si="88"/>
        <v>58.9236</v>
      </c>
      <c r="AO132" s="18">
        <f t="shared" si="104"/>
        <v>65.626999999999995</v>
      </c>
      <c r="AP132" s="39">
        <f t="shared" si="95"/>
        <v>70.710598670534367</v>
      </c>
      <c r="AQ132" s="37">
        <f t="shared" si="92"/>
        <v>50.42</v>
      </c>
      <c r="AR132" s="24">
        <f t="shared" si="96"/>
        <v>57.094166666666666</v>
      </c>
      <c r="AS132" s="22">
        <f t="shared" si="97"/>
        <v>55.550917671161415</v>
      </c>
      <c r="AT132" s="26">
        <f t="shared" si="98"/>
        <v>61.467108147351894</v>
      </c>
      <c r="AU132" s="43">
        <f t="shared" si="94"/>
        <v>49.406748819677034</v>
      </c>
      <c r="AV132" s="37">
        <f t="shared" si="105"/>
        <v>71.137780120068612</v>
      </c>
      <c r="AW132" s="42">
        <f t="shared" si="99"/>
        <v>72.339365011038439</v>
      </c>
      <c r="AX132" s="45">
        <f t="shared" si="106"/>
        <v>64.615551679780395</v>
      </c>
      <c r="AY132" s="47">
        <f t="shared" si="93"/>
        <v>69.771230876865673</v>
      </c>
      <c r="AZ132" s="28">
        <f t="shared" si="107"/>
        <v>76.912539762099755</v>
      </c>
      <c r="BA132" s="49">
        <f t="shared" si="108"/>
        <v>65.390188643350101</v>
      </c>
      <c r="BB132" s="45">
        <f t="shared" si="80"/>
        <v>72.336062513300575</v>
      </c>
      <c r="BC132" s="5">
        <f t="shared" si="109"/>
        <v>90</v>
      </c>
      <c r="BD132" s="5">
        <f t="shared" si="110"/>
        <v>88.15789473684211</v>
      </c>
      <c r="BE132" s="5">
        <f t="shared" si="111"/>
        <v>60.625</v>
      </c>
      <c r="BF132" s="5">
        <f t="shared" si="112"/>
        <v>81.52985074626865</v>
      </c>
      <c r="BG132" s="5">
        <f t="shared" si="113"/>
        <v>73.470149253731336</v>
      </c>
      <c r="BH132" s="5">
        <f t="shared" si="114"/>
        <v>58.562562898356255</v>
      </c>
      <c r="BI132" s="5">
        <f t="shared" si="115"/>
        <v>80</v>
      </c>
      <c r="BJ132" s="5">
        <f t="shared" si="116"/>
        <v>73.684210526315795</v>
      </c>
      <c r="BK132" s="5">
        <f t="shared" si="117"/>
        <v>12.5</v>
      </c>
      <c r="BL132" s="5">
        <f t="shared" si="118"/>
        <v>58.955223880597011</v>
      </c>
      <c r="BM132" s="5">
        <f t="shared" si="119"/>
        <v>41.044776119402982</v>
      </c>
      <c r="BN132" s="5">
        <f t="shared" si="120"/>
        <v>7.9168064407916807</v>
      </c>
      <c r="BP132" s="51" t="s">
        <v>805</v>
      </c>
      <c r="BQ132" s="51" t="s">
        <v>789</v>
      </c>
    </row>
    <row r="133" spans="1:69" x14ac:dyDescent="0.25">
      <c r="A133" s="1">
        <v>458</v>
      </c>
      <c r="B133" s="1" t="s">
        <v>524</v>
      </c>
      <c r="C133" s="1" t="s">
        <v>30</v>
      </c>
      <c r="D133" s="1">
        <v>33</v>
      </c>
      <c r="E133" s="4">
        <f t="shared" si="100"/>
        <v>71</v>
      </c>
      <c r="F133">
        <v>76</v>
      </c>
      <c r="G133">
        <v>220</v>
      </c>
      <c r="H133" t="s">
        <v>623</v>
      </c>
      <c r="I133" s="1" t="s">
        <v>587</v>
      </c>
      <c r="J133" s="1" t="s">
        <v>55</v>
      </c>
      <c r="K133" s="1">
        <v>62</v>
      </c>
      <c r="L133" s="1">
        <v>62</v>
      </c>
      <c r="M133" s="1">
        <v>1971</v>
      </c>
      <c r="N133" s="12">
        <v>509</v>
      </c>
      <c r="O133" s="12">
        <v>1084</v>
      </c>
      <c r="P133" s="12">
        <v>0.47</v>
      </c>
      <c r="Q133" s="7">
        <v>29</v>
      </c>
      <c r="R133" s="7">
        <v>102</v>
      </c>
      <c r="S133" s="7">
        <v>0.28399999999999997</v>
      </c>
      <c r="T133" s="1">
        <v>480</v>
      </c>
      <c r="U133" s="1">
        <v>982</v>
      </c>
      <c r="V133" s="1">
        <v>0.48899999999999999</v>
      </c>
      <c r="W133" s="1">
        <v>0.48299999999999998</v>
      </c>
      <c r="X133" s="16">
        <v>284</v>
      </c>
      <c r="Y133" s="16">
        <v>370</v>
      </c>
      <c r="Z133" s="16">
        <v>0.76800000000000002</v>
      </c>
      <c r="AA133" s="20">
        <v>58</v>
      </c>
      <c r="AB133" s="20">
        <v>161</v>
      </c>
      <c r="AC133" s="20">
        <v>219</v>
      </c>
      <c r="AD133" s="32">
        <v>299</v>
      </c>
      <c r="AE133" s="34">
        <v>73</v>
      </c>
      <c r="AF133" s="30">
        <v>21</v>
      </c>
      <c r="AG133" s="1">
        <v>209</v>
      </c>
      <c r="AH133" s="1">
        <v>105</v>
      </c>
      <c r="AI133" s="1">
        <v>1331</v>
      </c>
      <c r="AJ133" s="1"/>
      <c r="AK133" s="4">
        <f t="shared" si="101"/>
        <v>85.201941142206991</v>
      </c>
      <c r="AL133" s="4">
        <f t="shared" si="102"/>
        <v>76.971398580847165</v>
      </c>
      <c r="AM133" s="14">
        <f t="shared" si="103"/>
        <v>85.998619119878612</v>
      </c>
      <c r="AN133" s="10">
        <f t="shared" si="88"/>
        <v>73.617599999999996</v>
      </c>
      <c r="AO133" s="18">
        <f t="shared" si="104"/>
        <v>85.74687999999999</v>
      </c>
      <c r="AP133" s="39">
        <f t="shared" si="95"/>
        <v>87.132626600464718</v>
      </c>
      <c r="AQ133" s="37">
        <f t="shared" si="92"/>
        <v>74.739999999999995</v>
      </c>
      <c r="AR133" s="24">
        <f t="shared" si="96"/>
        <v>60.683333333333337</v>
      </c>
      <c r="AS133" s="22">
        <f t="shared" si="97"/>
        <v>62.996874022238003</v>
      </c>
      <c r="AT133" s="26">
        <f t="shared" si="98"/>
        <v>69.53687402223801</v>
      </c>
      <c r="AU133" s="43">
        <f t="shared" si="94"/>
        <v>84.211770700059816</v>
      </c>
      <c r="AV133" s="37">
        <f t="shared" si="105"/>
        <v>88.35319527243999</v>
      </c>
      <c r="AW133" s="42">
        <f t="shared" si="99"/>
        <v>82.810270421734572</v>
      </c>
      <c r="AX133" s="45">
        <f t="shared" si="106"/>
        <v>72.146059402622086</v>
      </c>
      <c r="AY133" s="47">
        <f t="shared" si="93"/>
        <v>80.147939832089548</v>
      </c>
      <c r="AZ133" s="28">
        <f t="shared" si="107"/>
        <v>68.139993742323227</v>
      </c>
      <c r="BA133" s="49">
        <f t="shared" si="108"/>
        <v>88.466294376389527</v>
      </c>
      <c r="BB133" s="45">
        <f t="shared" si="80"/>
        <v>66.814046447743266</v>
      </c>
      <c r="BC133" s="5">
        <f t="shared" si="109"/>
        <v>65</v>
      </c>
      <c r="BD133" s="5">
        <f t="shared" si="110"/>
        <v>71.578947368421055</v>
      </c>
      <c r="BE133" s="5">
        <f t="shared" si="111"/>
        <v>80.3125</v>
      </c>
      <c r="BF133" s="5">
        <f t="shared" si="112"/>
        <v>74.81343283582089</v>
      </c>
      <c r="BG133" s="5">
        <f t="shared" si="113"/>
        <v>80.18656716417911</v>
      </c>
      <c r="BH133" s="5">
        <f t="shared" si="114"/>
        <v>84.753438443475346</v>
      </c>
      <c r="BI133" s="5">
        <f t="shared" si="115"/>
        <v>30</v>
      </c>
      <c r="BJ133" s="5">
        <f t="shared" si="116"/>
        <v>36.842105263157897</v>
      </c>
      <c r="BK133" s="5">
        <f t="shared" si="117"/>
        <v>56.25</v>
      </c>
      <c r="BL133" s="5">
        <f t="shared" si="118"/>
        <v>44.029850746268657</v>
      </c>
      <c r="BM133" s="5">
        <f t="shared" si="119"/>
        <v>55.970149253731343</v>
      </c>
      <c r="BN133" s="5">
        <f t="shared" si="120"/>
        <v>66.118752096611871</v>
      </c>
      <c r="BP133" s="51" t="s">
        <v>785</v>
      </c>
      <c r="BQ133" s="51" t="s">
        <v>787</v>
      </c>
    </row>
    <row r="134" spans="1:69" x14ac:dyDescent="0.25">
      <c r="A134" s="1">
        <v>34</v>
      </c>
      <c r="B134" s="1" t="s">
        <v>85</v>
      </c>
      <c r="C134" s="1" t="s">
        <v>33</v>
      </c>
      <c r="D134" s="1">
        <v>33</v>
      </c>
      <c r="E134" s="4">
        <f t="shared" si="100"/>
        <v>79</v>
      </c>
      <c r="F134">
        <v>84</v>
      </c>
      <c r="G134">
        <v>250</v>
      </c>
      <c r="H134" t="s">
        <v>639</v>
      </c>
      <c r="I134" s="1" t="s">
        <v>587</v>
      </c>
      <c r="J134" s="1" t="s">
        <v>86</v>
      </c>
      <c r="K134" s="1">
        <v>16</v>
      </c>
      <c r="L134" s="1">
        <v>1</v>
      </c>
      <c r="M134" s="1">
        <v>143</v>
      </c>
      <c r="N134" s="12">
        <v>12</v>
      </c>
      <c r="O134" s="12">
        <v>39</v>
      </c>
      <c r="P134" s="12">
        <v>0.308</v>
      </c>
      <c r="Q134" s="7">
        <v>2</v>
      </c>
      <c r="R134" s="7">
        <v>4</v>
      </c>
      <c r="S134" s="7">
        <v>0.5</v>
      </c>
      <c r="T134" s="1">
        <v>10</v>
      </c>
      <c r="U134" s="1">
        <v>35</v>
      </c>
      <c r="V134" s="1">
        <v>0.28599999999999998</v>
      </c>
      <c r="W134" s="1">
        <v>0.33300000000000002</v>
      </c>
      <c r="X134" s="16">
        <v>6</v>
      </c>
      <c r="Y134" s="16">
        <v>12</v>
      </c>
      <c r="Z134" s="16">
        <v>0.5</v>
      </c>
      <c r="AA134" s="20">
        <v>14</v>
      </c>
      <c r="AB134" s="20">
        <v>14</v>
      </c>
      <c r="AC134" s="20">
        <v>28</v>
      </c>
      <c r="AD134" s="32">
        <v>5</v>
      </c>
      <c r="AE134" s="34">
        <v>4</v>
      </c>
      <c r="AF134" s="30">
        <v>2</v>
      </c>
      <c r="AG134" s="1">
        <v>5</v>
      </c>
      <c r="AH134" s="1">
        <v>26</v>
      </c>
      <c r="AI134" s="1">
        <v>32</v>
      </c>
      <c r="AJ134" s="1"/>
      <c r="AK134" s="4">
        <f t="shared" si="101"/>
        <v>68.104434304158701</v>
      </c>
      <c r="AL134" s="4">
        <f t="shared" si="102"/>
        <v>59.471597464256554</v>
      </c>
      <c r="AM134" s="14">
        <f t="shared" si="103"/>
        <v>55.76491047040971</v>
      </c>
      <c r="AN134" s="10">
        <f t="shared" si="88"/>
        <v>69.927999999999997</v>
      </c>
      <c r="AO134" s="18">
        <f t="shared" si="104"/>
        <v>56.17</v>
      </c>
      <c r="AP134" s="39">
        <f t="shared" si="95"/>
        <v>67.84568290234273</v>
      </c>
      <c r="AQ134" s="37">
        <f t="shared" si="92"/>
        <v>48.52</v>
      </c>
      <c r="AR134" s="24">
        <f t="shared" si="96"/>
        <v>55.978888888888889</v>
      </c>
      <c r="AS134" s="22">
        <f t="shared" si="97"/>
        <v>53.466515909402531</v>
      </c>
      <c r="AT134" s="26">
        <f t="shared" si="98"/>
        <v>59.05318257606919</v>
      </c>
      <c r="AU134" s="43">
        <f t="shared" si="94"/>
        <v>47.652549646531099</v>
      </c>
      <c r="AV134" s="37">
        <f t="shared" si="105"/>
        <v>70.007125096329446</v>
      </c>
      <c r="AW134" s="42">
        <f t="shared" si="99"/>
        <v>69.683235913212016</v>
      </c>
      <c r="AX134" s="45">
        <f t="shared" si="106"/>
        <v>49.06074461557526</v>
      </c>
      <c r="AY134" s="47">
        <f t="shared" si="93"/>
        <v>59.001032649253737</v>
      </c>
      <c r="AZ134" s="28">
        <f t="shared" si="107"/>
        <v>69.759035153509501</v>
      </c>
      <c r="BA134" s="49">
        <f t="shared" si="108"/>
        <v>49.020011048526072</v>
      </c>
      <c r="BB134" s="45">
        <f t="shared" si="80"/>
        <v>70.634644558054831</v>
      </c>
      <c r="BC134" s="5">
        <f t="shared" si="109"/>
        <v>65</v>
      </c>
      <c r="BD134" s="5">
        <f t="shared" si="110"/>
        <v>90.526315789473685</v>
      </c>
      <c r="BE134" s="5">
        <f t="shared" si="111"/>
        <v>57.8125</v>
      </c>
      <c r="BF134" s="5">
        <f t="shared" si="112"/>
        <v>84.888059701492537</v>
      </c>
      <c r="BG134" s="5">
        <f t="shared" si="113"/>
        <v>70.111940298507463</v>
      </c>
      <c r="BH134" s="5">
        <f t="shared" si="114"/>
        <v>57.158671586715869</v>
      </c>
      <c r="BI134" s="5">
        <f t="shared" si="115"/>
        <v>30</v>
      </c>
      <c r="BJ134" s="5">
        <f t="shared" si="116"/>
        <v>78.94736842105263</v>
      </c>
      <c r="BK134" s="5">
        <f t="shared" si="117"/>
        <v>6.25</v>
      </c>
      <c r="BL134" s="5">
        <f t="shared" si="118"/>
        <v>66.417910447761187</v>
      </c>
      <c r="BM134" s="5">
        <f t="shared" si="119"/>
        <v>33.582089552238806</v>
      </c>
      <c r="BN134" s="5">
        <f t="shared" si="120"/>
        <v>4.7970479704797047</v>
      </c>
      <c r="BP134" s="51" t="s">
        <v>794</v>
      </c>
      <c r="BQ134" s="51" t="s">
        <v>787</v>
      </c>
    </row>
    <row r="135" spans="1:69" x14ac:dyDescent="0.25">
      <c r="A135" s="1">
        <v>93</v>
      </c>
      <c r="B135" s="1" t="s">
        <v>152</v>
      </c>
      <c r="C135" s="1" t="s">
        <v>25</v>
      </c>
      <c r="D135" s="1">
        <v>27</v>
      </c>
      <c r="E135" s="4">
        <f t="shared" si="100"/>
        <v>77</v>
      </c>
      <c r="F135">
        <v>82</v>
      </c>
      <c r="G135">
        <v>234</v>
      </c>
      <c r="H135" t="s">
        <v>644</v>
      </c>
      <c r="I135" s="1" t="s">
        <v>587</v>
      </c>
      <c r="J135" s="1" t="s">
        <v>57</v>
      </c>
      <c r="K135" s="1">
        <v>10</v>
      </c>
      <c r="L135" s="1">
        <v>0</v>
      </c>
      <c r="M135" s="1">
        <v>93</v>
      </c>
      <c r="N135" s="12">
        <v>11</v>
      </c>
      <c r="O135" s="12">
        <v>30</v>
      </c>
      <c r="P135" s="12">
        <v>0.36699999999999999</v>
      </c>
      <c r="Q135" s="7">
        <v>4</v>
      </c>
      <c r="R135" s="7">
        <v>14</v>
      </c>
      <c r="S135" s="7">
        <v>0.28599999999999998</v>
      </c>
      <c r="T135" s="1">
        <v>7</v>
      </c>
      <c r="U135" s="1">
        <v>16</v>
      </c>
      <c r="V135" s="1">
        <v>0.438</v>
      </c>
      <c r="W135" s="1">
        <v>0.433</v>
      </c>
      <c r="X135" s="16">
        <v>1</v>
      </c>
      <c r="Y135" s="16">
        <v>4</v>
      </c>
      <c r="Z135" s="16">
        <v>0.25</v>
      </c>
      <c r="AA135" s="20">
        <v>1</v>
      </c>
      <c r="AB135" s="20">
        <v>22</v>
      </c>
      <c r="AC135" s="20">
        <v>23</v>
      </c>
      <c r="AD135" s="32">
        <v>3</v>
      </c>
      <c r="AE135" s="34">
        <v>3</v>
      </c>
      <c r="AF135" s="30">
        <v>4</v>
      </c>
      <c r="AG135" s="1">
        <v>6</v>
      </c>
      <c r="AH135" s="1">
        <v>12</v>
      </c>
      <c r="AI135" s="1">
        <v>27</v>
      </c>
      <c r="AJ135" s="1"/>
      <c r="AK135" s="4">
        <f t="shared" si="101"/>
        <v>69.433302070453834</v>
      </c>
      <c r="AL135" s="4">
        <f t="shared" si="102"/>
        <v>60.831732707405699</v>
      </c>
      <c r="AM135" s="14">
        <f t="shared" si="103"/>
        <v>57.661834597875568</v>
      </c>
      <c r="AN135" s="10">
        <f t="shared" si="88"/>
        <v>59.727199999999996</v>
      </c>
      <c r="AO135" s="18">
        <f t="shared" si="104"/>
        <v>47.945</v>
      </c>
      <c r="AP135" s="39">
        <f t="shared" si="95"/>
        <v>68.223492609842324</v>
      </c>
      <c r="AQ135" s="37">
        <f t="shared" si="92"/>
        <v>48.14</v>
      </c>
      <c r="AR135" s="24">
        <f t="shared" si="96"/>
        <v>56.262777777777778</v>
      </c>
      <c r="AS135" s="22">
        <f t="shared" si="97"/>
        <v>51.921767427417613</v>
      </c>
      <c r="AT135" s="26">
        <f t="shared" si="98"/>
        <v>59.920815046465236</v>
      </c>
      <c r="AU135" s="43">
        <f t="shared" si="94"/>
        <v>48.435506295155506</v>
      </c>
      <c r="AV135" s="37">
        <f t="shared" si="105"/>
        <v>70.045171777008989</v>
      </c>
      <c r="AW135" s="42">
        <f t="shared" si="99"/>
        <v>70.645844768573909</v>
      </c>
      <c r="AX135" s="45">
        <f t="shared" si="106"/>
        <v>60.579693929876782</v>
      </c>
      <c r="AY135" s="47">
        <f t="shared" si="93"/>
        <v>67.461881063432827</v>
      </c>
      <c r="AZ135" s="28">
        <f t="shared" si="107"/>
        <v>72.885978202139398</v>
      </c>
      <c r="BA135" s="49">
        <f t="shared" si="108"/>
        <v>66.013897473110845</v>
      </c>
      <c r="BB135" s="45">
        <f t="shared" si="80"/>
        <v>67.436862349814263</v>
      </c>
      <c r="BC135" s="5">
        <f t="shared" si="109"/>
        <v>80</v>
      </c>
      <c r="BD135" s="5">
        <f t="shared" si="110"/>
        <v>85.78947368421052</v>
      </c>
      <c r="BE135" s="5">
        <f t="shared" si="111"/>
        <v>63.4375</v>
      </c>
      <c r="BF135" s="5">
        <f t="shared" si="112"/>
        <v>79.514925373134332</v>
      </c>
      <c r="BG135" s="5">
        <f t="shared" si="113"/>
        <v>75.485074626865668</v>
      </c>
      <c r="BH135" s="5">
        <f t="shared" si="114"/>
        <v>56.403891311640386</v>
      </c>
      <c r="BI135" s="5">
        <f t="shared" si="115"/>
        <v>60</v>
      </c>
      <c r="BJ135" s="5">
        <f t="shared" si="116"/>
        <v>68.421052631578945</v>
      </c>
      <c r="BK135" s="5">
        <f t="shared" si="117"/>
        <v>18.75</v>
      </c>
      <c r="BL135" s="5">
        <f t="shared" si="118"/>
        <v>54.477611940298502</v>
      </c>
      <c r="BM135" s="5">
        <f t="shared" si="119"/>
        <v>45.522388059701491</v>
      </c>
      <c r="BN135" s="5">
        <f t="shared" si="120"/>
        <v>3.1197584703119761</v>
      </c>
      <c r="BP135" s="51" t="s">
        <v>791</v>
      </c>
      <c r="BQ135" s="51" t="s">
        <v>787</v>
      </c>
    </row>
    <row r="136" spans="1:69" x14ac:dyDescent="0.25">
      <c r="A136" s="1">
        <v>118</v>
      </c>
      <c r="B136" s="1" t="s">
        <v>177</v>
      </c>
      <c r="C136" s="1" t="s">
        <v>25</v>
      </c>
      <c r="D136" s="1">
        <v>25</v>
      </c>
      <c r="E136" s="4">
        <f t="shared" si="100"/>
        <v>77</v>
      </c>
      <c r="F136">
        <v>82</v>
      </c>
      <c r="G136">
        <v>240</v>
      </c>
      <c r="H136" t="s">
        <v>590</v>
      </c>
      <c r="I136" s="1" t="s">
        <v>587</v>
      </c>
      <c r="J136" s="1" t="s">
        <v>107</v>
      </c>
      <c r="K136" s="1">
        <v>79</v>
      </c>
      <c r="L136" s="1">
        <v>24</v>
      </c>
      <c r="M136" s="1">
        <v>1840</v>
      </c>
      <c r="N136" s="12">
        <v>282</v>
      </c>
      <c r="O136" s="12">
        <v>469</v>
      </c>
      <c r="P136" s="12">
        <v>0.60099999999999998</v>
      </c>
      <c r="Q136" s="7">
        <v>0</v>
      </c>
      <c r="R136" s="7">
        <v>0</v>
      </c>
      <c r="S136" s="7"/>
      <c r="T136" s="1">
        <v>282</v>
      </c>
      <c r="U136" s="1">
        <v>469</v>
      </c>
      <c r="V136" s="1">
        <v>0.60099999999999998</v>
      </c>
      <c r="W136" s="1">
        <v>0.60099999999999998</v>
      </c>
      <c r="X136" s="16">
        <v>92</v>
      </c>
      <c r="Y136" s="16">
        <v>189</v>
      </c>
      <c r="Z136" s="16">
        <v>0.48699999999999999</v>
      </c>
      <c r="AA136" s="20">
        <v>230</v>
      </c>
      <c r="AB136" s="20">
        <v>370</v>
      </c>
      <c r="AC136" s="20">
        <v>600</v>
      </c>
      <c r="AD136" s="32">
        <v>94</v>
      </c>
      <c r="AE136" s="34">
        <v>49</v>
      </c>
      <c r="AF136" s="30">
        <v>98</v>
      </c>
      <c r="AG136" s="1">
        <v>58</v>
      </c>
      <c r="AH136" s="1">
        <v>202</v>
      </c>
      <c r="AI136" s="1">
        <v>656</v>
      </c>
      <c r="AJ136" s="1"/>
      <c r="AK136" s="4">
        <f t="shared" si="101"/>
        <v>85.14317529624887</v>
      </c>
      <c r="AL136" s="4">
        <f t="shared" si="102"/>
        <v>76.911250009101778</v>
      </c>
      <c r="AM136" s="14">
        <f t="shared" si="103"/>
        <v>78.954396054628234</v>
      </c>
      <c r="AN136" s="10">
        <f t="shared" si="88"/>
        <v>45</v>
      </c>
      <c r="AO136" s="18">
        <f t="shared" si="104"/>
        <v>64.116669999999999</v>
      </c>
      <c r="AP136" s="39">
        <f t="shared" si="95"/>
        <v>90.072144677225708</v>
      </c>
      <c r="AQ136" s="37">
        <f t="shared" si="92"/>
        <v>65.62</v>
      </c>
      <c r="AR136" s="24">
        <f t="shared" si="96"/>
        <v>86.760555555555555</v>
      </c>
      <c r="AS136" s="22">
        <f>((AA136/3)*0.6+(AC136/9)*0.2+(AZ136/0.96)*0.2)*0.7+40</f>
        <v>94.175024431217267</v>
      </c>
      <c r="AT136" s="26">
        <f t="shared" si="98"/>
        <v>89.158954747732793</v>
      </c>
      <c r="AU136" s="43">
        <f t="shared" si="94"/>
        <v>59.847386869916264</v>
      </c>
      <c r="AV136" s="37">
        <f t="shared" si="105"/>
        <v>82.292739683369859</v>
      </c>
      <c r="AW136" s="42">
        <f t="shared" si="99"/>
        <v>87.843783834354383</v>
      </c>
      <c r="AX136" s="45">
        <f t="shared" si="106"/>
        <v>72.227643226241327</v>
      </c>
      <c r="AY136" s="47">
        <f t="shared" si="93"/>
        <v>74.807480876865668</v>
      </c>
      <c r="AZ136" s="28">
        <f t="shared" si="107"/>
        <v>86.685881814061247</v>
      </c>
      <c r="BA136" s="49">
        <f t="shared" si="108"/>
        <v>69.976304362469961</v>
      </c>
      <c r="BB136" s="45">
        <f t="shared" si="80"/>
        <v>83.041034011990263</v>
      </c>
      <c r="BC136" s="5">
        <f t="shared" si="109"/>
        <v>85</v>
      </c>
      <c r="BD136" s="5">
        <f t="shared" si="110"/>
        <v>85.78947368421052</v>
      </c>
      <c r="BE136" s="5">
        <f t="shared" si="111"/>
        <v>63.4375</v>
      </c>
      <c r="BF136" s="5">
        <f t="shared" si="112"/>
        <v>81.52985074626865</v>
      </c>
      <c r="BG136" s="5">
        <f t="shared" si="113"/>
        <v>73.470149253731336</v>
      </c>
      <c r="BH136" s="5">
        <f t="shared" si="114"/>
        <v>82.775914122777593</v>
      </c>
      <c r="BI136" s="5">
        <f t="shared" si="115"/>
        <v>70</v>
      </c>
      <c r="BJ136" s="5">
        <f t="shared" si="116"/>
        <v>68.421052631578945</v>
      </c>
      <c r="BK136" s="5">
        <f t="shared" si="117"/>
        <v>18.75</v>
      </c>
      <c r="BL136" s="5">
        <f t="shared" si="118"/>
        <v>58.955223880597011</v>
      </c>
      <c r="BM136" s="5">
        <f t="shared" si="119"/>
        <v>41.044776119402982</v>
      </c>
      <c r="BN136" s="5">
        <f t="shared" si="120"/>
        <v>61.724253606172425</v>
      </c>
      <c r="BP136" s="51" t="s">
        <v>803</v>
      </c>
      <c r="BQ136" s="51" t="s">
        <v>787</v>
      </c>
    </row>
    <row r="137" spans="1:69" x14ac:dyDescent="0.25">
      <c r="A137" s="1">
        <v>450</v>
      </c>
      <c r="B137" s="1" t="s">
        <v>516</v>
      </c>
      <c r="C137" s="1" t="s">
        <v>25</v>
      </c>
      <c r="D137" s="1">
        <v>27</v>
      </c>
      <c r="E137" s="4">
        <f t="shared" si="100"/>
        <v>77</v>
      </c>
      <c r="F137">
        <v>82</v>
      </c>
      <c r="G137">
        <v>245</v>
      </c>
      <c r="H137" t="s">
        <v>701</v>
      </c>
      <c r="I137" s="1" t="s">
        <v>587</v>
      </c>
      <c r="J137" s="1" t="s">
        <v>84</v>
      </c>
      <c r="K137" s="1">
        <v>33</v>
      </c>
      <c r="L137" s="1">
        <v>0</v>
      </c>
      <c r="M137" s="1">
        <v>128</v>
      </c>
      <c r="N137" s="12">
        <v>11</v>
      </c>
      <c r="O137" s="12">
        <v>24</v>
      </c>
      <c r="P137" s="12">
        <v>0.45800000000000002</v>
      </c>
      <c r="Q137" s="7">
        <v>0</v>
      </c>
      <c r="R137" s="7">
        <v>0</v>
      </c>
      <c r="S137" s="7"/>
      <c r="T137" s="1">
        <v>11</v>
      </c>
      <c r="U137" s="1">
        <v>24</v>
      </c>
      <c r="V137" s="1">
        <v>0.45800000000000002</v>
      </c>
      <c r="W137" s="1">
        <v>0.45800000000000002</v>
      </c>
      <c r="X137" s="16">
        <v>7</v>
      </c>
      <c r="Y137" s="16">
        <v>9</v>
      </c>
      <c r="Z137" s="16">
        <v>0.77800000000000002</v>
      </c>
      <c r="AA137" s="20">
        <v>7</v>
      </c>
      <c r="AB137" s="20">
        <v>19</v>
      </c>
      <c r="AC137" s="20">
        <v>26</v>
      </c>
      <c r="AD137" s="32">
        <v>8</v>
      </c>
      <c r="AE137" s="34">
        <v>8</v>
      </c>
      <c r="AF137" s="30">
        <v>7</v>
      </c>
      <c r="AG137" s="1">
        <v>7</v>
      </c>
      <c r="AH137" s="1">
        <v>20</v>
      </c>
      <c r="AI137" s="1">
        <v>29</v>
      </c>
      <c r="AJ137" s="1"/>
      <c r="AK137" s="4">
        <f t="shared" si="101"/>
        <v>70.067252610763376</v>
      </c>
      <c r="AL137" s="4">
        <f t="shared" si="102"/>
        <v>61.480599731016632</v>
      </c>
      <c r="AM137" s="14">
        <f t="shared" si="103"/>
        <v>60.664834597875569</v>
      </c>
      <c r="AN137" s="10">
        <f t="shared" si="88"/>
        <v>45</v>
      </c>
      <c r="AO137" s="18">
        <f t="shared" si="104"/>
        <v>64.997</v>
      </c>
      <c r="AP137" s="39">
        <f t="shared" si="95"/>
        <v>68.427008682369973</v>
      </c>
      <c r="AQ137" s="37">
        <f t="shared" si="92"/>
        <v>50.04</v>
      </c>
      <c r="AR137" s="24">
        <f t="shared" si="96"/>
        <v>57.236111111111114</v>
      </c>
      <c r="AS137" s="22">
        <f>((AA137/3)*0.6+(AC137/9)*0.2+(AZ137/0.96)*0.2)*0.75+40</f>
        <v>52.800724137989199</v>
      </c>
      <c r="AT137" s="26">
        <f t="shared" si="98"/>
        <v>59.722628899893962</v>
      </c>
      <c r="AU137" s="43">
        <f t="shared" si="94"/>
        <v>48.942994583133974</v>
      </c>
      <c r="AV137" s="37">
        <f t="shared" si="105"/>
        <v>70.332202082705223</v>
      </c>
      <c r="AW137" s="42">
        <f t="shared" si="99"/>
        <v>71.402012536291281</v>
      </c>
      <c r="AX137" s="45">
        <f t="shared" si="106"/>
        <v>59.406643824044821</v>
      </c>
      <c r="AY137" s="47">
        <f t="shared" si="93"/>
        <v>66.868459888059704</v>
      </c>
      <c r="AZ137" s="28">
        <f t="shared" si="107"/>
        <v>72.431301149797548</v>
      </c>
      <c r="BA137" s="49">
        <f t="shared" si="108"/>
        <v>65.938294674373466</v>
      </c>
      <c r="BB137" s="45">
        <f t="shared" si="80"/>
        <v>69.47937952862047</v>
      </c>
      <c r="BC137" s="5">
        <f t="shared" si="109"/>
        <v>80</v>
      </c>
      <c r="BD137" s="5">
        <f t="shared" si="110"/>
        <v>85.78947368421052</v>
      </c>
      <c r="BE137" s="5">
        <f t="shared" si="111"/>
        <v>63.4375</v>
      </c>
      <c r="BF137" s="5">
        <f t="shared" si="112"/>
        <v>83.208955223880594</v>
      </c>
      <c r="BG137" s="5">
        <f t="shared" si="113"/>
        <v>71.791044776119406</v>
      </c>
      <c r="BH137" s="5">
        <f t="shared" si="114"/>
        <v>56.932237504193225</v>
      </c>
      <c r="BI137" s="5">
        <f t="shared" si="115"/>
        <v>60</v>
      </c>
      <c r="BJ137" s="5">
        <f t="shared" si="116"/>
        <v>68.421052631578945</v>
      </c>
      <c r="BK137" s="5">
        <f t="shared" si="117"/>
        <v>18.75</v>
      </c>
      <c r="BL137" s="5">
        <f t="shared" si="118"/>
        <v>62.686567164179102</v>
      </c>
      <c r="BM137" s="5">
        <f t="shared" si="119"/>
        <v>37.31343283582089</v>
      </c>
      <c r="BN137" s="5">
        <f t="shared" si="120"/>
        <v>4.2938611204293862</v>
      </c>
      <c r="BP137" s="51" t="s">
        <v>791</v>
      </c>
      <c r="BQ137" s="51" t="s">
        <v>787</v>
      </c>
    </row>
    <row r="138" spans="1:69" x14ac:dyDescent="0.25">
      <c r="A138" s="1">
        <v>363</v>
      </c>
      <c r="B138" s="1" t="s">
        <v>426</v>
      </c>
      <c r="C138" s="1" t="s">
        <v>73</v>
      </c>
      <c r="D138" s="1">
        <v>20</v>
      </c>
      <c r="E138" s="4">
        <f t="shared" si="100"/>
        <v>71</v>
      </c>
      <c r="F138">
        <v>76</v>
      </c>
      <c r="G138">
        <v>185</v>
      </c>
      <c r="H138" t="s">
        <v>761</v>
      </c>
      <c r="I138" s="1" t="s">
        <v>587</v>
      </c>
      <c r="J138" s="1" t="s">
        <v>182</v>
      </c>
      <c r="K138" s="1">
        <v>82</v>
      </c>
      <c r="L138" s="1">
        <v>63</v>
      </c>
      <c r="M138" s="1">
        <v>2489</v>
      </c>
      <c r="N138" s="12">
        <v>301</v>
      </c>
      <c r="O138" s="12">
        <v>708</v>
      </c>
      <c r="P138" s="12">
        <v>0.42499999999999999</v>
      </c>
      <c r="Q138" s="7">
        <v>11</v>
      </c>
      <c r="R138" s="7">
        <v>42</v>
      </c>
      <c r="S138" s="7">
        <v>0.26200000000000001</v>
      </c>
      <c r="T138" s="1">
        <v>290</v>
      </c>
      <c r="U138" s="1">
        <v>666</v>
      </c>
      <c r="V138" s="1">
        <v>0.435</v>
      </c>
      <c r="W138" s="1">
        <v>0.433</v>
      </c>
      <c r="X138" s="16">
        <v>118</v>
      </c>
      <c r="Y138" s="16">
        <v>214</v>
      </c>
      <c r="Z138" s="16">
        <v>0.55100000000000005</v>
      </c>
      <c r="AA138" s="20">
        <v>107</v>
      </c>
      <c r="AB138" s="20">
        <v>242</v>
      </c>
      <c r="AC138" s="20">
        <v>349</v>
      </c>
      <c r="AD138" s="32">
        <v>533</v>
      </c>
      <c r="AE138" s="34">
        <v>142</v>
      </c>
      <c r="AF138" s="30">
        <v>20</v>
      </c>
      <c r="AG138" s="1">
        <v>203</v>
      </c>
      <c r="AH138" s="1">
        <v>193</v>
      </c>
      <c r="AI138" s="1">
        <v>731</v>
      </c>
      <c r="AJ138" s="1"/>
      <c r="AK138" s="4">
        <f t="shared" si="101"/>
        <v>90.653626760454813</v>
      </c>
      <c r="AL138" s="4">
        <f t="shared" si="102"/>
        <v>82.551359154818456</v>
      </c>
      <c r="AM138" s="14">
        <f t="shared" si="103"/>
        <v>74.097837632776944</v>
      </c>
      <c r="AN138" s="10">
        <f t="shared" si="88"/>
        <v>68.9024</v>
      </c>
      <c r="AO138" s="18">
        <f t="shared" si="104"/>
        <v>68.794910000000002</v>
      </c>
      <c r="AP138" s="39">
        <f t="shared" si="95"/>
        <v>85.469345906774663</v>
      </c>
      <c r="AQ138" s="37">
        <v>95</v>
      </c>
      <c r="AR138" s="24">
        <f t="shared" si="96"/>
        <v>60.358888888888885</v>
      </c>
      <c r="AS138" s="22">
        <f>((AA138/3)*0.6+(AC138/9)*0.2+(AZ138/0.96)*0.2)*0.75+40</f>
        <v>74.634066308152327</v>
      </c>
      <c r="AT138" s="26">
        <f t="shared" si="98"/>
        <v>77.903590117676131</v>
      </c>
      <c r="AU138" s="43">
        <f>((AD138/6)*0.9+(AY138/0.95)*0.1)*0.6+40</f>
        <v>94.096315789473692</v>
      </c>
      <c r="AV138" s="37">
        <f t="shared" si="105"/>
        <v>89.893742168191608</v>
      </c>
      <c r="AW138" s="42">
        <f t="shared" si="99"/>
        <v>93.076841724189308</v>
      </c>
      <c r="AX138" s="45">
        <f t="shared" si="106"/>
        <v>96.053603769144885</v>
      </c>
      <c r="AY138" s="47">
        <v>97</v>
      </c>
      <c r="AZ138" s="28">
        <f t="shared" si="107"/>
        <v>81.71135770550822</v>
      </c>
      <c r="BA138" s="49">
        <f t="shared" si="108"/>
        <v>91.89422381062306</v>
      </c>
      <c r="BB138" s="45">
        <f t="shared" si="80"/>
        <v>71.934622655695705</v>
      </c>
      <c r="BC138" s="5">
        <f t="shared" si="109"/>
        <v>97.5</v>
      </c>
      <c r="BD138" s="5">
        <f t="shared" si="110"/>
        <v>71.578947368421055</v>
      </c>
      <c r="BE138" s="5">
        <f t="shared" si="111"/>
        <v>80.3125</v>
      </c>
      <c r="BF138" s="5">
        <f t="shared" si="112"/>
        <v>63.059701492537314</v>
      </c>
      <c r="BG138" s="5">
        <f t="shared" si="113"/>
        <v>91.940298507462686</v>
      </c>
      <c r="BH138" s="5">
        <f t="shared" si="114"/>
        <v>92.572962093257303</v>
      </c>
      <c r="BI138" s="5">
        <f t="shared" si="115"/>
        <v>95</v>
      </c>
      <c r="BJ138" s="5">
        <f t="shared" si="116"/>
        <v>36.842105263157897</v>
      </c>
      <c r="BK138" s="5">
        <f t="shared" si="117"/>
        <v>56.25</v>
      </c>
      <c r="BL138" s="5">
        <f t="shared" si="118"/>
        <v>17.910447761194028</v>
      </c>
      <c r="BM138" s="5">
        <f t="shared" si="119"/>
        <v>82.089552238805965</v>
      </c>
      <c r="BN138" s="5">
        <f t="shared" si="120"/>
        <v>83.495471318349544</v>
      </c>
      <c r="BP138" s="51" t="s">
        <v>793</v>
      </c>
      <c r="BQ138" s="51" t="s">
        <v>781</v>
      </c>
    </row>
    <row r="139" spans="1:69" x14ac:dyDescent="0.25">
      <c r="A139" s="1">
        <v>323</v>
      </c>
      <c r="B139" s="1" t="s">
        <v>385</v>
      </c>
      <c r="C139" s="1" t="s">
        <v>30</v>
      </c>
      <c r="D139" s="1">
        <v>27</v>
      </c>
      <c r="E139" s="4">
        <f t="shared" si="100"/>
        <v>73</v>
      </c>
      <c r="F139">
        <v>78</v>
      </c>
      <c r="G139">
        <v>215</v>
      </c>
      <c r="H139" t="s">
        <v>713</v>
      </c>
      <c r="I139" s="1" t="s">
        <v>587</v>
      </c>
      <c r="J139" s="1" t="s">
        <v>99</v>
      </c>
      <c r="K139" s="1">
        <v>47</v>
      </c>
      <c r="L139" s="1">
        <v>5</v>
      </c>
      <c r="M139" s="1">
        <v>924</v>
      </c>
      <c r="N139" s="12">
        <v>81</v>
      </c>
      <c r="O139" s="12">
        <v>238</v>
      </c>
      <c r="P139" s="12">
        <v>0.34</v>
      </c>
      <c r="Q139" s="7">
        <v>28</v>
      </c>
      <c r="R139" s="7">
        <v>90</v>
      </c>
      <c r="S139" s="7">
        <v>0.311</v>
      </c>
      <c r="T139" s="1">
        <v>53</v>
      </c>
      <c r="U139" s="1">
        <v>148</v>
      </c>
      <c r="V139" s="1">
        <v>0.35799999999999998</v>
      </c>
      <c r="W139" s="1">
        <v>0.39900000000000002</v>
      </c>
      <c r="X139" s="16">
        <v>58</v>
      </c>
      <c r="Y139" s="16">
        <v>86</v>
      </c>
      <c r="Z139" s="16">
        <v>0.67400000000000004</v>
      </c>
      <c r="AA139" s="20">
        <v>28</v>
      </c>
      <c r="AB139" s="20">
        <v>122</v>
      </c>
      <c r="AC139" s="20">
        <v>150</v>
      </c>
      <c r="AD139" s="32">
        <v>58</v>
      </c>
      <c r="AE139" s="34">
        <v>56</v>
      </c>
      <c r="AF139" s="30">
        <v>16</v>
      </c>
      <c r="AG139" s="1">
        <v>67</v>
      </c>
      <c r="AH139" s="1">
        <v>124</v>
      </c>
      <c r="AI139" s="1">
        <v>248</v>
      </c>
      <c r="AJ139" s="1"/>
      <c r="AK139" s="4">
        <f t="shared" si="101"/>
        <v>78.316434757217408</v>
      </c>
      <c r="AL139" s="4">
        <f t="shared" si="102"/>
        <v>69.923880280916649</v>
      </c>
      <c r="AM139" s="14">
        <f t="shared" si="103"/>
        <v>60.276145675265553</v>
      </c>
      <c r="AN139" s="10">
        <f t="shared" si="88"/>
        <v>74.526399999999995</v>
      </c>
      <c r="AO139" s="18">
        <f t="shared" si="104"/>
        <v>76.246340000000004</v>
      </c>
      <c r="AP139" s="39">
        <f t="shared" si="95"/>
        <v>71.18966882615004</v>
      </c>
      <c r="AQ139" s="37">
        <f>(AE139/1.5)*0.57+47</f>
        <v>68.28</v>
      </c>
      <c r="AR139" s="24">
        <f t="shared" si="96"/>
        <v>59.426111111111112</v>
      </c>
      <c r="AS139" s="22">
        <f>((AA139/3)*0.6+(AC139/9)*0.2+(AZ139/0.96)*0.2)*0.75+40</f>
        <v>58.120627248728631</v>
      </c>
      <c r="AT139" s="26">
        <f t="shared" si="98"/>
        <v>67.21777010587148</v>
      </c>
      <c r="AU139" s="43">
        <f>((AD139/5.5)*0.95+(AY139/0.95)*0.17)*0.67+40</f>
        <v>56.436876693181816</v>
      </c>
      <c r="AV139" s="37">
        <f t="shared" si="105"/>
        <v>73.894492076576199</v>
      </c>
      <c r="AW139" s="42">
        <f t="shared" si="99"/>
        <v>80.106121745962525</v>
      </c>
      <c r="AX139" s="45">
        <f t="shared" si="106"/>
        <v>72.400470265737738</v>
      </c>
      <c r="AY139" s="47">
        <f>(BI139*0.2+BK139*0.2+BM139*0.2+(AQ139/0.96)*0.45)*0.79+30</f>
        <v>81.11027332089553</v>
      </c>
      <c r="AZ139" s="28">
        <f t="shared" si="107"/>
        <v>73.092014391863216</v>
      </c>
      <c r="BA139" s="49">
        <f t="shared" si="108"/>
        <v>77.646667397475255</v>
      </c>
      <c r="BB139" s="45">
        <f t="shared" si="80"/>
        <v>68.812105635847075</v>
      </c>
      <c r="BC139" s="5">
        <f t="shared" si="109"/>
        <v>80</v>
      </c>
      <c r="BD139" s="5">
        <f t="shared" si="110"/>
        <v>76.315789473684205</v>
      </c>
      <c r="BE139" s="5">
        <f t="shared" si="111"/>
        <v>74.6875</v>
      </c>
      <c r="BF139" s="5">
        <f t="shared" si="112"/>
        <v>73.134328358208961</v>
      </c>
      <c r="BG139" s="5">
        <f t="shared" si="113"/>
        <v>81.865671641791039</v>
      </c>
      <c r="BH139" s="5">
        <f t="shared" si="114"/>
        <v>68.948339483394832</v>
      </c>
      <c r="BI139" s="5">
        <f t="shared" si="115"/>
        <v>60</v>
      </c>
      <c r="BJ139" s="5">
        <f t="shared" si="116"/>
        <v>47.368421052631575</v>
      </c>
      <c r="BK139" s="5">
        <f t="shared" si="117"/>
        <v>43.75</v>
      </c>
      <c r="BL139" s="5">
        <f t="shared" si="118"/>
        <v>40.298507462686565</v>
      </c>
      <c r="BM139" s="5">
        <f t="shared" si="119"/>
        <v>59.701492537313428</v>
      </c>
      <c r="BN139" s="5">
        <f t="shared" si="120"/>
        <v>30.996309963099634</v>
      </c>
      <c r="BP139" s="51" t="s">
        <v>788</v>
      </c>
      <c r="BQ139" s="51" t="s">
        <v>787</v>
      </c>
    </row>
    <row r="140" spans="1:69" x14ac:dyDescent="0.25">
      <c r="A140" s="1">
        <v>477</v>
      </c>
      <c r="B140" s="1" t="s">
        <v>543</v>
      </c>
      <c r="C140" s="1" t="s">
        <v>30</v>
      </c>
      <c r="D140" s="1">
        <v>25</v>
      </c>
      <c r="E140" s="4">
        <f t="shared" si="100"/>
        <v>72</v>
      </c>
      <c r="F140">
        <v>77</v>
      </c>
      <c r="G140">
        <v>190</v>
      </c>
      <c r="H140" t="s">
        <v>639</v>
      </c>
      <c r="I140" s="1" t="s">
        <v>587</v>
      </c>
      <c r="J140" s="1" t="s">
        <v>41</v>
      </c>
      <c r="K140" s="1">
        <v>13</v>
      </c>
      <c r="L140" s="1">
        <v>0</v>
      </c>
      <c r="M140" s="1">
        <v>119</v>
      </c>
      <c r="N140" s="12">
        <v>14</v>
      </c>
      <c r="O140" s="12">
        <v>37</v>
      </c>
      <c r="P140" s="12">
        <v>0.378</v>
      </c>
      <c r="Q140" s="7">
        <v>8</v>
      </c>
      <c r="R140" s="7">
        <v>18</v>
      </c>
      <c r="S140" s="7">
        <v>0.44400000000000001</v>
      </c>
      <c r="T140" s="1">
        <v>6</v>
      </c>
      <c r="U140" s="1">
        <v>19</v>
      </c>
      <c r="V140" s="1">
        <v>0.316</v>
      </c>
      <c r="W140" s="1">
        <v>0.48599999999999999</v>
      </c>
      <c r="X140" s="16">
        <v>1</v>
      </c>
      <c r="Y140" s="16">
        <v>4</v>
      </c>
      <c r="Z140" s="16">
        <v>0.25</v>
      </c>
      <c r="AA140" s="20">
        <v>0</v>
      </c>
      <c r="AB140" s="20">
        <v>8</v>
      </c>
      <c r="AC140" s="20">
        <v>8</v>
      </c>
      <c r="AD140" s="32">
        <v>12</v>
      </c>
      <c r="AE140" s="34">
        <v>4</v>
      </c>
      <c r="AF140" s="30">
        <v>0</v>
      </c>
      <c r="AG140" s="1">
        <v>4</v>
      </c>
      <c r="AH140" s="1">
        <v>12</v>
      </c>
      <c r="AI140" s="1">
        <v>37</v>
      </c>
      <c r="AJ140" s="1"/>
      <c r="AK140" s="4">
        <f t="shared" si="101"/>
        <v>72.115305411704526</v>
      </c>
      <c r="AL140" s="4">
        <f t="shared" si="102"/>
        <v>63.576842009626986</v>
      </c>
      <c r="AM140" s="14">
        <f t="shared" si="103"/>
        <v>58.175062215477993</v>
      </c>
      <c r="AN140" s="10">
        <f t="shared" si="88"/>
        <v>77.073599999999999</v>
      </c>
      <c r="AO140" s="18">
        <f t="shared" si="104"/>
        <v>47.945</v>
      </c>
      <c r="AP140" s="39">
        <f t="shared" si="95"/>
        <v>67.744316775601177</v>
      </c>
      <c r="AQ140" s="37">
        <f>(AE140/1.5)*0.57+47</f>
        <v>48.52</v>
      </c>
      <c r="AR140" s="24">
        <f t="shared" si="96"/>
        <v>54.052500000000002</v>
      </c>
      <c r="AS140" s="22">
        <f>((AA140/3)*0.6+(AC140/9)*0.2+(AZ140/0.96)*0.2)*0.75+40</f>
        <v>51.316967093909419</v>
      </c>
      <c r="AT140" s="26">
        <f t="shared" si="98"/>
        <v>58.736014712957036</v>
      </c>
      <c r="AU140" s="43">
        <f>((AD140/5.5)*0.95+(AY140/0.95)*0.17)*0.67+40</f>
        <v>50.897358187200958</v>
      </c>
      <c r="AV140" s="37">
        <f t="shared" si="105"/>
        <v>70.952425804114398</v>
      </c>
      <c r="AW140" s="42">
        <f t="shared" si="99"/>
        <v>72.109371556267945</v>
      </c>
      <c r="AX140" s="45">
        <f t="shared" si="106"/>
        <v>74.320678035693732</v>
      </c>
      <c r="AY140" s="47">
        <f>(BI140*0.2+BK140*0.2+BM140*0.2+(AQ140/0.96)*0.45)*0.79+30</f>
        <v>79.308159514925379</v>
      </c>
      <c r="AZ140" s="28">
        <f t="shared" si="107"/>
        <v>71.575256067686951</v>
      </c>
      <c r="BA140" s="49">
        <f t="shared" si="108"/>
        <v>77.394023555569646</v>
      </c>
      <c r="BB140" s="45">
        <f t="shared" si="80"/>
        <v>57.108738634627244</v>
      </c>
      <c r="BC140" s="5">
        <f t="shared" si="109"/>
        <v>85</v>
      </c>
      <c r="BD140" s="5">
        <f t="shared" si="110"/>
        <v>73.94736842105263</v>
      </c>
      <c r="BE140" s="5">
        <f t="shared" si="111"/>
        <v>77.5</v>
      </c>
      <c r="BF140" s="5">
        <f t="shared" si="112"/>
        <v>64.738805970149258</v>
      </c>
      <c r="BG140" s="5">
        <f t="shared" si="113"/>
        <v>90.261194029850742</v>
      </c>
      <c r="BH140" s="5">
        <f t="shared" si="114"/>
        <v>56.796377054679638</v>
      </c>
      <c r="BI140" s="5">
        <f t="shared" si="115"/>
        <v>70</v>
      </c>
      <c r="BJ140" s="5">
        <f t="shared" si="116"/>
        <v>42.10526315789474</v>
      </c>
      <c r="BK140" s="5">
        <f t="shared" si="117"/>
        <v>50</v>
      </c>
      <c r="BL140" s="5">
        <f t="shared" si="118"/>
        <v>21.641791044776117</v>
      </c>
      <c r="BM140" s="5">
        <f t="shared" si="119"/>
        <v>78.358208955223873</v>
      </c>
      <c r="BN140" s="5">
        <f t="shared" si="120"/>
        <v>3.9919490103991953</v>
      </c>
      <c r="BP140" s="51" t="s">
        <v>794</v>
      </c>
      <c r="BQ140" s="51" t="s">
        <v>787</v>
      </c>
    </row>
    <row r="141" spans="1:69" x14ac:dyDescent="0.25">
      <c r="A141" s="1">
        <v>61</v>
      </c>
      <c r="B141" s="1" t="s">
        <v>119</v>
      </c>
      <c r="C141" s="1" t="s">
        <v>25</v>
      </c>
      <c r="D141" s="1">
        <v>35</v>
      </c>
      <c r="E141" s="4">
        <f t="shared" si="100"/>
        <v>76</v>
      </c>
      <c r="F141">
        <v>81</v>
      </c>
      <c r="G141">
        <v>254</v>
      </c>
      <c r="H141" t="s">
        <v>594</v>
      </c>
      <c r="I141" s="1" t="s">
        <v>587</v>
      </c>
      <c r="J141" s="1" t="s">
        <v>67</v>
      </c>
      <c r="K141" s="1">
        <v>36</v>
      </c>
      <c r="L141" s="1">
        <v>4</v>
      </c>
      <c r="M141" s="1">
        <v>486</v>
      </c>
      <c r="N141" s="12">
        <v>42</v>
      </c>
      <c r="O141" s="12">
        <v>95</v>
      </c>
      <c r="P141" s="12">
        <v>0.442</v>
      </c>
      <c r="Q141" s="7">
        <v>0</v>
      </c>
      <c r="R141" s="7">
        <v>1</v>
      </c>
      <c r="S141" s="7">
        <v>0</v>
      </c>
      <c r="T141" s="1">
        <v>42</v>
      </c>
      <c r="U141" s="1">
        <v>94</v>
      </c>
      <c r="V141" s="1">
        <v>0.44700000000000001</v>
      </c>
      <c r="W141" s="1">
        <v>0.442</v>
      </c>
      <c r="X141" s="16">
        <v>12</v>
      </c>
      <c r="Y141" s="16">
        <v>23</v>
      </c>
      <c r="Z141" s="16">
        <v>0.52200000000000002</v>
      </c>
      <c r="AA141" s="20">
        <v>28</v>
      </c>
      <c r="AB141" s="20">
        <v>72</v>
      </c>
      <c r="AC141" s="20">
        <v>100</v>
      </c>
      <c r="AD141" s="32">
        <v>22</v>
      </c>
      <c r="AE141" s="34">
        <v>17</v>
      </c>
      <c r="AF141" s="30">
        <v>25</v>
      </c>
      <c r="AG141" s="1">
        <v>18</v>
      </c>
      <c r="AH141" s="1">
        <v>54</v>
      </c>
      <c r="AI141" s="1">
        <v>96</v>
      </c>
      <c r="AJ141" s="1"/>
      <c r="AK141" s="4">
        <f t="shared" si="101"/>
        <v>69.77508422730449</v>
      </c>
      <c r="AL141" s="4">
        <f t="shared" si="102"/>
        <v>61.181556797358724</v>
      </c>
      <c r="AM141" s="14">
        <f t="shared" si="103"/>
        <v>61.689186646433996</v>
      </c>
      <c r="AN141" s="10">
        <f t="shared" si="88"/>
        <v>45</v>
      </c>
      <c r="AO141" s="18">
        <f t="shared" si="104"/>
        <v>57.283000000000001</v>
      </c>
      <c r="AP141" s="39">
        <f t="shared" si="95"/>
        <v>68.945328274516868</v>
      </c>
      <c r="AQ141" s="37">
        <f>(AE141/1.5)*0.57+47</f>
        <v>53.46</v>
      </c>
      <c r="AR141" s="24">
        <f t="shared" si="96"/>
        <v>62.893611111111113</v>
      </c>
      <c r="AS141" s="22">
        <f>((AA141/3)*0.6+(AC141/9)*0.2+(AZ141/0.96)*0.2)*0.75+40</f>
        <v>56.353563603459328</v>
      </c>
      <c r="AT141" s="26">
        <f t="shared" si="98"/>
        <v>62.831658841554564</v>
      </c>
      <c r="AU141" s="43">
        <f>((AD141/5.5)*0.95+(AY141/0.95)*0.17)*0.67+40</f>
        <v>49.948449075657891</v>
      </c>
      <c r="AV141" s="37">
        <f t="shared" si="105"/>
        <v>71.339337945332446</v>
      </c>
      <c r="AW141" s="42">
        <f t="shared" si="99"/>
        <v>73.034730656668074</v>
      </c>
      <c r="AX141" s="45">
        <f t="shared" si="106"/>
        <v>51.243341787377275</v>
      </c>
      <c r="AY141" s="47">
        <f>(BI141*0.2+BK141*0.2+BM141*0.2+(AQ141/0.96)*0.45)*0.79+30</f>
        <v>61.741234608208956</v>
      </c>
      <c r="AZ141" s="28">
        <f t="shared" si="107"/>
        <v>67.116140395473025</v>
      </c>
      <c r="BA141" s="49">
        <f t="shared" si="108"/>
        <v>66.128914708346031</v>
      </c>
      <c r="BB141" s="45">
        <f t="shared" si="80"/>
        <v>69.896411103600016</v>
      </c>
      <c r="BC141" s="5">
        <f t="shared" si="109"/>
        <v>60</v>
      </c>
      <c r="BD141" s="5">
        <f t="shared" si="110"/>
        <v>83.421052631578945</v>
      </c>
      <c r="BE141" s="5">
        <f t="shared" si="111"/>
        <v>66.25</v>
      </c>
      <c r="BF141" s="5">
        <f t="shared" si="112"/>
        <v>86.231343283582078</v>
      </c>
      <c r="BG141" s="5">
        <f t="shared" si="113"/>
        <v>68.768656716417908</v>
      </c>
      <c r="BH141" s="5">
        <f t="shared" si="114"/>
        <v>62.336464273733647</v>
      </c>
      <c r="BI141" s="5">
        <f t="shared" si="115"/>
        <v>20</v>
      </c>
      <c r="BJ141" s="5">
        <f t="shared" si="116"/>
        <v>63.157894736842103</v>
      </c>
      <c r="BK141" s="5">
        <f t="shared" si="117"/>
        <v>25</v>
      </c>
      <c r="BL141" s="5">
        <f t="shared" si="118"/>
        <v>69.402985074626855</v>
      </c>
      <c r="BM141" s="5">
        <f t="shared" si="119"/>
        <v>30.597014925373134</v>
      </c>
      <c r="BN141" s="5">
        <f t="shared" si="120"/>
        <v>16.303253941630327</v>
      </c>
      <c r="BP141" s="51" t="s">
        <v>800</v>
      </c>
      <c r="BQ141" s="51" t="s">
        <v>787</v>
      </c>
    </row>
    <row r="142" spans="1:69" x14ac:dyDescent="0.25">
      <c r="A142" s="1">
        <v>258</v>
      </c>
      <c r="B142" s="1" t="s">
        <v>319</v>
      </c>
      <c r="C142" s="1" t="s">
        <v>33</v>
      </c>
      <c r="D142" s="1">
        <v>22</v>
      </c>
      <c r="E142" s="4">
        <f t="shared" si="100"/>
        <v>78</v>
      </c>
      <c r="F142">
        <v>83</v>
      </c>
      <c r="G142">
        <v>245</v>
      </c>
      <c r="H142" t="s">
        <v>593</v>
      </c>
      <c r="I142" s="1" t="s">
        <v>604</v>
      </c>
      <c r="J142" s="1" t="s">
        <v>34</v>
      </c>
      <c r="K142" s="1">
        <v>75</v>
      </c>
      <c r="L142" s="1">
        <v>74</v>
      </c>
      <c r="M142" s="1">
        <v>2135</v>
      </c>
      <c r="N142" s="12">
        <v>482</v>
      </c>
      <c r="O142" s="12">
        <v>928</v>
      </c>
      <c r="P142" s="12">
        <v>0.51900000000000002</v>
      </c>
      <c r="Q142" s="7">
        <v>16</v>
      </c>
      <c r="R142" s="7">
        <v>45</v>
      </c>
      <c r="S142" s="7">
        <v>0.35599999999999998</v>
      </c>
      <c r="T142" s="1">
        <v>466</v>
      </c>
      <c r="U142" s="1">
        <v>883</v>
      </c>
      <c r="V142" s="1">
        <v>0.52800000000000002</v>
      </c>
      <c r="W142" s="1">
        <v>0.52800000000000002</v>
      </c>
      <c r="X142" s="16">
        <v>183</v>
      </c>
      <c r="Y142" s="16">
        <v>234</v>
      </c>
      <c r="Z142" s="16">
        <v>0.78200000000000003</v>
      </c>
      <c r="AA142" s="20">
        <v>277</v>
      </c>
      <c r="AB142" s="20">
        <v>394</v>
      </c>
      <c r="AC142" s="20">
        <v>671</v>
      </c>
      <c r="AD142" s="32">
        <v>55</v>
      </c>
      <c r="AE142" s="34">
        <v>36</v>
      </c>
      <c r="AF142" s="30">
        <v>29</v>
      </c>
      <c r="AG142" s="1">
        <v>145</v>
      </c>
      <c r="AH142" s="1">
        <v>189</v>
      </c>
      <c r="AI142" s="1">
        <v>1163</v>
      </c>
      <c r="AJ142" s="1"/>
      <c r="AK142" s="4">
        <f t="shared" si="101"/>
        <v>85.954000947658599</v>
      </c>
      <c r="AL142" s="4">
        <f t="shared" si="102"/>
        <v>77.741153911132926</v>
      </c>
      <c r="AM142" s="14">
        <f t="shared" si="103"/>
        <v>86.26357056145676</v>
      </c>
      <c r="AN142" s="10">
        <f t="shared" si="88"/>
        <v>65.139200000000002</v>
      </c>
      <c r="AO142" s="18">
        <f t="shared" si="104"/>
        <v>85.276619999999994</v>
      </c>
      <c r="AP142" s="39">
        <f>((AZ142/0.96)*0.4+(AS142/0.96)*0.27+(T142/6.3)*0.37)*0.6+40</f>
        <v>94.897131603604265</v>
      </c>
      <c r="AQ142" s="37">
        <f>(AE142/1.5)*0.57+47</f>
        <v>60.68</v>
      </c>
      <c r="AR142" s="24">
        <f t="shared" si="96"/>
        <v>64.55638888888889</v>
      </c>
      <c r="AS142" s="22">
        <v>96</v>
      </c>
      <c r="AT142" s="26">
        <f t="shared" si="98"/>
        <v>91.820707252252674</v>
      </c>
      <c r="AU142" s="43">
        <f>((AD142/5.5)*0.95+(AY142/0.95)*0.17)*0.67+40</f>
        <v>55.209764809210533</v>
      </c>
      <c r="AV142" s="37">
        <f t="shared" si="105"/>
        <v>82.269550746957691</v>
      </c>
      <c r="AW142" s="42">
        <f t="shared" si="99"/>
        <v>83.165917132975466</v>
      </c>
      <c r="AX142" s="45">
        <f t="shared" si="106"/>
        <v>75.73107790992205</v>
      </c>
      <c r="AY142" s="47">
        <f>(BI142*0.2+BK142*0.2+BM142*0.2+(AQ142/0.96)*0.45)*0.79+30</f>
        <v>73.771084888059704</v>
      </c>
      <c r="AZ142" s="28">
        <f t="shared" si="107"/>
        <v>89.104716890607506</v>
      </c>
      <c r="BA142" s="49">
        <f t="shared" si="108"/>
        <v>54.434811021015427</v>
      </c>
      <c r="BB142" s="45">
        <f t="shared" si="80"/>
        <v>85.537920873176091</v>
      </c>
      <c r="BC142" s="5">
        <f t="shared" si="109"/>
        <v>92.5</v>
      </c>
      <c r="BD142" s="5">
        <f t="shared" si="110"/>
        <v>88.15789473684211</v>
      </c>
      <c r="BE142" s="5">
        <f t="shared" si="111"/>
        <v>60.625</v>
      </c>
      <c r="BF142" s="5">
        <f t="shared" si="112"/>
        <v>83.208955223880594</v>
      </c>
      <c r="BG142" s="5">
        <f t="shared" si="113"/>
        <v>71.791044776119406</v>
      </c>
      <c r="BH142" s="5">
        <f t="shared" si="114"/>
        <v>87.229117745722917</v>
      </c>
      <c r="BI142" s="5">
        <f t="shared" si="115"/>
        <v>85</v>
      </c>
      <c r="BJ142" s="5">
        <f t="shared" si="116"/>
        <v>73.684210526315795</v>
      </c>
      <c r="BK142" s="5">
        <f t="shared" si="117"/>
        <v>12.5</v>
      </c>
      <c r="BL142" s="5">
        <f t="shared" si="118"/>
        <v>62.686567164179102</v>
      </c>
      <c r="BM142" s="5">
        <f t="shared" si="119"/>
        <v>37.31343283582089</v>
      </c>
      <c r="BN142" s="5">
        <f t="shared" si="120"/>
        <v>71.620261657162033</v>
      </c>
      <c r="BP142" s="51" t="s">
        <v>801</v>
      </c>
      <c r="BQ142" s="51" t="s">
        <v>790</v>
      </c>
    </row>
    <row r="143" spans="1:69" x14ac:dyDescent="0.25">
      <c r="A143" s="1">
        <v>52</v>
      </c>
      <c r="B143" s="1" t="s">
        <v>110</v>
      </c>
      <c r="C143" s="1" t="s">
        <v>73</v>
      </c>
      <c r="D143" s="1">
        <v>25</v>
      </c>
      <c r="E143" s="4">
        <f t="shared" si="100"/>
        <v>68</v>
      </c>
      <c r="F143">
        <v>73</v>
      </c>
      <c r="G143">
        <v>195</v>
      </c>
      <c r="H143" t="s">
        <v>593</v>
      </c>
      <c r="I143" s="1" t="s">
        <v>587</v>
      </c>
      <c r="J143" s="1" t="s">
        <v>86</v>
      </c>
      <c r="K143" s="1">
        <v>81</v>
      </c>
      <c r="L143" s="1">
        <v>81</v>
      </c>
      <c r="M143" s="1">
        <v>2800</v>
      </c>
      <c r="N143" s="12">
        <v>468</v>
      </c>
      <c r="O143" s="12">
        <v>1046</v>
      </c>
      <c r="P143" s="12">
        <v>0.44700000000000001</v>
      </c>
      <c r="Q143" s="7">
        <v>88</v>
      </c>
      <c r="R143" s="7">
        <v>272</v>
      </c>
      <c r="S143" s="7">
        <v>0.32400000000000001</v>
      </c>
      <c r="T143" s="1">
        <v>380</v>
      </c>
      <c r="U143" s="1">
        <v>774</v>
      </c>
      <c r="V143" s="1">
        <v>0.49099999999999999</v>
      </c>
      <c r="W143" s="1">
        <v>0.48899999999999999</v>
      </c>
      <c r="X143" s="16">
        <v>353</v>
      </c>
      <c r="Y143" s="16">
        <v>441</v>
      </c>
      <c r="Z143" s="16">
        <v>0.8</v>
      </c>
      <c r="AA143" s="20">
        <v>72</v>
      </c>
      <c r="AB143" s="20">
        <v>351</v>
      </c>
      <c r="AC143" s="20">
        <v>423</v>
      </c>
      <c r="AD143" s="32">
        <v>493</v>
      </c>
      <c r="AE143" s="34">
        <v>127</v>
      </c>
      <c r="AF143" s="30">
        <v>45</v>
      </c>
      <c r="AG143" s="1">
        <v>274</v>
      </c>
      <c r="AH143" s="1">
        <v>189</v>
      </c>
      <c r="AI143" s="1">
        <v>1377</v>
      </c>
      <c r="AJ143" s="1"/>
      <c r="AK143" s="4">
        <f t="shared" si="101"/>
        <v>93.565219337758009</v>
      </c>
      <c r="AL143" s="4">
        <f t="shared" si="102"/>
        <v>85.531459792764082</v>
      </c>
      <c r="AM143" s="14">
        <f t="shared" si="103"/>
        <v>83.186508345978751</v>
      </c>
      <c r="AN143" s="10">
        <f t="shared" si="88"/>
        <v>82.668800000000005</v>
      </c>
      <c r="AO143" s="18">
        <f t="shared" si="104"/>
        <v>88.87</v>
      </c>
      <c r="AP143" s="39">
        <f t="shared" ref="AP143:AP169" si="121">((AZ143/0.96)*0.4+(AS143/0.96)*0.3+(T143/6.3)*0.4)*0.6+40</f>
        <v>86.751077381254333</v>
      </c>
      <c r="AQ143" s="37">
        <v>94</v>
      </c>
      <c r="AR143" s="24">
        <f t="shared" si="96"/>
        <v>67.922499999999999</v>
      </c>
      <c r="AS143" s="22">
        <f t="shared" ref="AS143:AS167" si="122">((AA143/3)*0.6+(AC143/9)*0.2+(AZ143/0.96)*0.2)*0.75+40</f>
        <v>69.83769896786788</v>
      </c>
      <c r="AT143" s="26">
        <f t="shared" si="98"/>
        <v>84.183413253582188</v>
      </c>
      <c r="AU143" s="43">
        <v>93</v>
      </c>
      <c r="AV143" s="37">
        <f t="shared" si="105"/>
        <v>91.442108753048927</v>
      </c>
      <c r="AW143" s="42">
        <f t="shared" si="99"/>
        <v>93.191524477302352</v>
      </c>
      <c r="AX143" s="45">
        <f t="shared" si="106"/>
        <v>93.528812428965537</v>
      </c>
      <c r="AY143" s="47">
        <v>97</v>
      </c>
      <c r="AZ143" s="28">
        <f t="shared" si="107"/>
        <v>76.721273394354483</v>
      </c>
      <c r="BA143" s="49">
        <f t="shared" si="108"/>
        <v>96.938398078529659</v>
      </c>
      <c r="BB143" s="45">
        <f t="shared" si="80"/>
        <v>69.26124160334119</v>
      </c>
      <c r="BC143" s="5">
        <f t="shared" si="109"/>
        <v>85</v>
      </c>
      <c r="BD143" s="5">
        <f t="shared" si="110"/>
        <v>64.473684210526315</v>
      </c>
      <c r="BE143" s="5">
        <f t="shared" si="111"/>
        <v>88.75</v>
      </c>
      <c r="BF143" s="5">
        <f t="shared" si="112"/>
        <v>66.417910447761187</v>
      </c>
      <c r="BG143" s="5">
        <f t="shared" si="113"/>
        <v>88.582089552238813</v>
      </c>
      <c r="BH143" s="5">
        <f t="shared" si="114"/>
        <v>97.267695404226771</v>
      </c>
      <c r="BI143" s="5">
        <f t="shared" si="115"/>
        <v>70</v>
      </c>
      <c r="BJ143" s="5">
        <f t="shared" si="116"/>
        <v>21.05263157894737</v>
      </c>
      <c r="BK143" s="5">
        <f t="shared" si="117"/>
        <v>75</v>
      </c>
      <c r="BL143" s="5">
        <f t="shared" si="118"/>
        <v>25.373134328358208</v>
      </c>
      <c r="BM143" s="5">
        <f t="shared" si="119"/>
        <v>74.626865671641781</v>
      </c>
      <c r="BN143" s="5">
        <f t="shared" si="120"/>
        <v>93.928212009392823</v>
      </c>
      <c r="BP143" s="51" t="s">
        <v>785</v>
      </c>
      <c r="BQ143" s="51" t="s">
        <v>787</v>
      </c>
    </row>
    <row r="144" spans="1:69" x14ac:dyDescent="0.25">
      <c r="A144" s="1">
        <v>179</v>
      </c>
      <c r="B144" s="1" t="s">
        <v>240</v>
      </c>
      <c r="C144" s="1" t="s">
        <v>30</v>
      </c>
      <c r="D144" s="1">
        <v>26</v>
      </c>
      <c r="E144" s="4">
        <f t="shared" si="100"/>
        <v>71</v>
      </c>
      <c r="F144">
        <v>76</v>
      </c>
      <c r="G144">
        <v>215</v>
      </c>
      <c r="H144" t="s">
        <v>677</v>
      </c>
      <c r="I144" s="1" t="s">
        <v>587</v>
      </c>
      <c r="J144" s="1" t="s">
        <v>41</v>
      </c>
      <c r="K144" s="1">
        <v>61</v>
      </c>
      <c r="L144" s="1">
        <v>60</v>
      </c>
      <c r="M144" s="1">
        <v>2018</v>
      </c>
      <c r="N144" s="12">
        <v>285</v>
      </c>
      <c r="O144" s="12">
        <v>694</v>
      </c>
      <c r="P144" s="12">
        <v>0.41099999999999998</v>
      </c>
      <c r="Q144" s="7">
        <v>141</v>
      </c>
      <c r="R144" s="7">
        <v>315</v>
      </c>
      <c r="S144" s="7">
        <v>0.44800000000000001</v>
      </c>
      <c r="T144" s="1">
        <v>144</v>
      </c>
      <c r="U144" s="1">
        <v>379</v>
      </c>
      <c r="V144" s="1">
        <v>0.38</v>
      </c>
      <c r="W144" s="1">
        <v>0.51200000000000001</v>
      </c>
      <c r="X144" s="16">
        <v>107</v>
      </c>
      <c r="Y144" s="16">
        <v>133</v>
      </c>
      <c r="Z144" s="16">
        <v>0.80500000000000005</v>
      </c>
      <c r="AA144" s="20">
        <v>28</v>
      </c>
      <c r="AB144" s="20">
        <v>131</v>
      </c>
      <c r="AC144" s="20">
        <v>159</v>
      </c>
      <c r="AD144" s="32">
        <v>229</v>
      </c>
      <c r="AE144" s="34">
        <v>50</v>
      </c>
      <c r="AF144" s="30">
        <v>14</v>
      </c>
      <c r="AG144" s="1">
        <v>122</v>
      </c>
      <c r="AH144" s="1">
        <v>145</v>
      </c>
      <c r="AI144" s="1">
        <v>818</v>
      </c>
      <c r="AJ144" s="1"/>
      <c r="AK144" s="4">
        <f t="shared" si="101"/>
        <v>82.079238781370719</v>
      </c>
      <c r="AL144" s="4">
        <f t="shared" si="102"/>
        <v>73.775220870344143</v>
      </c>
      <c r="AM144" s="14">
        <f t="shared" si="103"/>
        <v>72.834623672230649</v>
      </c>
      <c r="AN144" s="10">
        <v>66</v>
      </c>
      <c r="AO144" s="18">
        <f t="shared" si="104"/>
        <v>85.763049999999993</v>
      </c>
      <c r="AP144" s="39">
        <f t="shared" si="121"/>
        <v>74.354418642907007</v>
      </c>
      <c r="AQ144" s="37">
        <f t="shared" ref="AQ144:AQ175" si="123">(AE144/1.5)*0.57+47</f>
        <v>66</v>
      </c>
      <c r="AR144" s="24">
        <f t="shared" si="96"/>
        <v>58.412222222222226</v>
      </c>
      <c r="AS144" s="22">
        <f t="shared" si="122"/>
        <v>58.085988451576355</v>
      </c>
      <c r="AT144" s="26">
        <f t="shared" si="98"/>
        <v>67.654559880147772</v>
      </c>
      <c r="AU144" s="43">
        <f t="shared" ref="AU144:AU149" si="124">((AD144/5.5)*0.95+(AY144/0.95)*0.17)*0.67+40</f>
        <v>76.456520651913877</v>
      </c>
      <c r="AV144" s="37">
        <f t="shared" si="105"/>
        <v>83.489151091533472</v>
      </c>
      <c r="AW144" s="42">
        <f t="shared" si="99"/>
        <v>79.554886686575344</v>
      </c>
      <c r="AX144" s="45">
        <f t="shared" si="106"/>
        <v>81.625980347924923</v>
      </c>
      <c r="AY144" s="47">
        <f t="shared" ref="AY144:AY166" si="125">(BI144*0.2+BK144*0.2+BM144*0.2+(AQ144/0.96)*0.45)*0.79+30</f>
        <v>83.03096082089553</v>
      </c>
      <c r="AZ144" s="28">
        <f t="shared" si="107"/>
        <v>71.910326090088631</v>
      </c>
      <c r="BA144" s="49">
        <f t="shared" si="108"/>
        <v>84.62879062413802</v>
      </c>
      <c r="BB144" s="45">
        <f t="shared" si="80"/>
        <v>70.602054743352497</v>
      </c>
      <c r="BC144" s="5">
        <f t="shared" si="109"/>
        <v>82.5</v>
      </c>
      <c r="BD144" s="5">
        <f t="shared" si="110"/>
        <v>71.578947368421055</v>
      </c>
      <c r="BE144" s="5">
        <f t="shared" si="111"/>
        <v>80.3125</v>
      </c>
      <c r="BF144" s="5">
        <f t="shared" si="112"/>
        <v>73.134328358208961</v>
      </c>
      <c r="BG144" s="5">
        <f t="shared" si="113"/>
        <v>81.865671641791039</v>
      </c>
      <c r="BH144" s="5">
        <f t="shared" si="114"/>
        <v>85.462931902046293</v>
      </c>
      <c r="BI144" s="5">
        <f t="shared" si="115"/>
        <v>65</v>
      </c>
      <c r="BJ144" s="5">
        <f t="shared" si="116"/>
        <v>36.842105263157897</v>
      </c>
      <c r="BK144" s="5">
        <f t="shared" si="117"/>
        <v>56.25</v>
      </c>
      <c r="BL144" s="5">
        <f t="shared" si="118"/>
        <v>40.298507462686565</v>
      </c>
      <c r="BM144" s="5">
        <f t="shared" si="119"/>
        <v>59.701492537313428</v>
      </c>
      <c r="BN144" s="5">
        <f t="shared" si="120"/>
        <v>67.69540422676954</v>
      </c>
      <c r="BP144" s="51" t="s">
        <v>785</v>
      </c>
      <c r="BQ144" s="51" t="s">
        <v>787</v>
      </c>
    </row>
    <row r="145" spans="1:69" x14ac:dyDescent="0.25">
      <c r="A145" s="1">
        <v>329</v>
      </c>
      <c r="B145" s="1" t="s">
        <v>391</v>
      </c>
      <c r="C145" s="1" t="s">
        <v>25</v>
      </c>
      <c r="D145" s="1">
        <v>23</v>
      </c>
      <c r="E145" s="4">
        <f t="shared" si="100"/>
        <v>77</v>
      </c>
      <c r="F145">
        <v>82</v>
      </c>
      <c r="G145">
        <v>218</v>
      </c>
      <c r="H145" t="s">
        <v>728</v>
      </c>
      <c r="I145" s="1" t="s">
        <v>587</v>
      </c>
      <c r="J145" s="1" t="s">
        <v>103</v>
      </c>
      <c r="K145" s="1">
        <v>3</v>
      </c>
      <c r="L145" s="1">
        <v>0</v>
      </c>
      <c r="M145" s="1">
        <v>2</v>
      </c>
      <c r="N145" s="12">
        <v>1</v>
      </c>
      <c r="O145" s="12">
        <v>1</v>
      </c>
      <c r="P145" s="12">
        <v>1</v>
      </c>
      <c r="Q145" s="7">
        <v>0</v>
      </c>
      <c r="R145" s="7">
        <v>0</v>
      </c>
      <c r="S145" s="7"/>
      <c r="T145" s="1">
        <v>1</v>
      </c>
      <c r="U145" s="1">
        <v>1</v>
      </c>
      <c r="V145" s="1">
        <v>1</v>
      </c>
      <c r="W145" s="1">
        <v>1</v>
      </c>
      <c r="X145" s="16">
        <v>0</v>
      </c>
      <c r="Y145" s="16">
        <v>0</v>
      </c>
      <c r="Z145" s="16"/>
      <c r="AA145" s="20">
        <v>0</v>
      </c>
      <c r="AB145" s="20">
        <v>1</v>
      </c>
      <c r="AC145" s="20">
        <v>1</v>
      </c>
      <c r="AD145" s="32">
        <v>0</v>
      </c>
      <c r="AE145" s="34">
        <v>0</v>
      </c>
      <c r="AF145" s="30">
        <v>0</v>
      </c>
      <c r="AG145" s="1">
        <v>0</v>
      </c>
      <c r="AH145" s="1">
        <v>1</v>
      </c>
      <c r="AI145" s="1">
        <v>2</v>
      </c>
      <c r="AJ145" s="1"/>
      <c r="AK145" s="4">
        <f t="shared" si="101"/>
        <v>69.996267547692895</v>
      </c>
      <c r="AL145" s="4">
        <f t="shared" si="102"/>
        <v>61.407944431168019</v>
      </c>
      <c r="AM145" s="14">
        <f t="shared" si="103"/>
        <v>78.050075872534137</v>
      </c>
      <c r="AN145" s="10">
        <f t="shared" ref="AN145:AN186" si="126">IF(C145="SG",((S145*100)*0.6+(Q145/2)*0.4)*0.64+59,IF(C145="PG",((S145*100)*0.6+(Q145/2)*0.4)*0.72+56,((S145*100)*0.6+(Q145/2)*0.4)*0.82+45))</f>
        <v>45</v>
      </c>
      <c r="AO145" s="18">
        <f t="shared" si="104"/>
        <v>40</v>
      </c>
      <c r="AP145" s="39">
        <f t="shared" si="121"/>
        <v>68.794969046351952</v>
      </c>
      <c r="AQ145" s="37">
        <f t="shared" si="123"/>
        <v>47</v>
      </c>
      <c r="AR145" s="24">
        <f t="shared" si="96"/>
        <v>54.965000000000003</v>
      </c>
      <c r="AS145" s="22">
        <f t="shared" si="122"/>
        <v>51.906875790166922</v>
      </c>
      <c r="AT145" s="26">
        <f t="shared" si="98"/>
        <v>58.959256742547879</v>
      </c>
      <c r="AU145" s="43">
        <f t="shared" si="124"/>
        <v>48.64276700657895</v>
      </c>
      <c r="AV145" s="37">
        <f t="shared" si="105"/>
        <v>70.080054116915818</v>
      </c>
      <c r="AW145" s="42">
        <f t="shared" si="99"/>
        <v>70.800062971604831</v>
      </c>
      <c r="AX145" s="45">
        <f t="shared" si="106"/>
        <v>67.171667861756305</v>
      </c>
      <c r="AY145" s="47">
        <f t="shared" si="125"/>
        <v>72.08629197761195</v>
      </c>
      <c r="AZ145" s="28">
        <f t="shared" si="107"/>
        <v>76.097338390401646</v>
      </c>
      <c r="BA145" s="49">
        <f t="shared" si="108"/>
        <v>67.314978213419153</v>
      </c>
      <c r="BB145" s="45">
        <f t="shared" si="80"/>
        <v>65.657772908798705</v>
      </c>
      <c r="BC145" s="5">
        <f t="shared" si="109"/>
        <v>90</v>
      </c>
      <c r="BD145" s="5">
        <f t="shared" si="110"/>
        <v>85.78947368421052</v>
      </c>
      <c r="BE145" s="5">
        <f t="shared" si="111"/>
        <v>63.4375</v>
      </c>
      <c r="BF145" s="5">
        <f t="shared" si="112"/>
        <v>74.141791044776113</v>
      </c>
      <c r="BG145" s="5">
        <f t="shared" si="113"/>
        <v>80.858208955223887</v>
      </c>
      <c r="BH145" s="5">
        <f t="shared" si="114"/>
        <v>55.030191211003022</v>
      </c>
      <c r="BI145" s="5">
        <f t="shared" si="115"/>
        <v>80</v>
      </c>
      <c r="BJ145" s="5">
        <f t="shared" si="116"/>
        <v>68.421052631578945</v>
      </c>
      <c r="BK145" s="5">
        <f t="shared" si="117"/>
        <v>18.75</v>
      </c>
      <c r="BL145" s="5">
        <f t="shared" si="118"/>
        <v>42.537313432835816</v>
      </c>
      <c r="BM145" s="5">
        <f t="shared" si="119"/>
        <v>57.462686567164177</v>
      </c>
      <c r="BN145" s="5">
        <f t="shared" si="120"/>
        <v>6.7091580006709159E-2</v>
      </c>
      <c r="BP145" s="51" t="s">
        <v>795</v>
      </c>
      <c r="BQ145" s="51" t="s">
        <v>781</v>
      </c>
    </row>
    <row r="146" spans="1:69" x14ac:dyDescent="0.25">
      <c r="A146" s="1">
        <v>185</v>
      </c>
      <c r="B146" s="1" t="s">
        <v>246</v>
      </c>
      <c r="C146" s="1" t="s">
        <v>73</v>
      </c>
      <c r="D146" s="1">
        <v>23</v>
      </c>
      <c r="E146" s="4">
        <f t="shared" si="100"/>
        <v>71</v>
      </c>
      <c r="F146">
        <v>76</v>
      </c>
      <c r="G146">
        <v>185</v>
      </c>
      <c r="H146" t="s">
        <v>745</v>
      </c>
      <c r="I146" s="1" t="s">
        <v>587</v>
      </c>
      <c r="J146" s="1" t="s">
        <v>38</v>
      </c>
      <c r="K146" s="1">
        <v>43</v>
      </c>
      <c r="L146" s="1">
        <v>1</v>
      </c>
      <c r="M146" s="1">
        <v>410</v>
      </c>
      <c r="N146" s="12">
        <v>61</v>
      </c>
      <c r="O146" s="12">
        <v>162</v>
      </c>
      <c r="P146" s="12">
        <v>0.377</v>
      </c>
      <c r="Q146" s="7">
        <v>14</v>
      </c>
      <c r="R146" s="7">
        <v>47</v>
      </c>
      <c r="S146" s="7">
        <v>0.29799999999999999</v>
      </c>
      <c r="T146" s="1">
        <v>47</v>
      </c>
      <c r="U146" s="1">
        <v>115</v>
      </c>
      <c r="V146" s="1">
        <v>0.40899999999999997</v>
      </c>
      <c r="W146" s="1">
        <v>0.42</v>
      </c>
      <c r="X146" s="16">
        <v>10</v>
      </c>
      <c r="Y146" s="16">
        <v>12</v>
      </c>
      <c r="Z146" s="16">
        <v>0.83299999999999996</v>
      </c>
      <c r="AA146" s="20">
        <v>7</v>
      </c>
      <c r="AB146" s="20">
        <v>24</v>
      </c>
      <c r="AC146" s="20">
        <v>31</v>
      </c>
      <c r="AD146" s="32">
        <v>39</v>
      </c>
      <c r="AE146" s="34">
        <v>12</v>
      </c>
      <c r="AF146" s="30">
        <v>0</v>
      </c>
      <c r="AG146" s="1">
        <v>14</v>
      </c>
      <c r="AH146" s="1">
        <v>26</v>
      </c>
      <c r="AI146" s="1">
        <v>146</v>
      </c>
      <c r="AJ146" s="1"/>
      <c r="AK146" s="4">
        <f t="shared" si="101"/>
        <v>74.901433860839134</v>
      </c>
      <c r="AL146" s="4">
        <f t="shared" si="102"/>
        <v>66.42852642227065</v>
      </c>
      <c r="AM146" s="14">
        <f t="shared" si="103"/>
        <v>60.495628224582703</v>
      </c>
      <c r="AN146" s="10">
        <f t="shared" si="126"/>
        <v>70.889600000000002</v>
      </c>
      <c r="AO146" s="18">
        <f t="shared" si="104"/>
        <v>66.939499999999995</v>
      </c>
      <c r="AP146" s="39">
        <f t="shared" si="121"/>
        <v>69.910567240872666</v>
      </c>
      <c r="AQ146" s="37">
        <f t="shared" si="123"/>
        <v>51.56</v>
      </c>
      <c r="AR146" s="24">
        <f t="shared" si="96"/>
        <v>53.87</v>
      </c>
      <c r="AS146" s="22">
        <f t="shared" si="122"/>
        <v>52.938046275280087</v>
      </c>
      <c r="AT146" s="26">
        <f t="shared" si="98"/>
        <v>60.121855799089609</v>
      </c>
      <c r="AU146" s="43">
        <f t="shared" si="124"/>
        <v>54.535479998205744</v>
      </c>
      <c r="AV146" s="37">
        <f t="shared" si="105"/>
        <v>72.934001664819846</v>
      </c>
      <c r="AW146" s="42">
        <f t="shared" si="99"/>
        <v>73.87336751591539</v>
      </c>
      <c r="AX146" s="45">
        <f t="shared" si="106"/>
        <v>80.22220912272752</v>
      </c>
      <c r="AY146" s="47">
        <f t="shared" si="125"/>
        <v>83.590961753731364</v>
      </c>
      <c r="AZ146" s="28">
        <f t="shared" si="107"/>
        <v>72.776829495125867</v>
      </c>
      <c r="BA146" s="49">
        <f t="shared" si="108"/>
        <v>80.762381107279197</v>
      </c>
      <c r="BB146" s="45">
        <f t="shared" si="80"/>
        <v>57.435994558700443</v>
      </c>
      <c r="BC146" s="5">
        <f t="shared" si="109"/>
        <v>90</v>
      </c>
      <c r="BD146" s="5">
        <f t="shared" si="110"/>
        <v>71.578947368421055</v>
      </c>
      <c r="BE146" s="5">
        <f t="shared" si="111"/>
        <v>80.3125</v>
      </c>
      <c r="BF146" s="5">
        <f t="shared" si="112"/>
        <v>63.059701492537314</v>
      </c>
      <c r="BG146" s="5">
        <f t="shared" si="113"/>
        <v>91.940298507462686</v>
      </c>
      <c r="BH146" s="5">
        <f t="shared" si="114"/>
        <v>61.189198255618919</v>
      </c>
      <c r="BI146" s="5">
        <f t="shared" si="115"/>
        <v>80</v>
      </c>
      <c r="BJ146" s="5">
        <f t="shared" si="116"/>
        <v>36.842105263157897</v>
      </c>
      <c r="BK146" s="5">
        <f t="shared" si="117"/>
        <v>56.25</v>
      </c>
      <c r="BL146" s="5">
        <f t="shared" si="118"/>
        <v>17.910447761194028</v>
      </c>
      <c r="BM146" s="5">
        <f t="shared" si="119"/>
        <v>82.089552238805965</v>
      </c>
      <c r="BN146" s="5">
        <f t="shared" si="120"/>
        <v>13.753773901375379</v>
      </c>
      <c r="BP146" s="51" t="s">
        <v>797</v>
      </c>
      <c r="BQ146" s="51" t="s">
        <v>789</v>
      </c>
    </row>
    <row r="147" spans="1:69" x14ac:dyDescent="0.25">
      <c r="A147" s="1">
        <v>229</v>
      </c>
      <c r="B147" s="1" t="s">
        <v>290</v>
      </c>
      <c r="C147" s="1" t="s">
        <v>25</v>
      </c>
      <c r="D147" s="1">
        <v>27</v>
      </c>
      <c r="E147" s="4">
        <f t="shared" si="100"/>
        <v>77</v>
      </c>
      <c r="F147">
        <v>82</v>
      </c>
      <c r="G147">
        <v>235</v>
      </c>
      <c r="H147" t="s">
        <v>586</v>
      </c>
      <c r="I147" s="1" t="s">
        <v>604</v>
      </c>
      <c r="J147" s="1" t="s">
        <v>62</v>
      </c>
      <c r="K147" s="1">
        <v>58</v>
      </c>
      <c r="L147" s="1">
        <v>36</v>
      </c>
      <c r="M147" s="1">
        <v>1319</v>
      </c>
      <c r="N147" s="12">
        <v>263</v>
      </c>
      <c r="O147" s="12">
        <v>557</v>
      </c>
      <c r="P147" s="12">
        <v>0.47199999999999998</v>
      </c>
      <c r="Q147" s="7">
        <v>74</v>
      </c>
      <c r="R147" s="7">
        <v>190</v>
      </c>
      <c r="S147" s="7">
        <v>0.38900000000000001</v>
      </c>
      <c r="T147" s="1">
        <v>189</v>
      </c>
      <c r="U147" s="1">
        <v>367</v>
      </c>
      <c r="V147" s="1">
        <v>0.51500000000000001</v>
      </c>
      <c r="W147" s="1">
        <v>0.53900000000000003</v>
      </c>
      <c r="X147" s="16">
        <v>69</v>
      </c>
      <c r="Y147" s="16">
        <v>107</v>
      </c>
      <c r="Z147" s="16">
        <v>0.64500000000000002</v>
      </c>
      <c r="AA147" s="20">
        <v>80</v>
      </c>
      <c r="AB147" s="20">
        <v>197</v>
      </c>
      <c r="AC147" s="20">
        <v>277</v>
      </c>
      <c r="AD147" s="32">
        <v>56</v>
      </c>
      <c r="AE147" s="34">
        <v>36</v>
      </c>
      <c r="AF147" s="30">
        <v>19</v>
      </c>
      <c r="AG147" s="1">
        <v>45</v>
      </c>
      <c r="AH147" s="1">
        <v>149</v>
      </c>
      <c r="AI147" s="1">
        <v>669</v>
      </c>
      <c r="AJ147" s="1"/>
      <c r="AK147" s="4">
        <f t="shared" si="101"/>
        <v>79.803220157250394</v>
      </c>
      <c r="AL147" s="4">
        <f t="shared" si="102"/>
        <v>71.445648866832769</v>
      </c>
      <c r="AM147" s="14">
        <f t="shared" si="103"/>
        <v>73.745954476479511</v>
      </c>
      <c r="AN147" s="10">
        <f t="shared" si="126"/>
        <v>76.274799999999999</v>
      </c>
      <c r="AO147" s="18">
        <f t="shared" si="104"/>
        <v>74.445449999999994</v>
      </c>
      <c r="AP147" s="39">
        <f t="shared" si="121"/>
        <v>79.594119136450331</v>
      </c>
      <c r="AQ147" s="37">
        <f t="shared" si="123"/>
        <v>60.68</v>
      </c>
      <c r="AR147" s="24">
        <f t="shared" si="96"/>
        <v>61.129444444444445</v>
      </c>
      <c r="AS147" s="22">
        <f t="shared" si="122"/>
        <v>68.800439610135385</v>
      </c>
      <c r="AT147" s="26">
        <f t="shared" si="98"/>
        <v>73.852820562516328</v>
      </c>
      <c r="AU147" s="43">
        <f t="shared" si="124"/>
        <v>55.111672345095698</v>
      </c>
      <c r="AV147" s="37">
        <f t="shared" si="105"/>
        <v>77.703662394398123</v>
      </c>
      <c r="AW147" s="42">
        <f t="shared" si="99"/>
        <v>78.321489921763913</v>
      </c>
      <c r="AX147" s="45">
        <f t="shared" si="106"/>
        <v>67.402697776039304</v>
      </c>
      <c r="AY147" s="47">
        <f t="shared" si="125"/>
        <v>71.987689365671656</v>
      </c>
      <c r="AZ147" s="28">
        <f t="shared" si="107"/>
        <v>77.976146838199753</v>
      </c>
      <c r="BA147" s="49">
        <f t="shared" si="108"/>
        <v>68.394515517002816</v>
      </c>
      <c r="BB147" s="45">
        <f t="shared" si="80"/>
        <v>77.709479481127062</v>
      </c>
      <c r="BC147" s="5">
        <f t="shared" si="109"/>
        <v>80</v>
      </c>
      <c r="BD147" s="5">
        <f t="shared" si="110"/>
        <v>85.78947368421052</v>
      </c>
      <c r="BE147" s="5">
        <f t="shared" si="111"/>
        <v>63.4375</v>
      </c>
      <c r="BF147" s="5">
        <f t="shared" si="112"/>
        <v>79.850746268656707</v>
      </c>
      <c r="BG147" s="5">
        <f t="shared" si="113"/>
        <v>75.149253731343279</v>
      </c>
      <c r="BH147" s="5">
        <f t="shared" si="114"/>
        <v>74.911103656491107</v>
      </c>
      <c r="BI147" s="5">
        <f t="shared" si="115"/>
        <v>60</v>
      </c>
      <c r="BJ147" s="5">
        <f t="shared" si="116"/>
        <v>68.421052631578945</v>
      </c>
      <c r="BK147" s="5">
        <f t="shared" si="117"/>
        <v>18.75</v>
      </c>
      <c r="BL147" s="5">
        <f t="shared" si="118"/>
        <v>55.223880597014919</v>
      </c>
      <c r="BM147" s="5">
        <f t="shared" si="119"/>
        <v>44.776119402985074</v>
      </c>
      <c r="BN147" s="5">
        <f t="shared" si="120"/>
        <v>44.24689701442469</v>
      </c>
      <c r="BP147" s="51" t="s">
        <v>801</v>
      </c>
      <c r="BQ147" s="51" t="s">
        <v>790</v>
      </c>
    </row>
    <row r="148" spans="1:69" x14ac:dyDescent="0.25">
      <c r="A148" s="1">
        <v>328</v>
      </c>
      <c r="B148" s="1" t="s">
        <v>390</v>
      </c>
      <c r="C148" s="1" t="s">
        <v>30</v>
      </c>
      <c r="D148" s="1">
        <v>25</v>
      </c>
      <c r="E148" s="4">
        <f t="shared" si="100"/>
        <v>71</v>
      </c>
      <c r="F148">
        <v>76</v>
      </c>
      <c r="G148">
        <v>191</v>
      </c>
      <c r="H148" t="s">
        <v>671</v>
      </c>
      <c r="I148" s="1" t="s">
        <v>587</v>
      </c>
      <c r="J148" s="1" t="s">
        <v>77</v>
      </c>
      <c r="K148" s="1">
        <v>56</v>
      </c>
      <c r="L148" s="1">
        <v>0</v>
      </c>
      <c r="M148" s="1">
        <v>504</v>
      </c>
      <c r="N148" s="12">
        <v>62</v>
      </c>
      <c r="O148" s="12">
        <v>139</v>
      </c>
      <c r="P148" s="12">
        <v>0.44600000000000001</v>
      </c>
      <c r="Q148" s="7">
        <v>13</v>
      </c>
      <c r="R148" s="7">
        <v>38</v>
      </c>
      <c r="S148" s="7">
        <v>0.34200000000000003</v>
      </c>
      <c r="T148" s="1">
        <v>49</v>
      </c>
      <c r="U148" s="1">
        <v>101</v>
      </c>
      <c r="V148" s="1">
        <v>0.48499999999999999</v>
      </c>
      <c r="W148" s="1">
        <v>0.49299999999999999</v>
      </c>
      <c r="X148" s="16">
        <v>12</v>
      </c>
      <c r="Y148" s="16">
        <v>20</v>
      </c>
      <c r="Z148" s="16">
        <v>0.6</v>
      </c>
      <c r="AA148" s="20">
        <v>12</v>
      </c>
      <c r="AB148" s="20">
        <v>34</v>
      </c>
      <c r="AC148" s="20">
        <v>46</v>
      </c>
      <c r="AD148" s="32">
        <v>33</v>
      </c>
      <c r="AE148" s="34">
        <v>20</v>
      </c>
      <c r="AF148" s="30">
        <v>6</v>
      </c>
      <c r="AG148" s="1">
        <v>14</v>
      </c>
      <c r="AH148" s="1">
        <v>45</v>
      </c>
      <c r="AI148" s="1">
        <v>149</v>
      </c>
      <c r="AJ148" s="1"/>
      <c r="AK148" s="4">
        <f t="shared" si="101"/>
        <v>74.924077419379486</v>
      </c>
      <c r="AL148" s="4">
        <f t="shared" si="102"/>
        <v>66.451702770423722</v>
      </c>
      <c r="AM148" s="14">
        <f t="shared" si="103"/>
        <v>62.822704097116841</v>
      </c>
      <c r="AN148" s="10">
        <f t="shared" si="126"/>
        <v>73.796800000000005</v>
      </c>
      <c r="AO148" s="18">
        <f t="shared" si="104"/>
        <v>59.739999999999995</v>
      </c>
      <c r="AP148" s="39">
        <f t="shared" si="121"/>
        <v>69.818995510803688</v>
      </c>
      <c r="AQ148" s="37">
        <f t="shared" si="123"/>
        <v>54.6</v>
      </c>
      <c r="AR148" s="24">
        <f t="shared" ref="AR148:AR167" si="127">((AF148/1.8)*0.8+(F148/0.8)*0.2)*0.73+40</f>
        <v>55.816666666666663</v>
      </c>
      <c r="AS148" s="22">
        <f t="shared" si="122"/>
        <v>53.739298187862204</v>
      </c>
      <c r="AT148" s="26">
        <f t="shared" si="98"/>
        <v>60.680250568814586</v>
      </c>
      <c r="AU148" s="43">
        <f t="shared" si="124"/>
        <v>53.701833125</v>
      </c>
      <c r="AV148" s="37">
        <f t="shared" si="105"/>
        <v>72.753099558370891</v>
      </c>
      <c r="AW148" s="42">
        <f t="shared" si="99"/>
        <v>75.019263554610973</v>
      </c>
      <c r="AX148" s="45">
        <f t="shared" si="106"/>
        <v>77.517382879004842</v>
      </c>
      <c r="AY148" s="47">
        <f t="shared" si="125"/>
        <v>82.429249067164193</v>
      </c>
      <c r="AZ148" s="28">
        <f t="shared" si="107"/>
        <v>71.504841735651453</v>
      </c>
      <c r="BA148" s="49">
        <f t="shared" si="108"/>
        <v>80.390738417692248</v>
      </c>
      <c r="BB148" s="45">
        <f t="shared" si="80"/>
        <v>58.896120958021228</v>
      </c>
      <c r="BC148" s="5">
        <f t="shared" si="109"/>
        <v>85</v>
      </c>
      <c r="BD148" s="5">
        <f t="shared" si="110"/>
        <v>71.578947368421055</v>
      </c>
      <c r="BE148" s="5">
        <f t="shared" si="111"/>
        <v>80.3125</v>
      </c>
      <c r="BF148" s="5">
        <f t="shared" si="112"/>
        <v>65.074626865671647</v>
      </c>
      <c r="BG148" s="5">
        <f t="shared" si="113"/>
        <v>89.925373134328368</v>
      </c>
      <c r="BH148" s="5">
        <f t="shared" si="114"/>
        <v>62.60818517276082</v>
      </c>
      <c r="BI148" s="5">
        <f t="shared" si="115"/>
        <v>70</v>
      </c>
      <c r="BJ148" s="5">
        <f t="shared" si="116"/>
        <v>36.842105263157897</v>
      </c>
      <c r="BK148" s="5">
        <f t="shared" si="117"/>
        <v>56.25</v>
      </c>
      <c r="BL148" s="5">
        <f t="shared" si="118"/>
        <v>22.388059701492537</v>
      </c>
      <c r="BM148" s="5">
        <f t="shared" si="119"/>
        <v>77.611940298507463</v>
      </c>
      <c r="BN148" s="5">
        <f t="shared" si="120"/>
        <v>16.907078161690709</v>
      </c>
      <c r="BP148" s="51" t="s">
        <v>800</v>
      </c>
      <c r="BQ148" s="51" t="s">
        <v>787</v>
      </c>
    </row>
    <row r="149" spans="1:69" x14ac:dyDescent="0.25">
      <c r="A149" s="1">
        <v>155</v>
      </c>
      <c r="B149" s="1" t="s">
        <v>216</v>
      </c>
      <c r="C149" s="1" t="s">
        <v>30</v>
      </c>
      <c r="D149" s="1">
        <v>22</v>
      </c>
      <c r="E149" s="4">
        <f t="shared" si="100"/>
        <v>74</v>
      </c>
      <c r="F149">
        <v>79</v>
      </c>
      <c r="G149">
        <v>205</v>
      </c>
      <c r="H149" t="s">
        <v>586</v>
      </c>
      <c r="I149" s="1" t="s">
        <v>611</v>
      </c>
      <c r="J149" s="1" t="s">
        <v>182</v>
      </c>
      <c r="K149" s="1">
        <v>58</v>
      </c>
      <c r="L149" s="1">
        <v>32</v>
      </c>
      <c r="M149" s="1">
        <v>1661</v>
      </c>
      <c r="N149" s="12">
        <v>253</v>
      </c>
      <c r="O149" s="12">
        <v>575</v>
      </c>
      <c r="P149" s="12">
        <v>0.44</v>
      </c>
      <c r="Q149" s="7">
        <v>85</v>
      </c>
      <c r="R149" s="7">
        <v>225</v>
      </c>
      <c r="S149" s="7">
        <v>0.378</v>
      </c>
      <c r="T149" s="1">
        <v>168</v>
      </c>
      <c r="U149" s="1">
        <v>350</v>
      </c>
      <c r="V149" s="1">
        <v>0.48</v>
      </c>
      <c r="W149" s="1">
        <v>0.51400000000000001</v>
      </c>
      <c r="X149" s="16">
        <v>107</v>
      </c>
      <c r="Y149" s="16">
        <v>147</v>
      </c>
      <c r="Z149" s="16">
        <v>0.72799999999999998</v>
      </c>
      <c r="AA149" s="20">
        <v>28</v>
      </c>
      <c r="AB149" s="20">
        <v>125</v>
      </c>
      <c r="AC149" s="20">
        <v>153</v>
      </c>
      <c r="AD149" s="32">
        <v>120</v>
      </c>
      <c r="AE149" s="34">
        <v>40</v>
      </c>
      <c r="AF149" s="30">
        <v>2</v>
      </c>
      <c r="AG149" s="1">
        <v>82</v>
      </c>
      <c r="AH149" s="1">
        <v>116</v>
      </c>
      <c r="AI149" s="1">
        <v>698</v>
      </c>
      <c r="AJ149" s="1"/>
      <c r="AK149" s="4">
        <f t="shared" si="101"/>
        <v>81.60644197076688</v>
      </c>
      <c r="AL149" s="4">
        <f t="shared" si="102"/>
        <v>73.291299428902576</v>
      </c>
      <c r="AM149" s="14">
        <f t="shared" si="103"/>
        <v>72.189195751138087</v>
      </c>
      <c r="AN149" s="10">
        <f t="shared" si="126"/>
        <v>84.395199999999988</v>
      </c>
      <c r="AO149" s="18">
        <f t="shared" si="104"/>
        <v>80.572480000000013</v>
      </c>
      <c r="AP149" s="39">
        <f t="shared" si="121"/>
        <v>76.877988922391552</v>
      </c>
      <c r="AQ149" s="37">
        <f t="shared" si="123"/>
        <v>62.2</v>
      </c>
      <c r="AR149" s="24">
        <f t="shared" si="127"/>
        <v>55.066388888888888</v>
      </c>
      <c r="AS149" s="22">
        <f t="shared" si="122"/>
        <v>58.896777019519753</v>
      </c>
      <c r="AT149" s="26">
        <f t="shared" si="98"/>
        <v>68.151062733805475</v>
      </c>
      <c r="AU149" s="43">
        <f t="shared" si="124"/>
        <v>63.838581181220093</v>
      </c>
      <c r="AV149" s="37">
        <f t="shared" si="105"/>
        <v>79.076771831541578</v>
      </c>
      <c r="AW149" s="42">
        <f t="shared" si="99"/>
        <v>78.03539284882325</v>
      </c>
      <c r="AX149" s="45">
        <f t="shared" si="106"/>
        <v>82.701428031888526</v>
      </c>
      <c r="AY149" s="47">
        <f t="shared" si="125"/>
        <v>83.000377798507458</v>
      </c>
      <c r="AZ149" s="28">
        <f t="shared" si="107"/>
        <v>77.739372924926414</v>
      </c>
      <c r="BA149" s="49">
        <f t="shared" si="108"/>
        <v>78.876795441458654</v>
      </c>
      <c r="BB149" s="45">
        <f t="shared" si="80"/>
        <v>71.042977488331729</v>
      </c>
      <c r="BC149" s="5">
        <f t="shared" si="109"/>
        <v>92.5</v>
      </c>
      <c r="BD149" s="5">
        <f t="shared" si="110"/>
        <v>78.68421052631578</v>
      </c>
      <c r="BE149" s="5">
        <f t="shared" si="111"/>
        <v>71.875</v>
      </c>
      <c r="BF149" s="5">
        <f t="shared" si="112"/>
        <v>69.776119402985074</v>
      </c>
      <c r="BG149" s="5">
        <f t="shared" si="113"/>
        <v>85.223880597014926</v>
      </c>
      <c r="BH149" s="5">
        <f t="shared" si="114"/>
        <v>80.073800738007378</v>
      </c>
      <c r="BI149" s="5">
        <f t="shared" si="115"/>
        <v>85</v>
      </c>
      <c r="BJ149" s="5">
        <f t="shared" si="116"/>
        <v>52.631578947368418</v>
      </c>
      <c r="BK149" s="5">
        <f t="shared" si="117"/>
        <v>37.5</v>
      </c>
      <c r="BL149" s="5">
        <f t="shared" si="118"/>
        <v>32.835820895522389</v>
      </c>
      <c r="BM149" s="5">
        <f t="shared" si="119"/>
        <v>67.164179104477611</v>
      </c>
      <c r="BN149" s="5">
        <f t="shared" si="120"/>
        <v>55.719557195571959</v>
      </c>
      <c r="BP149" s="51" t="s">
        <v>796</v>
      </c>
      <c r="BQ149" s="51" t="s">
        <v>790</v>
      </c>
    </row>
    <row r="150" spans="1:69" x14ac:dyDescent="0.25">
      <c r="A150" s="1">
        <v>449</v>
      </c>
      <c r="B150" s="1" t="s">
        <v>515</v>
      </c>
      <c r="C150" s="1" t="s">
        <v>30</v>
      </c>
      <c r="D150" s="1">
        <v>26</v>
      </c>
      <c r="E150" s="4">
        <f t="shared" si="100"/>
        <v>74</v>
      </c>
      <c r="F150">
        <v>79</v>
      </c>
      <c r="G150">
        <v>220</v>
      </c>
      <c r="H150" t="s">
        <v>664</v>
      </c>
      <c r="I150" s="1" t="s">
        <v>587</v>
      </c>
      <c r="J150" s="1" t="s">
        <v>89</v>
      </c>
      <c r="K150" s="1">
        <v>82</v>
      </c>
      <c r="L150" s="1">
        <v>57</v>
      </c>
      <c r="M150" s="1">
        <v>2260</v>
      </c>
      <c r="N150" s="12">
        <v>320</v>
      </c>
      <c r="O150" s="12">
        <v>746</v>
      </c>
      <c r="P150" s="12">
        <v>0.42899999999999999</v>
      </c>
      <c r="Q150" s="7">
        <v>33</v>
      </c>
      <c r="R150" s="7">
        <v>119</v>
      </c>
      <c r="S150" s="7">
        <v>0.27700000000000002</v>
      </c>
      <c r="T150" s="1">
        <v>287</v>
      </c>
      <c r="U150" s="1">
        <v>627</v>
      </c>
      <c r="V150" s="1">
        <v>0.45800000000000002</v>
      </c>
      <c r="W150" s="1">
        <v>0.45100000000000001</v>
      </c>
      <c r="X150" s="16">
        <v>106</v>
      </c>
      <c r="Y150" s="16">
        <v>141</v>
      </c>
      <c r="Z150" s="16">
        <v>0.752</v>
      </c>
      <c r="AA150" s="20">
        <v>40</v>
      </c>
      <c r="AB150" s="20">
        <v>377</v>
      </c>
      <c r="AC150" s="20">
        <v>417</v>
      </c>
      <c r="AD150" s="32">
        <v>449</v>
      </c>
      <c r="AE150" s="34">
        <v>83</v>
      </c>
      <c r="AF150" s="30">
        <v>19</v>
      </c>
      <c r="AG150" s="1">
        <v>198</v>
      </c>
      <c r="AH150" s="1">
        <v>180</v>
      </c>
      <c r="AI150" s="1">
        <v>779</v>
      </c>
      <c r="AJ150" s="1"/>
      <c r="AK150" s="4">
        <f t="shared" si="101"/>
        <v>87.878733146911543</v>
      </c>
      <c r="AL150" s="4">
        <f t="shared" si="102"/>
        <v>79.711173926838882</v>
      </c>
      <c r="AM150" s="14">
        <f t="shared" si="103"/>
        <v>75.181279210925652</v>
      </c>
      <c r="AN150" s="10">
        <f t="shared" si="126"/>
        <v>73.860799999999998</v>
      </c>
      <c r="AO150" s="18">
        <f t="shared" si="104"/>
        <v>82.176320000000004</v>
      </c>
      <c r="AP150" s="39">
        <f t="shared" si="121"/>
        <v>83.077065727281195</v>
      </c>
      <c r="AQ150" s="37">
        <f t="shared" si="123"/>
        <v>78.539999999999992</v>
      </c>
      <c r="AR150" s="24">
        <f t="shared" si="127"/>
        <v>60.581944444444446</v>
      </c>
      <c r="AS150" s="22">
        <f t="shared" si="122"/>
        <v>65.378311828782017</v>
      </c>
      <c r="AT150" s="26">
        <f t="shared" si="98"/>
        <v>85.992597543067745</v>
      </c>
      <c r="AU150" s="43">
        <f>((AD150/5.5)*0.9+(AY150/0.95)*0.15)*0.61+40</f>
        <v>92.920700900454378</v>
      </c>
      <c r="AV150" s="37">
        <f t="shared" si="105"/>
        <v>88.682830817833633</v>
      </c>
      <c r="AW150" s="42">
        <f t="shared" si="99"/>
        <v>84.88118891784724</v>
      </c>
      <c r="AX150" s="45">
        <f t="shared" si="106"/>
        <v>79.415191732377195</v>
      </c>
      <c r="AY150" s="47">
        <f t="shared" si="125"/>
        <v>84.122627332089564</v>
      </c>
      <c r="AZ150" s="28">
        <f t="shared" si="107"/>
        <v>79.541195704204924</v>
      </c>
      <c r="BA150" s="49">
        <f t="shared" si="108"/>
        <v>84.3529809375421</v>
      </c>
      <c r="BB150" s="45">
        <f t="shared" ref="BB150:BB213" si="128">(BL150*0.3+BJ150*0.3+BI150*0.1+BN150*0.1+(AH150/2.8)*0.25)*0.62+40</f>
        <v>76.673747732572252</v>
      </c>
      <c r="BC150" s="5">
        <f t="shared" si="109"/>
        <v>82.5</v>
      </c>
      <c r="BD150" s="5">
        <f t="shared" si="110"/>
        <v>78.68421052631578</v>
      </c>
      <c r="BE150" s="5">
        <f t="shared" si="111"/>
        <v>71.875</v>
      </c>
      <c r="BF150" s="5">
        <f t="shared" si="112"/>
        <v>74.81343283582089</v>
      </c>
      <c r="BG150" s="5">
        <f t="shared" si="113"/>
        <v>80.18656716417911</v>
      </c>
      <c r="BH150" s="5">
        <f t="shared" si="114"/>
        <v>89.116068433411613</v>
      </c>
      <c r="BI150" s="5">
        <f t="shared" si="115"/>
        <v>65</v>
      </c>
      <c r="BJ150" s="5">
        <f t="shared" si="116"/>
        <v>52.631578947368418</v>
      </c>
      <c r="BK150" s="5">
        <f t="shared" si="117"/>
        <v>37.5</v>
      </c>
      <c r="BL150" s="5">
        <f t="shared" si="118"/>
        <v>44.029850746268657</v>
      </c>
      <c r="BM150" s="5">
        <f t="shared" si="119"/>
        <v>55.970149253731343</v>
      </c>
      <c r="BN150" s="5">
        <f t="shared" si="120"/>
        <v>75.813485407581354</v>
      </c>
      <c r="BP150" s="51" t="s">
        <v>795</v>
      </c>
      <c r="BQ150" s="51" t="s">
        <v>781</v>
      </c>
    </row>
    <row r="151" spans="1:69" x14ac:dyDescent="0.25">
      <c r="A151" s="1">
        <v>149</v>
      </c>
      <c r="B151" s="1" t="s">
        <v>210</v>
      </c>
      <c r="C151" s="1" t="s">
        <v>33</v>
      </c>
      <c r="D151" s="1">
        <v>25</v>
      </c>
      <c r="E151" s="4">
        <f t="shared" si="100"/>
        <v>78</v>
      </c>
      <c r="F151">
        <v>83</v>
      </c>
      <c r="G151">
        <v>265</v>
      </c>
      <c r="H151" t="s">
        <v>727</v>
      </c>
      <c r="I151" s="1" t="s">
        <v>729</v>
      </c>
      <c r="J151" s="1" t="s">
        <v>79</v>
      </c>
      <c r="K151" s="1">
        <v>46</v>
      </c>
      <c r="L151" s="1">
        <v>7</v>
      </c>
      <c r="M151" s="1">
        <v>504</v>
      </c>
      <c r="N151" s="12">
        <v>76</v>
      </c>
      <c r="O151" s="12">
        <v>139</v>
      </c>
      <c r="P151" s="12">
        <v>0.54700000000000004</v>
      </c>
      <c r="Q151" s="7">
        <v>0</v>
      </c>
      <c r="R151" s="7">
        <v>0</v>
      </c>
      <c r="S151" s="7"/>
      <c r="T151" s="1">
        <v>76</v>
      </c>
      <c r="U151" s="1">
        <v>139</v>
      </c>
      <c r="V151" s="1">
        <v>0.54700000000000004</v>
      </c>
      <c r="W151" s="1">
        <v>0.54700000000000004</v>
      </c>
      <c r="X151" s="16">
        <v>49</v>
      </c>
      <c r="Y151" s="16">
        <v>78</v>
      </c>
      <c r="Z151" s="16">
        <v>0.628</v>
      </c>
      <c r="AA151" s="20">
        <v>60</v>
      </c>
      <c r="AB151" s="20">
        <v>95</v>
      </c>
      <c r="AC151" s="20">
        <v>155</v>
      </c>
      <c r="AD151" s="32">
        <v>9</v>
      </c>
      <c r="AE151" s="34">
        <v>7</v>
      </c>
      <c r="AF151" s="30">
        <v>42</v>
      </c>
      <c r="AG151" s="1">
        <v>32</v>
      </c>
      <c r="AH151" s="1">
        <v>77</v>
      </c>
      <c r="AI151" s="1">
        <v>201</v>
      </c>
      <c r="AJ151" s="1"/>
      <c r="AK151" s="4">
        <f t="shared" si="101"/>
        <v>73.156924954653007</v>
      </c>
      <c r="AL151" s="4">
        <f t="shared" si="102"/>
        <v>64.642970247703673</v>
      </c>
      <c r="AM151" s="14">
        <f t="shared" si="103"/>
        <v>66.856766312594843</v>
      </c>
      <c r="AN151" s="10">
        <f t="shared" si="126"/>
        <v>45</v>
      </c>
      <c r="AO151" s="18">
        <f t="shared" si="104"/>
        <v>73.019479999999987</v>
      </c>
      <c r="AP151" s="39">
        <f t="shared" si="121"/>
        <v>73.996564480206658</v>
      </c>
      <c r="AQ151" s="37">
        <f t="shared" si="123"/>
        <v>49.66</v>
      </c>
      <c r="AR151" s="24">
        <f t="shared" si="127"/>
        <v>68.774166666666673</v>
      </c>
      <c r="AS151" s="22">
        <f t="shared" si="122"/>
        <v>63.571837604644422</v>
      </c>
      <c r="AT151" s="26">
        <f t="shared" si="98"/>
        <v>66.348028080834894</v>
      </c>
      <c r="AU151" s="43">
        <f t="shared" ref="AU151:AU197" si="129">((AD151/5.5)*0.95+(AY151/0.95)*0.17)*0.67+40</f>
        <v>48.83015120783493</v>
      </c>
      <c r="AV151" s="37">
        <f t="shared" si="105"/>
        <v>72.216850449022587</v>
      </c>
      <c r="AW151" s="42">
        <f t="shared" si="99"/>
        <v>74.338085448935658</v>
      </c>
      <c r="AX151" s="45">
        <f t="shared" si="106"/>
        <v>60.284184632736185</v>
      </c>
      <c r="AY151" s="47">
        <f t="shared" si="125"/>
        <v>64.962032182835827</v>
      </c>
      <c r="AZ151" s="28">
        <f t="shared" si="107"/>
        <v>76.726427336390941</v>
      </c>
      <c r="BA151" s="49">
        <f t="shared" si="108"/>
        <v>51.911126661113414</v>
      </c>
      <c r="BB151" s="45">
        <f t="shared" si="128"/>
        <v>77.791822899441939</v>
      </c>
      <c r="BC151" s="5">
        <f t="shared" si="109"/>
        <v>85</v>
      </c>
      <c r="BD151" s="5">
        <f t="shared" si="110"/>
        <v>88.15789473684211</v>
      </c>
      <c r="BE151" s="5">
        <f t="shared" si="111"/>
        <v>60.625</v>
      </c>
      <c r="BF151" s="5">
        <f t="shared" si="112"/>
        <v>89.925373134328368</v>
      </c>
      <c r="BG151" s="5">
        <f t="shared" si="113"/>
        <v>65.074626865671647</v>
      </c>
      <c r="BH151" s="5">
        <f t="shared" si="114"/>
        <v>62.60818517276082</v>
      </c>
      <c r="BI151" s="5">
        <f t="shared" si="115"/>
        <v>70</v>
      </c>
      <c r="BJ151" s="5">
        <f t="shared" si="116"/>
        <v>73.684210526315795</v>
      </c>
      <c r="BK151" s="5">
        <f t="shared" si="117"/>
        <v>12.5</v>
      </c>
      <c r="BL151" s="5">
        <f t="shared" si="118"/>
        <v>77.611940298507463</v>
      </c>
      <c r="BM151" s="5">
        <f t="shared" si="119"/>
        <v>22.388059701492537</v>
      </c>
      <c r="BN151" s="5">
        <f t="shared" si="120"/>
        <v>16.907078161690709</v>
      </c>
      <c r="BP151" s="51" t="s">
        <v>785</v>
      </c>
      <c r="BQ151" s="51" t="s">
        <v>787</v>
      </c>
    </row>
    <row r="152" spans="1:69" x14ac:dyDescent="0.25">
      <c r="A152" s="1">
        <v>164</v>
      </c>
      <c r="B152" s="1" t="s">
        <v>225</v>
      </c>
      <c r="C152" s="1" t="s">
        <v>50</v>
      </c>
      <c r="D152" s="1">
        <v>33</v>
      </c>
      <c r="E152" s="4">
        <f t="shared" si="100"/>
        <v>74</v>
      </c>
      <c r="F152">
        <v>79</v>
      </c>
      <c r="G152">
        <v>215</v>
      </c>
      <c r="H152" t="s">
        <v>644</v>
      </c>
      <c r="I152" s="1" t="s">
        <v>645</v>
      </c>
      <c r="J152" s="1" t="s">
        <v>69</v>
      </c>
      <c r="K152" s="1">
        <v>14</v>
      </c>
      <c r="L152" s="1">
        <v>0</v>
      </c>
      <c r="M152" s="1">
        <v>200</v>
      </c>
      <c r="N152" s="12">
        <v>17</v>
      </c>
      <c r="O152" s="12">
        <v>63</v>
      </c>
      <c r="P152" s="12">
        <v>0.27</v>
      </c>
      <c r="Q152" s="7">
        <v>10</v>
      </c>
      <c r="R152" s="7">
        <v>45</v>
      </c>
      <c r="S152" s="7">
        <v>0.222</v>
      </c>
      <c r="T152" s="1">
        <v>7</v>
      </c>
      <c r="U152" s="1">
        <v>18</v>
      </c>
      <c r="V152" s="1">
        <v>0.38900000000000001</v>
      </c>
      <c r="W152" s="1">
        <v>0.34899999999999998</v>
      </c>
      <c r="X152" s="16">
        <v>1</v>
      </c>
      <c r="Y152" s="16">
        <v>4</v>
      </c>
      <c r="Z152" s="16">
        <v>0.25</v>
      </c>
      <c r="AA152" s="20">
        <v>3</v>
      </c>
      <c r="AB152" s="20">
        <v>14</v>
      </c>
      <c r="AC152" s="20">
        <v>17</v>
      </c>
      <c r="AD152" s="32">
        <v>15</v>
      </c>
      <c r="AE152" s="34">
        <v>9</v>
      </c>
      <c r="AF152" s="30">
        <v>5</v>
      </c>
      <c r="AG152" s="1">
        <v>10</v>
      </c>
      <c r="AH152" s="1">
        <v>20</v>
      </c>
      <c r="AI152" s="1">
        <v>45</v>
      </c>
      <c r="AJ152" s="1"/>
      <c r="AK152" s="4">
        <f t="shared" si="101"/>
        <v>68.759385453986994</v>
      </c>
      <c r="AL152" s="4">
        <f t="shared" si="102"/>
        <v>60.141959229374919</v>
      </c>
      <c r="AM152" s="14">
        <f t="shared" si="103"/>
        <v>54.761289833080426</v>
      </c>
      <c r="AN152" s="10">
        <f t="shared" si="126"/>
        <v>57.562399999999997</v>
      </c>
      <c r="AO152" s="18">
        <f t="shared" si="104"/>
        <v>47.945</v>
      </c>
      <c r="AP152" s="39">
        <f t="shared" si="121"/>
        <v>66.559999335434895</v>
      </c>
      <c r="AQ152" s="37">
        <f t="shared" si="123"/>
        <v>50.42</v>
      </c>
      <c r="AR152" s="24">
        <f t="shared" si="127"/>
        <v>56.039722222222224</v>
      </c>
      <c r="AS152" s="22">
        <f t="shared" si="122"/>
        <v>51.170162798378499</v>
      </c>
      <c r="AT152" s="26">
        <f t="shared" si="98"/>
        <v>58.443496131711825</v>
      </c>
      <c r="AU152" s="43">
        <f t="shared" si="129"/>
        <v>49.980949298145937</v>
      </c>
      <c r="AV152" s="37">
        <f t="shared" si="105"/>
        <v>70.539825370856192</v>
      </c>
      <c r="AW152" s="42">
        <f t="shared" si="99"/>
        <v>71.377137417886814</v>
      </c>
      <c r="AX152" s="45">
        <f t="shared" si="106"/>
        <v>59.327223451749134</v>
      </c>
      <c r="AY152" s="47">
        <f t="shared" si="125"/>
        <v>68.768992070895536</v>
      </c>
      <c r="AZ152" s="28">
        <f t="shared" si="107"/>
        <v>66.79570857628903</v>
      </c>
      <c r="BA152" s="49">
        <f t="shared" si="108"/>
        <v>71.911334437893487</v>
      </c>
      <c r="BB152" s="45">
        <f t="shared" si="128"/>
        <v>60.668106725454678</v>
      </c>
      <c r="BC152" s="5">
        <f t="shared" si="109"/>
        <v>65</v>
      </c>
      <c r="BD152" s="5">
        <f t="shared" si="110"/>
        <v>78.68421052631578</v>
      </c>
      <c r="BE152" s="5">
        <f t="shared" si="111"/>
        <v>71.875</v>
      </c>
      <c r="BF152" s="5">
        <f t="shared" si="112"/>
        <v>73.134328358208961</v>
      </c>
      <c r="BG152" s="5">
        <f t="shared" si="113"/>
        <v>81.865671641791039</v>
      </c>
      <c r="BH152" s="5">
        <f t="shared" si="114"/>
        <v>58.019121100301909</v>
      </c>
      <c r="BI152" s="5">
        <f t="shared" si="115"/>
        <v>30</v>
      </c>
      <c r="BJ152" s="5">
        <f t="shared" si="116"/>
        <v>52.631578947368418</v>
      </c>
      <c r="BK152" s="5">
        <f t="shared" si="117"/>
        <v>37.5</v>
      </c>
      <c r="BL152" s="5">
        <f t="shared" si="118"/>
        <v>40.298507462686565</v>
      </c>
      <c r="BM152" s="5">
        <f t="shared" si="119"/>
        <v>59.701492537313428</v>
      </c>
      <c r="BN152" s="5">
        <f t="shared" si="120"/>
        <v>6.7091580006709162</v>
      </c>
      <c r="BP152" s="51" t="s">
        <v>785</v>
      </c>
      <c r="BQ152" s="51" t="s">
        <v>789</v>
      </c>
    </row>
    <row r="153" spans="1:69" x14ac:dyDescent="0.25">
      <c r="A153" s="1">
        <v>7</v>
      </c>
      <c r="B153" s="1" t="s">
        <v>42</v>
      </c>
      <c r="C153" s="1" t="s">
        <v>25</v>
      </c>
      <c r="D153" s="1">
        <v>23</v>
      </c>
      <c r="E153" s="4">
        <f t="shared" si="100"/>
        <v>77</v>
      </c>
      <c r="F153">
        <v>82</v>
      </c>
      <c r="G153">
        <v>240</v>
      </c>
      <c r="H153" t="s">
        <v>586</v>
      </c>
      <c r="I153" s="1" t="s">
        <v>604</v>
      </c>
      <c r="J153" s="1" t="s">
        <v>43</v>
      </c>
      <c r="K153" s="1">
        <v>41</v>
      </c>
      <c r="L153" s="1">
        <v>9</v>
      </c>
      <c r="M153" s="1">
        <v>540</v>
      </c>
      <c r="N153" s="12">
        <v>40</v>
      </c>
      <c r="O153" s="12">
        <v>78</v>
      </c>
      <c r="P153" s="12">
        <v>0.51300000000000001</v>
      </c>
      <c r="Q153" s="7">
        <v>0</v>
      </c>
      <c r="R153" s="7">
        <v>5</v>
      </c>
      <c r="S153" s="7">
        <v>0</v>
      </c>
      <c r="T153" s="1">
        <v>40</v>
      </c>
      <c r="U153" s="1">
        <v>73</v>
      </c>
      <c r="V153" s="1">
        <v>0.54800000000000004</v>
      </c>
      <c r="W153" s="1">
        <v>0.51300000000000001</v>
      </c>
      <c r="X153" s="16">
        <v>13</v>
      </c>
      <c r="Y153" s="16">
        <v>27</v>
      </c>
      <c r="Z153" s="16">
        <v>0.48099999999999998</v>
      </c>
      <c r="AA153" s="20">
        <v>78</v>
      </c>
      <c r="AB153" s="20">
        <v>98</v>
      </c>
      <c r="AC153" s="20">
        <v>176</v>
      </c>
      <c r="AD153" s="32">
        <v>28</v>
      </c>
      <c r="AE153" s="34">
        <v>17</v>
      </c>
      <c r="AF153" s="30">
        <v>16</v>
      </c>
      <c r="AG153" s="1">
        <v>17</v>
      </c>
      <c r="AH153" s="1">
        <v>96</v>
      </c>
      <c r="AI153" s="1">
        <v>93</v>
      </c>
      <c r="AJ153" s="1"/>
      <c r="AK153" s="4">
        <f t="shared" si="101"/>
        <v>73.985790337829286</v>
      </c>
      <c r="AL153" s="4">
        <f t="shared" si="102"/>
        <v>65.491338345778217</v>
      </c>
      <c r="AM153" s="14">
        <f t="shared" si="103"/>
        <v>63.932034901365711</v>
      </c>
      <c r="AN153" s="10">
        <f t="shared" si="126"/>
        <v>45</v>
      </c>
      <c r="AO153" s="18">
        <f t="shared" si="104"/>
        <v>56.061499999999995</v>
      </c>
      <c r="AP153" s="39">
        <f t="shared" si="121"/>
        <v>73.684059074841457</v>
      </c>
      <c r="AQ153" s="37">
        <f t="shared" si="123"/>
        <v>53.46</v>
      </c>
      <c r="AR153" s="24">
        <f t="shared" si="127"/>
        <v>60.156111111111109</v>
      </c>
      <c r="AS153" s="22">
        <f t="shared" si="122"/>
        <v>66.894312103141402</v>
      </c>
      <c r="AT153" s="26">
        <f t="shared" si="98"/>
        <v>67.067645436474749</v>
      </c>
      <c r="AU153" s="43">
        <f t="shared" si="129"/>
        <v>51.85893455412679</v>
      </c>
      <c r="AV153" s="37">
        <f t="shared" si="105"/>
        <v>73.359267274747182</v>
      </c>
      <c r="AW153" s="42">
        <f t="shared" si="99"/>
        <v>75.717259348356606</v>
      </c>
      <c r="AX153" s="45">
        <f t="shared" si="106"/>
        <v>67.416278905543564</v>
      </c>
      <c r="AY153" s="47">
        <f t="shared" si="125"/>
        <v>71.884480876865666</v>
      </c>
      <c r="AZ153" s="28">
        <f t="shared" si="107"/>
        <v>78.470264126771681</v>
      </c>
      <c r="BA153" s="49">
        <f t="shared" si="108"/>
        <v>67.809879624242825</v>
      </c>
      <c r="BB153" s="45">
        <f t="shared" si="128"/>
        <v>75.089386194862755</v>
      </c>
      <c r="BC153" s="5">
        <f t="shared" si="109"/>
        <v>90</v>
      </c>
      <c r="BD153" s="5">
        <f t="shared" si="110"/>
        <v>85.78947368421052</v>
      </c>
      <c r="BE153" s="5">
        <f t="shared" si="111"/>
        <v>63.4375</v>
      </c>
      <c r="BF153" s="5">
        <f t="shared" si="112"/>
        <v>81.52985074626865</v>
      </c>
      <c r="BG153" s="5">
        <f t="shared" si="113"/>
        <v>73.470149253731336</v>
      </c>
      <c r="BH153" s="5">
        <f t="shared" si="114"/>
        <v>63.151626970815165</v>
      </c>
      <c r="BI153" s="5">
        <f t="shared" si="115"/>
        <v>80</v>
      </c>
      <c r="BJ153" s="5">
        <f t="shared" si="116"/>
        <v>68.421052631578945</v>
      </c>
      <c r="BK153" s="5">
        <f t="shared" si="117"/>
        <v>18.75</v>
      </c>
      <c r="BL153" s="5">
        <f t="shared" si="118"/>
        <v>58.955223880597011</v>
      </c>
      <c r="BM153" s="5">
        <f t="shared" si="119"/>
        <v>41.044776119402982</v>
      </c>
      <c r="BN153" s="5">
        <f t="shared" si="120"/>
        <v>18.114726601811473</v>
      </c>
      <c r="BP153" s="51" t="s">
        <v>786</v>
      </c>
      <c r="BQ153" s="51" t="s">
        <v>790</v>
      </c>
    </row>
    <row r="154" spans="1:69" x14ac:dyDescent="0.25">
      <c r="A154" s="1">
        <v>315</v>
      </c>
      <c r="B154" s="1" t="s">
        <v>377</v>
      </c>
      <c r="C154" s="1" t="s">
        <v>73</v>
      </c>
      <c r="D154" s="1">
        <v>26</v>
      </c>
      <c r="E154" s="4">
        <f t="shared" si="100"/>
        <v>70</v>
      </c>
      <c r="F154">
        <v>75</v>
      </c>
      <c r="G154">
        <v>191</v>
      </c>
      <c r="H154" t="s">
        <v>740</v>
      </c>
      <c r="I154" s="1" t="s">
        <v>692</v>
      </c>
      <c r="J154" s="1" t="s">
        <v>41</v>
      </c>
      <c r="K154" s="1">
        <v>4</v>
      </c>
      <c r="L154" s="1">
        <v>0</v>
      </c>
      <c r="M154" s="1">
        <v>43</v>
      </c>
      <c r="N154" s="12">
        <v>3</v>
      </c>
      <c r="O154" s="12">
        <v>20</v>
      </c>
      <c r="P154" s="12">
        <v>0.15</v>
      </c>
      <c r="Q154" s="7">
        <v>0</v>
      </c>
      <c r="R154" s="7">
        <v>3</v>
      </c>
      <c r="S154" s="7">
        <v>0</v>
      </c>
      <c r="T154" s="1">
        <v>3</v>
      </c>
      <c r="U154" s="1">
        <v>17</v>
      </c>
      <c r="V154" s="1">
        <v>0.17599999999999999</v>
      </c>
      <c r="W154" s="1">
        <v>0.15</v>
      </c>
      <c r="X154" s="16">
        <v>0</v>
      </c>
      <c r="Y154" s="16">
        <v>0</v>
      </c>
      <c r="Z154" s="16"/>
      <c r="AA154" s="20">
        <v>0</v>
      </c>
      <c r="AB154" s="20">
        <v>1</v>
      </c>
      <c r="AC154" s="20">
        <v>1</v>
      </c>
      <c r="AD154" s="32">
        <v>13</v>
      </c>
      <c r="AE154" s="34">
        <v>2</v>
      </c>
      <c r="AF154" s="30">
        <v>0</v>
      </c>
      <c r="AG154" s="1">
        <v>2</v>
      </c>
      <c r="AH154" s="1">
        <v>1</v>
      </c>
      <c r="AI154" s="1">
        <v>6</v>
      </c>
      <c r="AJ154" s="1"/>
      <c r="AK154" s="4">
        <f t="shared" si="101"/>
        <v>69.525396486498721</v>
      </c>
      <c r="AL154" s="4">
        <f t="shared" si="102"/>
        <v>60.925994050886935</v>
      </c>
      <c r="AM154" s="14">
        <f t="shared" si="103"/>
        <v>50.100227617602428</v>
      </c>
      <c r="AN154" s="10">
        <f t="shared" si="126"/>
        <v>56</v>
      </c>
      <c r="AO154" s="18">
        <f t="shared" si="104"/>
        <v>40</v>
      </c>
      <c r="AP154" s="39">
        <f t="shared" si="121"/>
        <v>66.813068156835598</v>
      </c>
      <c r="AQ154" s="37">
        <f t="shared" si="123"/>
        <v>47.76</v>
      </c>
      <c r="AR154" s="24">
        <f t="shared" si="127"/>
        <v>53.6875</v>
      </c>
      <c r="AS154" s="22">
        <f t="shared" si="122"/>
        <v>50.755496005156111</v>
      </c>
      <c r="AT154" s="26">
        <f t="shared" si="98"/>
        <v>57.807876957537061</v>
      </c>
      <c r="AU154" s="43">
        <f t="shared" si="129"/>
        <v>51.107281005980866</v>
      </c>
      <c r="AV154" s="37">
        <f t="shared" si="105"/>
        <v>70.808458532602742</v>
      </c>
      <c r="AW154" s="42">
        <f t="shared" si="99"/>
        <v>71.861122816073134</v>
      </c>
      <c r="AX154" s="45">
        <f t="shared" si="106"/>
        <v>74.656210408357424</v>
      </c>
      <c r="AY154" s="47">
        <f t="shared" si="125"/>
        <v>80.093811567164181</v>
      </c>
      <c r="AZ154" s="28">
        <f t="shared" si="107"/>
        <v>68.728507766332442</v>
      </c>
      <c r="BA154" s="49">
        <f t="shared" si="108"/>
        <v>80.423690446539069</v>
      </c>
      <c r="BB154" s="45">
        <f t="shared" si="128"/>
        <v>54.212653534010016</v>
      </c>
      <c r="BC154" s="5">
        <f t="shared" si="109"/>
        <v>82.5</v>
      </c>
      <c r="BD154" s="5">
        <f t="shared" si="110"/>
        <v>69.21052631578948</v>
      </c>
      <c r="BE154" s="5">
        <f t="shared" si="111"/>
        <v>83.125</v>
      </c>
      <c r="BF154" s="5">
        <f t="shared" si="112"/>
        <v>65.074626865671647</v>
      </c>
      <c r="BG154" s="5">
        <f t="shared" si="113"/>
        <v>89.925373134328368</v>
      </c>
      <c r="BH154" s="5">
        <f t="shared" si="114"/>
        <v>55.649111036564911</v>
      </c>
      <c r="BI154" s="5">
        <f t="shared" si="115"/>
        <v>65</v>
      </c>
      <c r="BJ154" s="5">
        <f t="shared" si="116"/>
        <v>31.578947368421051</v>
      </c>
      <c r="BK154" s="5">
        <f t="shared" si="117"/>
        <v>62.5</v>
      </c>
      <c r="BL154" s="5">
        <f t="shared" si="118"/>
        <v>22.388059701492537</v>
      </c>
      <c r="BM154" s="5">
        <f t="shared" si="119"/>
        <v>77.611940298507463</v>
      </c>
      <c r="BN154" s="5">
        <f t="shared" si="120"/>
        <v>1.442468970144247</v>
      </c>
      <c r="BP154" s="51" t="s">
        <v>795</v>
      </c>
      <c r="BQ154" s="51" t="s">
        <v>790</v>
      </c>
    </row>
    <row r="155" spans="1:69" x14ac:dyDescent="0.25">
      <c r="A155" s="1">
        <v>434</v>
      </c>
      <c r="B155" s="1" t="s">
        <v>499</v>
      </c>
      <c r="C155" s="1" t="s">
        <v>30</v>
      </c>
      <c r="D155" s="1">
        <v>28</v>
      </c>
      <c r="E155" s="4">
        <f t="shared" si="100"/>
        <v>73</v>
      </c>
      <c r="F155">
        <v>78</v>
      </c>
      <c r="G155">
        <v>195</v>
      </c>
      <c r="H155" t="s">
        <v>646</v>
      </c>
      <c r="I155" s="1" t="s">
        <v>587</v>
      </c>
      <c r="J155" s="1" t="s">
        <v>95</v>
      </c>
      <c r="K155" s="1">
        <v>52</v>
      </c>
      <c r="L155" s="1">
        <v>18</v>
      </c>
      <c r="M155" s="1">
        <v>735</v>
      </c>
      <c r="N155" s="12">
        <v>68</v>
      </c>
      <c r="O155" s="12">
        <v>170</v>
      </c>
      <c r="P155" s="12">
        <v>0.4</v>
      </c>
      <c r="Q155" s="7">
        <v>33</v>
      </c>
      <c r="R155" s="7">
        <v>88</v>
      </c>
      <c r="S155" s="7">
        <v>0.375</v>
      </c>
      <c r="T155" s="1">
        <v>35</v>
      </c>
      <c r="U155" s="1">
        <v>82</v>
      </c>
      <c r="V155" s="1">
        <v>0.42699999999999999</v>
      </c>
      <c r="W155" s="1">
        <v>0.497</v>
      </c>
      <c r="X155" s="16">
        <v>35</v>
      </c>
      <c r="Y155" s="16">
        <v>48</v>
      </c>
      <c r="Z155" s="16">
        <v>0.72899999999999998</v>
      </c>
      <c r="AA155" s="20">
        <v>24</v>
      </c>
      <c r="AB155" s="20">
        <v>66</v>
      </c>
      <c r="AC155" s="20">
        <v>90</v>
      </c>
      <c r="AD155" s="32">
        <v>56</v>
      </c>
      <c r="AE155" s="34">
        <v>42</v>
      </c>
      <c r="AF155" s="30">
        <v>9</v>
      </c>
      <c r="AG155" s="1">
        <v>34</v>
      </c>
      <c r="AH155" s="1">
        <v>76</v>
      </c>
      <c r="AI155" s="1">
        <v>204</v>
      </c>
      <c r="AJ155" s="1"/>
      <c r="AK155" s="4">
        <f t="shared" si="101"/>
        <v>76.411868707239478</v>
      </c>
      <c r="AL155" s="4">
        <f t="shared" si="102"/>
        <v>67.974500912115701</v>
      </c>
      <c r="AM155" s="14">
        <f t="shared" si="103"/>
        <v>61.605159332321705</v>
      </c>
      <c r="AN155" s="10">
        <f t="shared" si="126"/>
        <v>77.623999999999995</v>
      </c>
      <c r="AO155" s="18">
        <f t="shared" si="104"/>
        <v>65.413499999999999</v>
      </c>
      <c r="AP155" s="39">
        <f t="shared" si="121"/>
        <v>69.945753212058008</v>
      </c>
      <c r="AQ155" s="37">
        <f t="shared" si="123"/>
        <v>62.96</v>
      </c>
      <c r="AR155" s="24">
        <f t="shared" si="127"/>
        <v>57.155000000000001</v>
      </c>
      <c r="AS155" s="22">
        <f t="shared" si="122"/>
        <v>56.37617895313268</v>
      </c>
      <c r="AT155" s="26">
        <f t="shared" si="98"/>
        <v>63.153321810275543</v>
      </c>
      <c r="AU155" s="43">
        <f t="shared" si="129"/>
        <v>56.157242022727274</v>
      </c>
      <c r="AV155" s="37">
        <f t="shared" si="105"/>
        <v>73.92629466146488</v>
      </c>
      <c r="AW155" s="42">
        <f t="shared" si="99"/>
        <v>77.855434757425058</v>
      </c>
      <c r="AX155" s="45">
        <f t="shared" si="106"/>
        <v>72.541956993946741</v>
      </c>
      <c r="AY155" s="47">
        <f t="shared" si="125"/>
        <v>80.708419776119399</v>
      </c>
      <c r="AZ155" s="28">
        <f t="shared" si="107"/>
        <v>72.16754530004917</v>
      </c>
      <c r="BA155" s="49">
        <f t="shared" si="108"/>
        <v>77.326453965870797</v>
      </c>
      <c r="BB155" s="45">
        <f t="shared" si="128"/>
        <v>62.675753808459831</v>
      </c>
      <c r="BC155" s="5">
        <f t="shared" si="109"/>
        <v>77.5</v>
      </c>
      <c r="BD155" s="5">
        <f t="shared" si="110"/>
        <v>76.315789473684205</v>
      </c>
      <c r="BE155" s="5">
        <f t="shared" si="111"/>
        <v>74.6875</v>
      </c>
      <c r="BF155" s="5">
        <f t="shared" si="112"/>
        <v>66.417910447761187</v>
      </c>
      <c r="BG155" s="5">
        <f t="shared" si="113"/>
        <v>88.582089552238813</v>
      </c>
      <c r="BH155" s="5">
        <f t="shared" si="114"/>
        <v>66.095270043609531</v>
      </c>
      <c r="BI155" s="5">
        <f t="shared" si="115"/>
        <v>55</v>
      </c>
      <c r="BJ155" s="5">
        <f t="shared" si="116"/>
        <v>47.368421052631575</v>
      </c>
      <c r="BK155" s="5">
        <f t="shared" si="117"/>
        <v>43.75</v>
      </c>
      <c r="BL155" s="5">
        <f t="shared" si="118"/>
        <v>25.373134328358208</v>
      </c>
      <c r="BM155" s="5">
        <f t="shared" si="119"/>
        <v>74.626865671641781</v>
      </c>
      <c r="BN155" s="5">
        <f t="shared" si="120"/>
        <v>24.656155652465618</v>
      </c>
      <c r="BP155" s="51" t="s">
        <v>797</v>
      </c>
      <c r="BQ155" s="51" t="s">
        <v>781</v>
      </c>
    </row>
    <row r="156" spans="1:69" x14ac:dyDescent="0.25">
      <c r="A156" s="1">
        <v>200</v>
      </c>
      <c r="B156" s="1" t="s">
        <v>261</v>
      </c>
      <c r="C156" s="1" t="s">
        <v>30</v>
      </c>
      <c r="D156" s="1">
        <v>20</v>
      </c>
      <c r="E156" s="4">
        <f t="shared" si="100"/>
        <v>71</v>
      </c>
      <c r="F156">
        <v>76</v>
      </c>
      <c r="G156">
        <v>210</v>
      </c>
      <c r="H156" t="s">
        <v>606</v>
      </c>
      <c r="I156" s="1" t="s">
        <v>587</v>
      </c>
      <c r="J156" s="1" t="s">
        <v>38</v>
      </c>
      <c r="K156" s="1">
        <v>55</v>
      </c>
      <c r="L156" s="1">
        <v>6</v>
      </c>
      <c r="M156" s="1">
        <v>719</v>
      </c>
      <c r="N156" s="12">
        <v>66</v>
      </c>
      <c r="O156" s="12">
        <v>217</v>
      </c>
      <c r="P156" s="12">
        <v>0.30399999999999999</v>
      </c>
      <c r="Q156" s="7">
        <v>21</v>
      </c>
      <c r="R156" s="7">
        <v>103</v>
      </c>
      <c r="S156" s="7">
        <v>0.20399999999999999</v>
      </c>
      <c r="T156" s="1">
        <v>45</v>
      </c>
      <c r="U156" s="1">
        <v>114</v>
      </c>
      <c r="V156" s="1">
        <v>0.39500000000000002</v>
      </c>
      <c r="W156" s="1">
        <v>0.35299999999999998</v>
      </c>
      <c r="X156" s="16">
        <v>35</v>
      </c>
      <c r="Y156" s="16">
        <v>47</v>
      </c>
      <c r="Z156" s="16">
        <v>0.745</v>
      </c>
      <c r="AA156" s="20">
        <v>21</v>
      </c>
      <c r="AB156" s="20">
        <v>43</v>
      </c>
      <c r="AC156" s="20">
        <v>64</v>
      </c>
      <c r="AD156" s="32">
        <v>29</v>
      </c>
      <c r="AE156" s="34">
        <v>39</v>
      </c>
      <c r="AF156" s="30">
        <v>7</v>
      </c>
      <c r="AG156" s="1">
        <v>38</v>
      </c>
      <c r="AH156" s="1">
        <v>71</v>
      </c>
      <c r="AI156" s="1">
        <v>188</v>
      </c>
      <c r="AJ156" s="1"/>
      <c r="AK156" s="4">
        <f t="shared" si="101"/>
        <v>76.893776875077677</v>
      </c>
      <c r="AL156" s="4">
        <f t="shared" si="102"/>
        <v>68.467748095667744</v>
      </c>
      <c r="AM156" s="14">
        <f t="shared" si="103"/>
        <v>58.337007587253417</v>
      </c>
      <c r="AN156" s="10">
        <f t="shared" si="126"/>
        <v>69.521600000000007</v>
      </c>
      <c r="AO156" s="18">
        <f t="shared" si="104"/>
        <v>65.91749999999999</v>
      </c>
      <c r="AP156" s="39">
        <f t="shared" si="121"/>
        <v>70.804441780617907</v>
      </c>
      <c r="AQ156" s="37">
        <f t="shared" si="123"/>
        <v>61.82</v>
      </c>
      <c r="AR156" s="24">
        <f t="shared" si="127"/>
        <v>56.141111111111115</v>
      </c>
      <c r="AS156" s="22">
        <f t="shared" si="122"/>
        <v>55.85276796251685</v>
      </c>
      <c r="AT156" s="26">
        <f t="shared" si="98"/>
        <v>61.885148914897798</v>
      </c>
      <c r="AU156" s="43">
        <f t="shared" si="129"/>
        <v>53.764465557117227</v>
      </c>
      <c r="AV156" s="37">
        <f t="shared" si="105"/>
        <v>72.828013706206235</v>
      </c>
      <c r="AW156" s="42">
        <f t="shared" si="99"/>
        <v>78.19726420571871</v>
      </c>
      <c r="AX156" s="45">
        <f t="shared" si="106"/>
        <v>82.75336995810531</v>
      </c>
      <c r="AY156" s="47">
        <f t="shared" si="125"/>
        <v>86.812606809701506</v>
      </c>
      <c r="AZ156" s="28">
        <f t="shared" si="107"/>
        <v>74.471048293441143</v>
      </c>
      <c r="BA156" s="49">
        <f t="shared" si="108"/>
        <v>81.407738158109225</v>
      </c>
      <c r="BB156" s="45">
        <f t="shared" si="128"/>
        <v>64.969885485887488</v>
      </c>
      <c r="BC156" s="5">
        <f t="shared" si="109"/>
        <v>97.5</v>
      </c>
      <c r="BD156" s="5">
        <f t="shared" si="110"/>
        <v>71.578947368421055</v>
      </c>
      <c r="BE156" s="5">
        <f t="shared" si="111"/>
        <v>80.3125</v>
      </c>
      <c r="BF156" s="5">
        <f t="shared" si="112"/>
        <v>71.455223880597018</v>
      </c>
      <c r="BG156" s="5">
        <f t="shared" si="113"/>
        <v>83.544776119402982</v>
      </c>
      <c r="BH156" s="5">
        <f t="shared" si="114"/>
        <v>65.853740355585373</v>
      </c>
      <c r="BI156" s="5">
        <f t="shared" si="115"/>
        <v>95</v>
      </c>
      <c r="BJ156" s="5">
        <f t="shared" si="116"/>
        <v>36.842105263157897</v>
      </c>
      <c r="BK156" s="5">
        <f t="shared" si="117"/>
        <v>56.25</v>
      </c>
      <c r="BL156" s="5">
        <f t="shared" si="118"/>
        <v>36.567164179104473</v>
      </c>
      <c r="BM156" s="5">
        <f t="shared" si="119"/>
        <v>63.432835820895519</v>
      </c>
      <c r="BN156" s="5">
        <f t="shared" si="120"/>
        <v>24.119423012411943</v>
      </c>
      <c r="BP156" s="51" t="s">
        <v>797</v>
      </c>
      <c r="BQ156" s="51" t="s">
        <v>789</v>
      </c>
    </row>
    <row r="157" spans="1:69" x14ac:dyDescent="0.25">
      <c r="A157" s="1">
        <v>340</v>
      </c>
      <c r="B157" s="1" t="s">
        <v>402</v>
      </c>
      <c r="C157" s="1" t="s">
        <v>30</v>
      </c>
      <c r="D157" s="1">
        <v>30</v>
      </c>
      <c r="E157" s="4">
        <f t="shared" si="100"/>
        <v>71</v>
      </c>
      <c r="F157">
        <v>76</v>
      </c>
      <c r="G157">
        <v>210</v>
      </c>
      <c r="H157" t="s">
        <v>711</v>
      </c>
      <c r="I157" s="1" t="s">
        <v>587</v>
      </c>
      <c r="J157" s="1" t="s">
        <v>36</v>
      </c>
      <c r="K157" s="1">
        <v>54</v>
      </c>
      <c r="L157" s="1">
        <v>1</v>
      </c>
      <c r="M157" s="1">
        <v>1193</v>
      </c>
      <c r="N157" s="12">
        <v>188</v>
      </c>
      <c r="O157" s="12">
        <v>503</v>
      </c>
      <c r="P157" s="12">
        <v>0.374</v>
      </c>
      <c r="Q157" s="7">
        <v>50</v>
      </c>
      <c r="R157" s="7">
        <v>164</v>
      </c>
      <c r="S157" s="7">
        <v>0.30499999999999999</v>
      </c>
      <c r="T157" s="1">
        <v>138</v>
      </c>
      <c r="U157" s="1">
        <v>339</v>
      </c>
      <c r="V157" s="1">
        <v>0.40699999999999997</v>
      </c>
      <c r="W157" s="1">
        <v>0.42299999999999999</v>
      </c>
      <c r="X157" s="16">
        <v>117</v>
      </c>
      <c r="Y157" s="16">
        <v>135</v>
      </c>
      <c r="Z157" s="16">
        <v>0.86699999999999999</v>
      </c>
      <c r="AA157" s="20">
        <v>14</v>
      </c>
      <c r="AB157" s="20">
        <v>115</v>
      </c>
      <c r="AC157" s="20">
        <v>129</v>
      </c>
      <c r="AD157" s="32">
        <v>100</v>
      </c>
      <c r="AE157" s="34">
        <v>23</v>
      </c>
      <c r="AF157" s="30">
        <v>1</v>
      </c>
      <c r="AG157" s="1">
        <v>65</v>
      </c>
      <c r="AH157" s="1">
        <v>88</v>
      </c>
      <c r="AI157" s="1">
        <v>543</v>
      </c>
      <c r="AJ157" s="1"/>
      <c r="AK157" s="4">
        <f t="shared" si="101"/>
        <v>77.867613198570453</v>
      </c>
      <c r="AL157" s="4">
        <f t="shared" si="102"/>
        <v>69.46449821500741</v>
      </c>
      <c r="AM157" s="14">
        <f t="shared" si="103"/>
        <v>66.756264036418827</v>
      </c>
      <c r="AN157" s="10">
        <f t="shared" si="126"/>
        <v>77.111999999999995</v>
      </c>
      <c r="AO157" s="18">
        <f t="shared" si="104"/>
        <v>90.082470000000001</v>
      </c>
      <c r="AP157" s="39">
        <f t="shared" si="121"/>
        <v>72.631160293985573</v>
      </c>
      <c r="AQ157" s="37">
        <f t="shared" si="123"/>
        <v>55.74</v>
      </c>
      <c r="AR157" s="24">
        <f t="shared" si="127"/>
        <v>54.194444444444443</v>
      </c>
      <c r="AS157" s="22">
        <f t="shared" si="122"/>
        <v>54.922527237394533</v>
      </c>
      <c r="AT157" s="26">
        <f t="shared" si="98"/>
        <v>65.79967009453739</v>
      </c>
      <c r="AU157" s="43">
        <f t="shared" si="129"/>
        <v>60.763990499700959</v>
      </c>
      <c r="AV157" s="37">
        <f t="shared" si="105"/>
        <v>76.855665696745717</v>
      </c>
      <c r="AW157" s="42">
        <f t="shared" si="99"/>
        <v>74.432260153472356</v>
      </c>
      <c r="AX157" s="45">
        <f t="shared" si="106"/>
        <v>72.485362671959734</v>
      </c>
      <c r="AY157" s="47">
        <f t="shared" si="125"/>
        <v>76.661106809701494</v>
      </c>
      <c r="AZ157" s="28">
        <f t="shared" si="107"/>
        <v>68.304174319324986</v>
      </c>
      <c r="BA157" s="49">
        <f t="shared" si="108"/>
        <v>80.894074591355007</v>
      </c>
      <c r="BB157" s="45">
        <f t="shared" si="128"/>
        <v>63.796800591077499</v>
      </c>
      <c r="BC157" s="5">
        <f t="shared" si="109"/>
        <v>72.5</v>
      </c>
      <c r="BD157" s="5">
        <f t="shared" si="110"/>
        <v>71.578947368421055</v>
      </c>
      <c r="BE157" s="5">
        <f t="shared" si="111"/>
        <v>80.3125</v>
      </c>
      <c r="BF157" s="5">
        <f t="shared" si="112"/>
        <v>71.455223880597018</v>
      </c>
      <c r="BG157" s="5">
        <f t="shared" si="113"/>
        <v>83.544776119402982</v>
      </c>
      <c r="BH157" s="5">
        <f t="shared" si="114"/>
        <v>73.009057363300911</v>
      </c>
      <c r="BI157" s="5">
        <f t="shared" si="115"/>
        <v>45</v>
      </c>
      <c r="BJ157" s="5">
        <f t="shared" si="116"/>
        <v>36.842105263157897</v>
      </c>
      <c r="BK157" s="5">
        <f t="shared" si="117"/>
        <v>56.25</v>
      </c>
      <c r="BL157" s="5">
        <f t="shared" si="118"/>
        <v>36.567164179104473</v>
      </c>
      <c r="BM157" s="5">
        <f t="shared" si="119"/>
        <v>63.432835820895519</v>
      </c>
      <c r="BN157" s="5">
        <f t="shared" si="120"/>
        <v>40.020127474002017</v>
      </c>
      <c r="BP157" s="51" t="s">
        <v>794</v>
      </c>
      <c r="BQ157" s="51" t="s">
        <v>781</v>
      </c>
    </row>
    <row r="158" spans="1:69" x14ac:dyDescent="0.25">
      <c r="A158" s="1">
        <v>214</v>
      </c>
      <c r="B158" s="1" t="s">
        <v>275</v>
      </c>
      <c r="C158" s="1" t="s">
        <v>73</v>
      </c>
      <c r="D158" s="1">
        <v>28</v>
      </c>
      <c r="E158" s="4">
        <f t="shared" si="100"/>
        <v>70</v>
      </c>
      <c r="F158">
        <v>75</v>
      </c>
      <c r="G158">
        <v>188</v>
      </c>
      <c r="H158" t="s">
        <v>685</v>
      </c>
      <c r="I158" s="1" t="s">
        <v>587</v>
      </c>
      <c r="J158" s="1" t="s">
        <v>47</v>
      </c>
      <c r="K158" s="1">
        <v>43</v>
      </c>
      <c r="L158" s="1">
        <v>36</v>
      </c>
      <c r="M158" s="1">
        <v>1267</v>
      </c>
      <c r="N158" s="12">
        <v>255</v>
      </c>
      <c r="O158" s="12">
        <v>535</v>
      </c>
      <c r="P158" s="12">
        <v>0.47699999999999998</v>
      </c>
      <c r="Q158" s="7">
        <v>69</v>
      </c>
      <c r="R158" s="7">
        <v>193</v>
      </c>
      <c r="S158" s="7">
        <v>0.35799999999999998</v>
      </c>
      <c r="T158" s="1">
        <v>186</v>
      </c>
      <c r="U158" s="1">
        <v>342</v>
      </c>
      <c r="V158" s="1">
        <v>0.54400000000000004</v>
      </c>
      <c r="W158" s="1">
        <v>0.54100000000000004</v>
      </c>
      <c r="X158" s="16">
        <v>113</v>
      </c>
      <c r="Y158" s="16">
        <v>143</v>
      </c>
      <c r="Z158" s="16">
        <v>0.79</v>
      </c>
      <c r="AA158" s="20">
        <v>25</v>
      </c>
      <c r="AB158" s="20">
        <v>154</v>
      </c>
      <c r="AC158" s="20">
        <v>179</v>
      </c>
      <c r="AD158" s="32">
        <v>220</v>
      </c>
      <c r="AE158" s="34">
        <v>44</v>
      </c>
      <c r="AF158" s="30">
        <v>14</v>
      </c>
      <c r="AG158" s="1">
        <v>69</v>
      </c>
      <c r="AH158" s="1">
        <v>111</v>
      </c>
      <c r="AI158" s="1">
        <v>692</v>
      </c>
      <c r="AJ158" s="1"/>
      <c r="AK158" s="4">
        <f t="shared" si="101"/>
        <v>82.473667915353616</v>
      </c>
      <c r="AL158" s="4">
        <f t="shared" si="102"/>
        <v>74.178930689832526</v>
      </c>
      <c r="AM158" s="14">
        <f t="shared" si="103"/>
        <v>73.510347496206379</v>
      </c>
      <c r="AN158" s="10">
        <f t="shared" si="126"/>
        <v>81.401600000000002</v>
      </c>
      <c r="AO158" s="18">
        <f t="shared" si="104"/>
        <v>84.835900000000009</v>
      </c>
      <c r="AP158" s="39">
        <f t="shared" si="121"/>
        <v>75.777211357652007</v>
      </c>
      <c r="AQ158" s="37">
        <f t="shared" si="123"/>
        <v>63.72</v>
      </c>
      <c r="AR158" s="24">
        <f t="shared" si="127"/>
        <v>58.229722222222222</v>
      </c>
      <c r="AS158" s="22">
        <f t="shared" si="122"/>
        <v>57.88242260434744</v>
      </c>
      <c r="AT158" s="26">
        <f t="shared" si="98"/>
        <v>69.115755937680774</v>
      </c>
      <c r="AU158" s="43">
        <f t="shared" si="129"/>
        <v>75.624403677631591</v>
      </c>
      <c r="AV158" s="37">
        <f t="shared" si="105"/>
        <v>83.398529605696723</v>
      </c>
      <c r="AW158" s="42">
        <f t="shared" si="99"/>
        <v>79.076676088059457</v>
      </c>
      <c r="AX158" s="45">
        <f t="shared" si="106"/>
        <v>79.55874038530095</v>
      </c>
      <c r="AY158" s="47">
        <f t="shared" si="125"/>
        <v>84.777730410447759</v>
      </c>
      <c r="AZ158" s="28">
        <f t="shared" si="107"/>
        <v>71.354171334490303</v>
      </c>
      <c r="BA158" s="49">
        <f t="shared" si="108"/>
        <v>86.788435667962318</v>
      </c>
      <c r="BB158" s="45">
        <f t="shared" si="128"/>
        <v>61.811244249622547</v>
      </c>
      <c r="BC158" s="5">
        <f t="shared" si="109"/>
        <v>77.5</v>
      </c>
      <c r="BD158" s="5">
        <f t="shared" si="110"/>
        <v>69.21052631578948</v>
      </c>
      <c r="BE158" s="5">
        <f t="shared" si="111"/>
        <v>83.125</v>
      </c>
      <c r="BF158" s="5">
        <f t="shared" si="112"/>
        <v>64.067164179104481</v>
      </c>
      <c r="BG158" s="5">
        <f t="shared" si="113"/>
        <v>90.932835820895519</v>
      </c>
      <c r="BH158" s="5">
        <f t="shared" si="114"/>
        <v>74.126132170412617</v>
      </c>
      <c r="BI158" s="5">
        <f t="shared" si="115"/>
        <v>55</v>
      </c>
      <c r="BJ158" s="5">
        <f t="shared" si="116"/>
        <v>31.578947368421051</v>
      </c>
      <c r="BK158" s="5">
        <f t="shared" si="117"/>
        <v>62.5</v>
      </c>
      <c r="BL158" s="5">
        <f t="shared" si="118"/>
        <v>20.149253731343283</v>
      </c>
      <c r="BM158" s="5">
        <f t="shared" si="119"/>
        <v>79.850746268656707</v>
      </c>
      <c r="BN158" s="5">
        <f t="shared" si="120"/>
        <v>42.502515934250255</v>
      </c>
      <c r="BP158" s="51" t="s">
        <v>809</v>
      </c>
      <c r="BQ158" s="51" t="s">
        <v>781</v>
      </c>
    </row>
    <row r="159" spans="1:69" x14ac:dyDescent="0.25">
      <c r="A159" s="1">
        <v>186</v>
      </c>
      <c r="B159" s="1" t="s">
        <v>247</v>
      </c>
      <c r="C159" s="1" t="s">
        <v>30</v>
      </c>
      <c r="D159" s="1">
        <v>29</v>
      </c>
      <c r="E159" s="4">
        <f t="shared" si="100"/>
        <v>75</v>
      </c>
      <c r="F159">
        <v>80</v>
      </c>
      <c r="G159">
        <v>210</v>
      </c>
      <c r="H159" t="s">
        <v>586</v>
      </c>
      <c r="I159" s="1" t="s">
        <v>587</v>
      </c>
      <c r="J159" s="1" t="s">
        <v>86</v>
      </c>
      <c r="K159" s="1">
        <v>74</v>
      </c>
      <c r="L159" s="1">
        <v>4</v>
      </c>
      <c r="M159" s="1">
        <v>1446</v>
      </c>
      <c r="N159" s="12">
        <v>324</v>
      </c>
      <c r="O159" s="12">
        <v>778</v>
      </c>
      <c r="P159" s="12">
        <v>0.41599999999999998</v>
      </c>
      <c r="Q159" s="7">
        <v>137</v>
      </c>
      <c r="R159" s="7">
        <v>387</v>
      </c>
      <c r="S159" s="7">
        <v>0.35399999999999998</v>
      </c>
      <c r="T159" s="1">
        <v>187</v>
      </c>
      <c r="U159" s="1">
        <v>391</v>
      </c>
      <c r="V159" s="1">
        <v>0.47799999999999998</v>
      </c>
      <c r="W159" s="1">
        <v>0.504</v>
      </c>
      <c r="X159" s="16">
        <v>99</v>
      </c>
      <c r="Y159" s="16">
        <v>120</v>
      </c>
      <c r="Z159" s="16">
        <v>0.82499999999999996</v>
      </c>
      <c r="AA159" s="20">
        <v>33</v>
      </c>
      <c r="AB159" s="20">
        <v>153</v>
      </c>
      <c r="AC159" s="20">
        <v>186</v>
      </c>
      <c r="AD159" s="32">
        <v>91</v>
      </c>
      <c r="AE159" s="34">
        <v>42</v>
      </c>
      <c r="AF159" s="30">
        <v>12</v>
      </c>
      <c r="AG159" s="1">
        <v>104</v>
      </c>
      <c r="AH159" s="1">
        <v>145</v>
      </c>
      <c r="AI159" s="1">
        <v>884</v>
      </c>
      <c r="AJ159" s="1"/>
      <c r="AK159" s="4">
        <f t="shared" si="101"/>
        <v>81.094367555257151</v>
      </c>
      <c r="AL159" s="4">
        <f t="shared" si="102"/>
        <v>72.767176203616145</v>
      </c>
      <c r="AM159" s="14">
        <f t="shared" si="103"/>
        <v>74.952582701062212</v>
      </c>
      <c r="AN159" s="10">
        <f t="shared" si="126"/>
        <v>90.129599999999996</v>
      </c>
      <c r="AO159" s="18">
        <f t="shared" si="104"/>
        <v>86.999249999999989</v>
      </c>
      <c r="AP159" s="39">
        <f t="shared" si="121"/>
        <v>76.892771893476464</v>
      </c>
      <c r="AQ159" s="37">
        <f t="shared" si="123"/>
        <v>62.96</v>
      </c>
      <c r="AR159" s="24">
        <f t="shared" si="127"/>
        <v>58.493333333333332</v>
      </c>
      <c r="AS159" s="22">
        <f t="shared" si="122"/>
        <v>59.66375517184165</v>
      </c>
      <c r="AT159" s="26">
        <f t="shared" si="98"/>
        <v>69.618040886127361</v>
      </c>
      <c r="AU159" s="43">
        <f t="shared" si="129"/>
        <v>59.664134989234455</v>
      </c>
      <c r="AV159" s="37">
        <f t="shared" si="105"/>
        <v>78.375637699975329</v>
      </c>
      <c r="AW159" s="42">
        <f t="shared" si="99"/>
        <v>77.869224128644703</v>
      </c>
      <c r="AX159" s="45">
        <f t="shared" si="106"/>
        <v>71.004388751295522</v>
      </c>
      <c r="AY159" s="47">
        <f t="shared" si="125"/>
        <v>76.17476305970149</v>
      </c>
      <c r="AZ159" s="28">
        <f t="shared" si="107"/>
        <v>74.328033099786538</v>
      </c>
      <c r="BA159" s="49">
        <f t="shared" si="108"/>
        <v>75.445157073767788</v>
      </c>
      <c r="BB159" s="45">
        <f t="shared" si="128"/>
        <v>71.704146469611459</v>
      </c>
      <c r="BC159" s="5">
        <f t="shared" si="109"/>
        <v>75</v>
      </c>
      <c r="BD159" s="5">
        <f t="shared" si="110"/>
        <v>81.05263157894737</v>
      </c>
      <c r="BE159" s="5">
        <f t="shared" si="111"/>
        <v>69.0625</v>
      </c>
      <c r="BF159" s="5">
        <f t="shared" si="112"/>
        <v>71.455223880597018</v>
      </c>
      <c r="BG159" s="5">
        <f t="shared" si="113"/>
        <v>83.544776119402982</v>
      </c>
      <c r="BH159" s="5">
        <f t="shared" si="114"/>
        <v>76.828245555182832</v>
      </c>
      <c r="BI159" s="5">
        <f t="shared" si="115"/>
        <v>50</v>
      </c>
      <c r="BJ159" s="5">
        <f t="shared" si="116"/>
        <v>57.89473684210526</v>
      </c>
      <c r="BK159" s="5">
        <f t="shared" si="117"/>
        <v>31.25</v>
      </c>
      <c r="BL159" s="5">
        <f t="shared" si="118"/>
        <v>36.567164179104473</v>
      </c>
      <c r="BM159" s="5">
        <f t="shared" si="119"/>
        <v>63.432835820895519</v>
      </c>
      <c r="BN159" s="5">
        <f t="shared" si="120"/>
        <v>48.507212344850721</v>
      </c>
      <c r="BP159" s="51" t="s">
        <v>788</v>
      </c>
      <c r="BQ159" s="51" t="s">
        <v>789</v>
      </c>
    </row>
    <row r="160" spans="1:69" x14ac:dyDescent="0.25">
      <c r="A160" s="1">
        <v>208</v>
      </c>
      <c r="B160" s="1" t="s">
        <v>269</v>
      </c>
      <c r="C160" s="1" t="s">
        <v>30</v>
      </c>
      <c r="D160" s="1">
        <v>27</v>
      </c>
      <c r="E160" s="4">
        <f t="shared" si="100"/>
        <v>72</v>
      </c>
      <c r="F160">
        <v>77</v>
      </c>
      <c r="G160">
        <v>215</v>
      </c>
      <c r="H160" t="s">
        <v>594</v>
      </c>
      <c r="I160" s="1" t="s">
        <v>587</v>
      </c>
      <c r="J160" s="1" t="s">
        <v>105</v>
      </c>
      <c r="K160" s="1">
        <v>80</v>
      </c>
      <c r="L160" s="1">
        <v>72</v>
      </c>
      <c r="M160" s="1">
        <v>2315</v>
      </c>
      <c r="N160" s="12">
        <v>370</v>
      </c>
      <c r="O160" s="12">
        <v>847</v>
      </c>
      <c r="P160" s="12">
        <v>0.437</v>
      </c>
      <c r="Q160" s="7">
        <v>45</v>
      </c>
      <c r="R160" s="7">
        <v>136</v>
      </c>
      <c r="S160" s="7">
        <v>0.33100000000000002</v>
      </c>
      <c r="T160" s="1">
        <v>325</v>
      </c>
      <c r="U160" s="1">
        <v>711</v>
      </c>
      <c r="V160" s="1">
        <v>0.45700000000000002</v>
      </c>
      <c r="W160" s="1">
        <v>0.46300000000000002</v>
      </c>
      <c r="X160" s="16">
        <v>184</v>
      </c>
      <c r="Y160" s="16">
        <v>217</v>
      </c>
      <c r="Z160" s="16">
        <v>0.84799999999999998</v>
      </c>
      <c r="AA160" s="20">
        <v>36</v>
      </c>
      <c r="AB160" s="20">
        <v>237</v>
      </c>
      <c r="AC160" s="20">
        <v>273</v>
      </c>
      <c r="AD160" s="32">
        <v>206</v>
      </c>
      <c r="AE160" s="34">
        <v>51</v>
      </c>
      <c r="AF160" s="30">
        <v>22</v>
      </c>
      <c r="AG160" s="1">
        <v>110</v>
      </c>
      <c r="AH160" s="1">
        <v>135</v>
      </c>
      <c r="AI160" s="1">
        <v>969</v>
      </c>
      <c r="AJ160" s="1"/>
      <c r="AK160" s="4">
        <f t="shared" si="101"/>
        <v>84.654388050298536</v>
      </c>
      <c r="AL160" s="4">
        <f t="shared" si="102"/>
        <v>76.41096188677615</v>
      </c>
      <c r="AM160" s="14">
        <f t="shared" si="103"/>
        <v>77.94907283763277</v>
      </c>
      <c r="AN160" s="10">
        <f t="shared" si="126"/>
        <v>77.470399999999998</v>
      </c>
      <c r="AO160" s="18">
        <f t="shared" si="104"/>
        <v>89.739679999999993</v>
      </c>
      <c r="AP160" s="39">
        <f t="shared" si="121"/>
        <v>82.522026481490428</v>
      </c>
      <c r="AQ160" s="37">
        <f t="shared" si="123"/>
        <v>66.38</v>
      </c>
      <c r="AR160" s="24">
        <f t="shared" si="127"/>
        <v>61.19027777777778</v>
      </c>
      <c r="AS160" s="22">
        <f t="shared" si="122"/>
        <v>61.572628867433863</v>
      </c>
      <c r="AT160" s="26">
        <f t="shared" si="98"/>
        <v>75.466914581719578</v>
      </c>
      <c r="AU160" s="43">
        <f t="shared" si="129"/>
        <v>73.598551921949763</v>
      </c>
      <c r="AV160" s="37">
        <f t="shared" si="105"/>
        <v>84.030999150906837</v>
      </c>
      <c r="AW160" s="42">
        <f t="shared" si="99"/>
        <v>80.360238150197077</v>
      </c>
      <c r="AX160" s="45">
        <f t="shared" si="106"/>
        <v>80.889133788884322</v>
      </c>
      <c r="AY160" s="47">
        <f t="shared" si="125"/>
        <v>81.394179570895517</v>
      </c>
      <c r="AZ160" s="28">
        <f t="shared" si="107"/>
        <v>74.38482475157673</v>
      </c>
      <c r="BA160" s="49">
        <f t="shared" si="108"/>
        <v>84.291319447629547</v>
      </c>
      <c r="BB160" s="45">
        <f t="shared" si="128"/>
        <v>71.335142860323884</v>
      </c>
      <c r="BC160" s="5">
        <f t="shared" si="109"/>
        <v>80</v>
      </c>
      <c r="BD160" s="5">
        <f t="shared" si="110"/>
        <v>73.94736842105263</v>
      </c>
      <c r="BE160" s="5">
        <f t="shared" si="111"/>
        <v>77.5</v>
      </c>
      <c r="BF160" s="5">
        <f t="shared" si="112"/>
        <v>73.134328358208961</v>
      </c>
      <c r="BG160" s="5">
        <f t="shared" si="113"/>
        <v>81.865671641791039</v>
      </c>
      <c r="BH160" s="5">
        <f t="shared" si="114"/>
        <v>89.946326735994631</v>
      </c>
      <c r="BI160" s="5">
        <f t="shared" si="115"/>
        <v>60</v>
      </c>
      <c r="BJ160" s="5">
        <f t="shared" si="116"/>
        <v>42.10526315789474</v>
      </c>
      <c r="BK160" s="5">
        <f t="shared" si="117"/>
        <v>50</v>
      </c>
      <c r="BL160" s="5">
        <f t="shared" si="118"/>
        <v>40.298507462686565</v>
      </c>
      <c r="BM160" s="5">
        <f t="shared" si="119"/>
        <v>59.701492537313428</v>
      </c>
      <c r="BN160" s="5">
        <f t="shared" si="120"/>
        <v>77.658503857765851</v>
      </c>
      <c r="BP160" s="51" t="s">
        <v>794</v>
      </c>
      <c r="BQ160" s="51" t="s">
        <v>781</v>
      </c>
    </row>
    <row r="161" spans="1:69" x14ac:dyDescent="0.25">
      <c r="A161" s="1">
        <v>463</v>
      </c>
      <c r="B161" s="1" t="s">
        <v>529</v>
      </c>
      <c r="C161" s="1" t="s">
        <v>50</v>
      </c>
      <c r="D161" s="1">
        <v>32</v>
      </c>
      <c r="E161" s="4">
        <f t="shared" si="100"/>
        <v>74</v>
      </c>
      <c r="F161">
        <v>79</v>
      </c>
      <c r="G161">
        <v>220</v>
      </c>
      <c r="H161" t="s">
        <v>608</v>
      </c>
      <c r="I161" s="1" t="s">
        <v>587</v>
      </c>
      <c r="J161" s="1" t="s">
        <v>89</v>
      </c>
      <c r="K161" s="1">
        <v>32</v>
      </c>
      <c r="L161" s="1">
        <v>0</v>
      </c>
      <c r="M161" s="1">
        <v>286</v>
      </c>
      <c r="N161" s="12">
        <v>14</v>
      </c>
      <c r="O161" s="12">
        <v>34</v>
      </c>
      <c r="P161" s="12">
        <v>0.41199999999999998</v>
      </c>
      <c r="Q161" s="7">
        <v>1</v>
      </c>
      <c r="R161" s="7">
        <v>3</v>
      </c>
      <c r="S161" s="7">
        <v>0.33300000000000002</v>
      </c>
      <c r="T161" s="1">
        <v>13</v>
      </c>
      <c r="U161" s="1">
        <v>31</v>
      </c>
      <c r="V161" s="1">
        <v>0.41899999999999998</v>
      </c>
      <c r="W161" s="1">
        <v>0.42599999999999999</v>
      </c>
      <c r="X161" s="16">
        <v>6</v>
      </c>
      <c r="Y161" s="16">
        <v>15</v>
      </c>
      <c r="Z161" s="16">
        <v>0.4</v>
      </c>
      <c r="AA161" s="20">
        <v>17</v>
      </c>
      <c r="AB161" s="20">
        <v>40</v>
      </c>
      <c r="AC161" s="20">
        <v>57</v>
      </c>
      <c r="AD161" s="32">
        <v>11</v>
      </c>
      <c r="AE161" s="34">
        <v>15</v>
      </c>
      <c r="AF161" s="30">
        <v>4</v>
      </c>
      <c r="AG161" s="1">
        <v>18</v>
      </c>
      <c r="AH161" s="1">
        <v>19</v>
      </c>
      <c r="AI161" s="1">
        <v>35</v>
      </c>
      <c r="AJ161" s="1"/>
      <c r="AK161" s="4">
        <f t="shared" si="101"/>
        <v>70.433891425803196</v>
      </c>
      <c r="AL161" s="4">
        <f t="shared" si="102"/>
        <v>61.855865341704444</v>
      </c>
      <c r="AM161" s="14">
        <f t="shared" si="103"/>
        <v>59.297062215477993</v>
      </c>
      <c r="AN161" s="10">
        <f t="shared" si="126"/>
        <v>61.547600000000003</v>
      </c>
      <c r="AO161" s="18">
        <f t="shared" si="104"/>
        <v>53.019999999999996</v>
      </c>
      <c r="AP161" s="39">
        <f t="shared" si="121"/>
        <v>67.632792389023876</v>
      </c>
      <c r="AQ161" s="37">
        <f t="shared" si="123"/>
        <v>52.7</v>
      </c>
      <c r="AR161" s="24">
        <f t="shared" si="127"/>
        <v>55.715277777777779</v>
      </c>
      <c r="AS161" s="22">
        <f t="shared" si="122"/>
        <v>54.118911493027014</v>
      </c>
      <c r="AT161" s="26">
        <f t="shared" si="98"/>
        <v>60.607482921598439</v>
      </c>
      <c r="AU161" s="43">
        <f t="shared" si="129"/>
        <v>49.643301463815789</v>
      </c>
      <c r="AV161" s="37">
        <f t="shared" si="105"/>
        <v>70.581212959540991</v>
      </c>
      <c r="AW161" s="42">
        <f t="shared" si="99"/>
        <v>72.607166008011575</v>
      </c>
      <c r="AX161" s="45">
        <f t="shared" si="106"/>
        <v>60.47537941771769</v>
      </c>
      <c r="AY161" s="47">
        <f t="shared" si="125"/>
        <v>69.813752332089564</v>
      </c>
      <c r="AZ161" s="28">
        <f t="shared" si="107"/>
        <v>67.961033555372865</v>
      </c>
      <c r="BA161" s="49">
        <f t="shared" si="108"/>
        <v>72.177227348175848</v>
      </c>
      <c r="BB161" s="45">
        <f t="shared" si="128"/>
        <v>61.795645585641694</v>
      </c>
      <c r="BC161" s="5">
        <f t="shared" si="109"/>
        <v>67.5</v>
      </c>
      <c r="BD161" s="5">
        <f t="shared" si="110"/>
        <v>78.68421052631578</v>
      </c>
      <c r="BE161" s="5">
        <f t="shared" si="111"/>
        <v>71.875</v>
      </c>
      <c r="BF161" s="5">
        <f t="shared" si="112"/>
        <v>74.81343283582089</v>
      </c>
      <c r="BG161" s="5">
        <f t="shared" si="113"/>
        <v>80.18656716417911</v>
      </c>
      <c r="BH161" s="5">
        <f t="shared" si="114"/>
        <v>59.317343173431738</v>
      </c>
      <c r="BI161" s="5">
        <f t="shared" si="115"/>
        <v>35</v>
      </c>
      <c r="BJ161" s="5">
        <f t="shared" si="116"/>
        <v>52.631578947368418</v>
      </c>
      <c r="BK161" s="5">
        <f t="shared" si="117"/>
        <v>37.5</v>
      </c>
      <c r="BL161" s="5">
        <f t="shared" si="118"/>
        <v>44.029850746268657</v>
      </c>
      <c r="BM161" s="5">
        <f t="shared" si="119"/>
        <v>55.970149253731343</v>
      </c>
      <c r="BN161" s="5">
        <f t="shared" si="120"/>
        <v>9.5940959409594093</v>
      </c>
      <c r="BP161" s="51" t="s">
        <v>781</v>
      </c>
      <c r="BQ161" s="51" t="s">
        <v>781</v>
      </c>
    </row>
    <row r="162" spans="1:69" x14ac:dyDescent="0.25">
      <c r="A162" s="1">
        <v>18</v>
      </c>
      <c r="B162" s="1" t="s">
        <v>61</v>
      </c>
      <c r="C162" s="1" t="s">
        <v>30</v>
      </c>
      <c r="D162" s="1">
        <v>20</v>
      </c>
      <c r="E162" s="4">
        <f t="shared" si="100"/>
        <v>78</v>
      </c>
      <c r="F162">
        <v>83</v>
      </c>
      <c r="G162">
        <v>217</v>
      </c>
      <c r="H162" t="s">
        <v>586</v>
      </c>
      <c r="I162" s="1" t="s">
        <v>732</v>
      </c>
      <c r="J162" s="1" t="s">
        <v>62</v>
      </c>
      <c r="K162" s="1">
        <v>81</v>
      </c>
      <c r="L162" s="1">
        <v>71</v>
      </c>
      <c r="M162" s="1">
        <v>2541</v>
      </c>
      <c r="N162" s="12">
        <v>383</v>
      </c>
      <c r="O162" s="12">
        <v>780</v>
      </c>
      <c r="P162" s="12">
        <v>0.49099999999999999</v>
      </c>
      <c r="Q162" s="7">
        <v>7</v>
      </c>
      <c r="R162" s="7">
        <v>44</v>
      </c>
      <c r="S162" s="7">
        <v>0.159</v>
      </c>
      <c r="T162" s="1">
        <v>376</v>
      </c>
      <c r="U162" s="1">
        <v>736</v>
      </c>
      <c r="V162" s="1">
        <v>0.51100000000000001</v>
      </c>
      <c r="W162" s="1">
        <v>0.496</v>
      </c>
      <c r="X162" s="16">
        <v>257</v>
      </c>
      <c r="Y162" s="16">
        <v>347</v>
      </c>
      <c r="Z162" s="16">
        <v>0.74099999999999999</v>
      </c>
      <c r="AA162" s="20">
        <v>100</v>
      </c>
      <c r="AB162" s="20">
        <v>442</v>
      </c>
      <c r="AC162" s="20">
        <v>542</v>
      </c>
      <c r="AD162" s="32">
        <v>207</v>
      </c>
      <c r="AE162" s="34">
        <v>73</v>
      </c>
      <c r="AF162" s="30">
        <v>85</v>
      </c>
      <c r="AG162" s="1">
        <v>173</v>
      </c>
      <c r="AH162" s="1">
        <v>254</v>
      </c>
      <c r="AI162" s="1">
        <v>1030</v>
      </c>
      <c r="AJ162" s="1"/>
      <c r="AK162" s="4">
        <f t="shared" si="101"/>
        <v>90.755753842005376</v>
      </c>
      <c r="AL162" s="4">
        <f t="shared" si="102"/>
        <v>82.655889226523144</v>
      </c>
      <c r="AM162" s="14">
        <f t="shared" si="103"/>
        <v>80.382059180576633</v>
      </c>
      <c r="AN162" s="10">
        <f t="shared" si="126"/>
        <v>66.001599999999996</v>
      </c>
      <c r="AO162" s="18">
        <f t="shared" ref="AO162:AO197" si="130">IF(Y162&gt;50,((Z162*107)*0.9+(X162/5)*0.1)*0.7+30,((Z162*90)*0.5+(X162/5)*0.5)*0.7+40)</f>
        <v>83.548810000000003</v>
      </c>
      <c r="AP162" s="39">
        <f t="shared" si="121"/>
        <v>91.854816694176009</v>
      </c>
      <c r="AQ162" s="37">
        <f t="shared" si="123"/>
        <v>74.739999999999995</v>
      </c>
      <c r="AR162" s="24">
        <f t="shared" si="127"/>
        <v>82.725277777777777</v>
      </c>
      <c r="AS162" s="22">
        <f t="shared" si="122"/>
        <v>78.312917764307599</v>
      </c>
      <c r="AT162" s="26">
        <f t="shared" si="98"/>
        <v>93.131965383355208</v>
      </c>
      <c r="AU162" s="43">
        <f t="shared" si="129"/>
        <v>74.009818714413882</v>
      </c>
      <c r="AV162" s="37">
        <f t="shared" si="105"/>
        <v>85.482047910762134</v>
      </c>
      <c r="AW162" s="42">
        <f t="shared" si="99"/>
        <v>88.949037972504328</v>
      </c>
      <c r="AX162" s="45">
        <f t="shared" si="106"/>
        <v>84.460542913614589</v>
      </c>
      <c r="AY162" s="47">
        <f t="shared" si="125"/>
        <v>83.859171175373149</v>
      </c>
      <c r="AZ162" s="28">
        <f t="shared" si="107"/>
        <v>91.389340358235231</v>
      </c>
      <c r="BA162" s="49">
        <f t="shared" si="108"/>
        <v>76.932839158597915</v>
      </c>
      <c r="BB162" s="45">
        <f t="shared" si="128"/>
        <v>86.713982620675722</v>
      </c>
      <c r="BC162" s="5">
        <f t="shared" si="109"/>
        <v>97.5</v>
      </c>
      <c r="BD162" s="5">
        <f t="shared" si="110"/>
        <v>88.15789473684211</v>
      </c>
      <c r="BE162" s="5">
        <f t="shared" si="111"/>
        <v>60.625</v>
      </c>
      <c r="BF162" s="5">
        <f t="shared" si="112"/>
        <v>73.805970149253739</v>
      </c>
      <c r="BG162" s="5">
        <f t="shared" si="113"/>
        <v>81.194029850746261</v>
      </c>
      <c r="BH162" s="5">
        <f t="shared" si="114"/>
        <v>93.357933579335793</v>
      </c>
      <c r="BI162" s="5">
        <f t="shared" si="115"/>
        <v>95</v>
      </c>
      <c r="BJ162" s="5">
        <f t="shared" si="116"/>
        <v>73.684210526315795</v>
      </c>
      <c r="BK162" s="5">
        <f t="shared" si="117"/>
        <v>12.5</v>
      </c>
      <c r="BL162" s="5">
        <f t="shared" si="118"/>
        <v>41.791044776119399</v>
      </c>
      <c r="BM162" s="5">
        <f t="shared" si="119"/>
        <v>58.208955223880594</v>
      </c>
      <c r="BN162" s="5">
        <f t="shared" si="120"/>
        <v>85.239852398523993</v>
      </c>
      <c r="BP162" s="51" t="s">
        <v>793</v>
      </c>
      <c r="BQ162" s="51" t="s">
        <v>787</v>
      </c>
    </row>
    <row r="163" spans="1:69" x14ac:dyDescent="0.25">
      <c r="A163" s="1">
        <v>119</v>
      </c>
      <c r="B163" s="1" t="s">
        <v>178</v>
      </c>
      <c r="C163" s="1" t="s">
        <v>25</v>
      </c>
      <c r="D163" s="1">
        <v>29</v>
      </c>
      <c r="E163" s="4">
        <f t="shared" si="100"/>
        <v>76</v>
      </c>
      <c r="F163">
        <v>81</v>
      </c>
      <c r="G163">
        <v>289</v>
      </c>
      <c r="H163" t="s">
        <v>646</v>
      </c>
      <c r="I163" s="1" t="s">
        <v>653</v>
      </c>
      <c r="J163" s="1" t="s">
        <v>84</v>
      </c>
      <c r="K163" s="1">
        <v>74</v>
      </c>
      <c r="L163" s="1">
        <v>0</v>
      </c>
      <c r="M163" s="1">
        <v>904</v>
      </c>
      <c r="N163" s="12">
        <v>117</v>
      </c>
      <c r="O163" s="12">
        <v>255</v>
      </c>
      <c r="P163" s="12">
        <v>0.45900000000000002</v>
      </c>
      <c r="Q163" s="7">
        <v>0</v>
      </c>
      <c r="R163" s="7">
        <v>4</v>
      </c>
      <c r="S163" s="7">
        <v>0</v>
      </c>
      <c r="T163" s="1">
        <v>117</v>
      </c>
      <c r="U163" s="1">
        <v>251</v>
      </c>
      <c r="V163" s="1">
        <v>0.46600000000000003</v>
      </c>
      <c r="W163" s="1">
        <v>0.45900000000000002</v>
      </c>
      <c r="X163" s="16">
        <v>60</v>
      </c>
      <c r="Y163" s="16">
        <v>95</v>
      </c>
      <c r="Z163" s="16">
        <v>0.63200000000000001</v>
      </c>
      <c r="AA163" s="20">
        <v>43</v>
      </c>
      <c r="AB163" s="20">
        <v>126</v>
      </c>
      <c r="AC163" s="20">
        <v>169</v>
      </c>
      <c r="AD163" s="32">
        <v>39</v>
      </c>
      <c r="AE163" s="34">
        <v>41</v>
      </c>
      <c r="AF163" s="30">
        <v>21</v>
      </c>
      <c r="AG163" s="1">
        <v>39</v>
      </c>
      <c r="AH163" s="1">
        <v>132</v>
      </c>
      <c r="AI163" s="1">
        <v>294</v>
      </c>
      <c r="AJ163" s="1"/>
      <c r="AK163" s="4">
        <f t="shared" si="101"/>
        <v>74.428025356714073</v>
      </c>
      <c r="AL163" s="4">
        <f t="shared" si="102"/>
        <v>65.943978894519105</v>
      </c>
      <c r="AM163" s="14">
        <f t="shared" si="103"/>
        <v>66.005877086494692</v>
      </c>
      <c r="AN163" s="10">
        <f t="shared" si="126"/>
        <v>45</v>
      </c>
      <c r="AO163" s="18">
        <f t="shared" si="130"/>
        <v>73.443119999999993</v>
      </c>
      <c r="AP163" s="39">
        <f t="shared" si="121"/>
        <v>73.447599552011354</v>
      </c>
      <c r="AQ163" s="37">
        <f t="shared" si="123"/>
        <v>62.58</v>
      </c>
      <c r="AR163" s="24">
        <f t="shared" si="127"/>
        <v>61.595833333333331</v>
      </c>
      <c r="AS163" s="22">
        <f t="shared" si="122"/>
        <v>60.317271810649046</v>
      </c>
      <c r="AT163" s="26">
        <f t="shared" si="98"/>
        <v>67.323938477315721</v>
      </c>
      <c r="AU163" s="43">
        <f t="shared" si="129"/>
        <v>52.394238790968899</v>
      </c>
      <c r="AV163" s="37">
        <f t="shared" si="105"/>
        <v>73.515977809792915</v>
      </c>
      <c r="AW163" s="42">
        <f t="shared" si="99"/>
        <v>76.756074546776887</v>
      </c>
      <c r="AX163" s="45">
        <f t="shared" si="106"/>
        <v>56.827010491458346</v>
      </c>
      <c r="AY163" s="47">
        <f t="shared" si="125"/>
        <v>65.731618936567173</v>
      </c>
      <c r="AZ163" s="28">
        <f t="shared" si="107"/>
        <v>70.723872921487214</v>
      </c>
      <c r="BA163" s="49">
        <f t="shared" si="108"/>
        <v>67.639378660042013</v>
      </c>
      <c r="BB163" s="45">
        <f t="shared" si="128"/>
        <v>81.801849895407983</v>
      </c>
      <c r="BC163" s="5">
        <f t="shared" si="109"/>
        <v>75</v>
      </c>
      <c r="BD163" s="5">
        <f t="shared" si="110"/>
        <v>83.421052631578945</v>
      </c>
      <c r="BE163" s="5">
        <f t="shared" si="111"/>
        <v>66.25</v>
      </c>
      <c r="BF163" s="5">
        <f t="shared" si="112"/>
        <v>97.985074626865668</v>
      </c>
      <c r="BG163" s="5">
        <f t="shared" si="113"/>
        <v>57.014925373134325</v>
      </c>
      <c r="BH163" s="5">
        <f t="shared" si="114"/>
        <v>68.646427373364645</v>
      </c>
      <c r="BI163" s="5">
        <f t="shared" si="115"/>
        <v>50</v>
      </c>
      <c r="BJ163" s="5">
        <f t="shared" si="116"/>
        <v>63.157894736842103</v>
      </c>
      <c r="BK163" s="5">
        <f t="shared" si="117"/>
        <v>25</v>
      </c>
      <c r="BL163" s="5">
        <f t="shared" si="118"/>
        <v>95.522388059701484</v>
      </c>
      <c r="BM163" s="5">
        <f t="shared" si="119"/>
        <v>4.4776119402985071</v>
      </c>
      <c r="BN163" s="5">
        <f t="shared" si="120"/>
        <v>30.325394163032541</v>
      </c>
      <c r="BP163" s="51" t="s">
        <v>791</v>
      </c>
      <c r="BQ163" s="51" t="s">
        <v>787</v>
      </c>
    </row>
    <row r="164" spans="1:69" x14ac:dyDescent="0.25">
      <c r="A164" s="1">
        <v>382</v>
      </c>
      <c r="B164" s="1" t="s">
        <v>446</v>
      </c>
      <c r="C164" s="1" t="s">
        <v>30</v>
      </c>
      <c r="D164" s="1">
        <v>24</v>
      </c>
      <c r="E164" s="4">
        <f t="shared" si="100"/>
        <v>73</v>
      </c>
      <c r="F164">
        <v>78</v>
      </c>
      <c r="G164">
        <v>206</v>
      </c>
      <c r="H164" t="s">
        <v>622</v>
      </c>
      <c r="I164" s="1" t="s">
        <v>587</v>
      </c>
      <c r="J164" s="1" t="s">
        <v>95</v>
      </c>
      <c r="K164" s="1">
        <v>5</v>
      </c>
      <c r="L164" s="1">
        <v>0</v>
      </c>
      <c r="M164" s="1">
        <v>43</v>
      </c>
      <c r="N164" s="12">
        <v>3</v>
      </c>
      <c r="O164" s="12">
        <v>15</v>
      </c>
      <c r="P164" s="12">
        <v>0.2</v>
      </c>
      <c r="Q164" s="7">
        <v>1</v>
      </c>
      <c r="R164" s="7">
        <v>7</v>
      </c>
      <c r="S164" s="7">
        <v>0.14299999999999999</v>
      </c>
      <c r="T164" s="1">
        <v>2</v>
      </c>
      <c r="U164" s="1">
        <v>8</v>
      </c>
      <c r="V164" s="1">
        <v>0.25</v>
      </c>
      <c r="W164" s="1">
        <v>0.23300000000000001</v>
      </c>
      <c r="X164" s="16">
        <v>4</v>
      </c>
      <c r="Y164" s="16">
        <v>6</v>
      </c>
      <c r="Z164" s="16">
        <v>0.66700000000000004</v>
      </c>
      <c r="AA164" s="20">
        <v>2</v>
      </c>
      <c r="AB164" s="20">
        <v>2</v>
      </c>
      <c r="AC164" s="20">
        <v>4</v>
      </c>
      <c r="AD164" s="32">
        <v>2</v>
      </c>
      <c r="AE164" s="34">
        <v>0</v>
      </c>
      <c r="AF164" s="30">
        <v>0</v>
      </c>
      <c r="AG164" s="1">
        <v>2</v>
      </c>
      <c r="AH164" s="1">
        <v>11</v>
      </c>
      <c r="AI164" s="1">
        <v>11</v>
      </c>
      <c r="AJ164" s="1"/>
      <c r="AK164" s="4">
        <f t="shared" si="101"/>
        <v>71.326787358903402</v>
      </c>
      <c r="AL164" s="4">
        <f t="shared" si="102"/>
        <v>62.769770590877592</v>
      </c>
      <c r="AM164" s="14">
        <f t="shared" si="103"/>
        <v>51.750227617602427</v>
      </c>
      <c r="AN164" s="10">
        <f t="shared" si="126"/>
        <v>64.619199999999992</v>
      </c>
      <c r="AO164" s="18">
        <f t="shared" si="130"/>
        <v>61.290499999999994</v>
      </c>
      <c r="AP164" s="39">
        <f t="shared" si="121"/>
        <v>67.82069878306136</v>
      </c>
      <c r="AQ164" s="37">
        <f t="shared" si="123"/>
        <v>47</v>
      </c>
      <c r="AR164" s="24">
        <f t="shared" si="127"/>
        <v>54.234999999999999</v>
      </c>
      <c r="AS164" s="22">
        <f t="shared" si="122"/>
        <v>51.653804181000027</v>
      </c>
      <c r="AT164" s="26">
        <f t="shared" si="98"/>
        <v>58.45189941909527</v>
      </c>
      <c r="AU164" s="43">
        <f t="shared" si="129"/>
        <v>49.422731025717702</v>
      </c>
      <c r="AV164" s="37">
        <f t="shared" si="105"/>
        <v>70.345491046130391</v>
      </c>
      <c r="AW164" s="42">
        <f t="shared" si="99"/>
        <v>71.336950586850492</v>
      </c>
      <c r="AX164" s="45">
        <f t="shared" si="106"/>
        <v>71.99055809492458</v>
      </c>
      <c r="AY164" s="47">
        <f t="shared" si="125"/>
        <v>76.66121735074627</v>
      </c>
      <c r="AZ164" s="28">
        <f t="shared" si="107"/>
        <v>72.237680091733509</v>
      </c>
      <c r="BA164" s="49">
        <f t="shared" si="108"/>
        <v>75.095214637096063</v>
      </c>
      <c r="BB164" s="45">
        <f t="shared" si="128"/>
        <v>60.405156620083403</v>
      </c>
      <c r="BC164" s="5">
        <f t="shared" si="109"/>
        <v>87.5</v>
      </c>
      <c r="BD164" s="5">
        <f t="shared" si="110"/>
        <v>76.315789473684205</v>
      </c>
      <c r="BE164" s="5">
        <f t="shared" si="111"/>
        <v>74.6875</v>
      </c>
      <c r="BF164" s="5">
        <f t="shared" si="112"/>
        <v>70.111940298507463</v>
      </c>
      <c r="BG164" s="5">
        <f t="shared" si="113"/>
        <v>84.888059701492537</v>
      </c>
      <c r="BH164" s="5">
        <f t="shared" si="114"/>
        <v>55.649111036564911</v>
      </c>
      <c r="BI164" s="5">
        <f t="shared" si="115"/>
        <v>75</v>
      </c>
      <c r="BJ164" s="5">
        <f t="shared" si="116"/>
        <v>47.368421052631575</v>
      </c>
      <c r="BK164" s="5">
        <f t="shared" si="117"/>
        <v>43.75</v>
      </c>
      <c r="BL164" s="5">
        <f t="shared" si="118"/>
        <v>33.582089552238806</v>
      </c>
      <c r="BM164" s="5">
        <f t="shared" si="119"/>
        <v>66.417910447761187</v>
      </c>
      <c r="BN164" s="5">
        <f t="shared" si="120"/>
        <v>1.442468970144247</v>
      </c>
      <c r="BP164" s="51" t="s">
        <v>781</v>
      </c>
      <c r="BQ164" s="51" t="s">
        <v>787</v>
      </c>
    </row>
    <row r="165" spans="1:69" x14ac:dyDescent="0.25">
      <c r="A165" s="1">
        <v>388</v>
      </c>
      <c r="B165" s="1" t="s">
        <v>452</v>
      </c>
      <c r="C165" s="1" t="s">
        <v>453</v>
      </c>
      <c r="D165" s="1">
        <v>21</v>
      </c>
      <c r="E165" s="4">
        <f t="shared" si="100"/>
        <v>74</v>
      </c>
      <c r="F165">
        <v>79</v>
      </c>
      <c r="G165">
        <v>222</v>
      </c>
      <c r="H165" t="s">
        <v>603</v>
      </c>
      <c r="I165" s="1" t="s">
        <v>587</v>
      </c>
      <c r="J165" s="1" t="s">
        <v>43</v>
      </c>
      <c r="K165" s="1">
        <v>35</v>
      </c>
      <c r="L165" s="1">
        <v>1</v>
      </c>
      <c r="M165" s="1">
        <v>261</v>
      </c>
      <c r="N165" s="12">
        <v>26</v>
      </c>
      <c r="O165" s="12">
        <v>67</v>
      </c>
      <c r="P165" s="12">
        <v>0.38800000000000001</v>
      </c>
      <c r="Q165" s="7">
        <v>5</v>
      </c>
      <c r="R165" s="7">
        <v>19</v>
      </c>
      <c r="S165" s="7">
        <v>0.26300000000000001</v>
      </c>
      <c r="T165" s="1">
        <v>21</v>
      </c>
      <c r="U165" s="1">
        <v>48</v>
      </c>
      <c r="V165" s="1">
        <v>0.438</v>
      </c>
      <c r="W165" s="1">
        <v>0.42499999999999999</v>
      </c>
      <c r="X165" s="16">
        <v>16</v>
      </c>
      <c r="Y165" s="16">
        <v>24</v>
      </c>
      <c r="Z165" s="16">
        <v>0.66700000000000004</v>
      </c>
      <c r="AA165" s="20">
        <v>15</v>
      </c>
      <c r="AB165" s="20">
        <v>24</v>
      </c>
      <c r="AC165" s="20">
        <v>39</v>
      </c>
      <c r="AD165" s="32">
        <v>11</v>
      </c>
      <c r="AE165" s="34">
        <v>6</v>
      </c>
      <c r="AF165" s="30">
        <v>1</v>
      </c>
      <c r="AG165" s="1">
        <v>11</v>
      </c>
      <c r="AH165" s="1">
        <v>15</v>
      </c>
      <c r="AI165" s="1">
        <v>73</v>
      </c>
      <c r="AJ165" s="1"/>
      <c r="AK165" s="4">
        <f t="shared" si="101"/>
        <v>72.821066448078696</v>
      </c>
      <c r="AL165" s="4">
        <f t="shared" si="102"/>
        <v>64.299209188033487</v>
      </c>
      <c r="AM165" s="14">
        <f t="shared" si="103"/>
        <v>59.105972685887707</v>
      </c>
      <c r="AN165" s="10">
        <f t="shared" si="126"/>
        <v>58.759599999999999</v>
      </c>
      <c r="AO165" s="18">
        <f t="shared" si="130"/>
        <v>62.130499999999998</v>
      </c>
      <c r="AP165" s="39">
        <f t="shared" si="121"/>
        <v>69.823328271358037</v>
      </c>
      <c r="AQ165" s="37">
        <f t="shared" si="123"/>
        <v>49.28</v>
      </c>
      <c r="AR165" s="24">
        <f t="shared" si="127"/>
        <v>54.741944444444442</v>
      </c>
      <c r="AS165" s="22">
        <f t="shared" si="122"/>
        <v>54.636827004955535</v>
      </c>
      <c r="AT165" s="26">
        <f t="shared" si="98"/>
        <v>60.593969862098398</v>
      </c>
      <c r="AU165" s="43">
        <f t="shared" si="129"/>
        <v>50.505070105263158</v>
      </c>
      <c r="AV165" s="37">
        <f t="shared" si="105"/>
        <v>71.315711698727284</v>
      </c>
      <c r="AW165" s="42">
        <f t="shared" si="99"/>
        <v>72.591066576112979</v>
      </c>
      <c r="AX165" s="45">
        <f t="shared" si="106"/>
        <v>73.877407115913229</v>
      </c>
      <c r="AY165" s="47">
        <f t="shared" si="125"/>
        <v>77.001462686567166</v>
      </c>
      <c r="AZ165" s="28">
        <f t="shared" si="107"/>
        <v>75.11569283171545</v>
      </c>
      <c r="BA165" s="49">
        <f t="shared" si="108"/>
        <v>74.098960745485869</v>
      </c>
      <c r="BB165" s="45">
        <f t="shared" si="128"/>
        <v>65.209832980006439</v>
      </c>
      <c r="BC165" s="5">
        <f t="shared" si="109"/>
        <v>95</v>
      </c>
      <c r="BD165" s="5">
        <f t="shared" si="110"/>
        <v>78.68421052631578</v>
      </c>
      <c r="BE165" s="5">
        <f t="shared" si="111"/>
        <v>71.875</v>
      </c>
      <c r="BF165" s="5">
        <f t="shared" si="112"/>
        <v>75.485074626865668</v>
      </c>
      <c r="BG165" s="5">
        <f t="shared" si="113"/>
        <v>79.514925373134332</v>
      </c>
      <c r="BH165" s="5">
        <f t="shared" si="114"/>
        <v>58.939953035893993</v>
      </c>
      <c r="BI165" s="5">
        <f t="shared" si="115"/>
        <v>90</v>
      </c>
      <c r="BJ165" s="5">
        <f t="shared" si="116"/>
        <v>52.631578947368418</v>
      </c>
      <c r="BK165" s="5">
        <f t="shared" si="117"/>
        <v>37.5</v>
      </c>
      <c r="BL165" s="5">
        <f t="shared" si="118"/>
        <v>45.522388059701491</v>
      </c>
      <c r="BM165" s="5">
        <f t="shared" si="119"/>
        <v>54.477611940298502</v>
      </c>
      <c r="BN165" s="5">
        <f t="shared" si="120"/>
        <v>8.7554511908755455</v>
      </c>
      <c r="BP165" s="51" t="s">
        <v>788</v>
      </c>
      <c r="BQ165" s="51" t="s">
        <v>781</v>
      </c>
    </row>
    <row r="166" spans="1:69" x14ac:dyDescent="0.25">
      <c r="A166" s="1">
        <v>132</v>
      </c>
      <c r="B166" s="1" t="s">
        <v>192</v>
      </c>
      <c r="C166" s="1" t="s">
        <v>193</v>
      </c>
      <c r="D166" s="1">
        <v>28</v>
      </c>
      <c r="E166" s="4">
        <f t="shared" si="100"/>
        <v>70</v>
      </c>
      <c r="F166">
        <v>75</v>
      </c>
      <c r="G166">
        <v>190</v>
      </c>
      <c r="H166" t="s">
        <v>586</v>
      </c>
      <c r="I166" s="1" t="s">
        <v>587</v>
      </c>
      <c r="J166" s="1" t="s">
        <v>55</v>
      </c>
      <c r="K166" s="1">
        <v>78</v>
      </c>
      <c r="L166" s="1">
        <v>78</v>
      </c>
      <c r="M166" s="1">
        <v>2640</v>
      </c>
      <c r="N166" s="12">
        <v>502</v>
      </c>
      <c r="O166" s="12">
        <v>1002</v>
      </c>
      <c r="P166" s="12">
        <v>0.501</v>
      </c>
      <c r="Q166" s="7">
        <v>90</v>
      </c>
      <c r="R166" s="7">
        <v>259</v>
      </c>
      <c r="S166" s="7">
        <v>0.34699999999999998</v>
      </c>
      <c r="T166" s="1">
        <v>412</v>
      </c>
      <c r="U166" s="1">
        <v>743</v>
      </c>
      <c r="V166" s="1">
        <v>0.55500000000000005</v>
      </c>
      <c r="W166" s="1">
        <v>0.54600000000000004</v>
      </c>
      <c r="X166" s="16">
        <v>181</v>
      </c>
      <c r="Y166" s="16">
        <v>234</v>
      </c>
      <c r="Z166" s="16">
        <v>0.77400000000000002</v>
      </c>
      <c r="AA166" s="20">
        <v>81</v>
      </c>
      <c r="AB166" s="20">
        <v>193</v>
      </c>
      <c r="AC166" s="20">
        <v>274</v>
      </c>
      <c r="AD166" s="32">
        <v>350</v>
      </c>
      <c r="AE166" s="34">
        <v>78</v>
      </c>
      <c r="AF166" s="30">
        <v>15</v>
      </c>
      <c r="AG166" s="1">
        <v>173</v>
      </c>
      <c r="AH166" s="1">
        <v>195</v>
      </c>
      <c r="AI166" s="1">
        <v>1275</v>
      </c>
      <c r="AJ166" s="1"/>
      <c r="AK166" s="4">
        <f t="shared" si="101"/>
        <v>88.838218623981035</v>
      </c>
      <c r="AL166" s="4">
        <f t="shared" si="102"/>
        <v>80.693235532780591</v>
      </c>
      <c r="AM166" s="14">
        <f t="shared" si="103"/>
        <v>86.671088012139606</v>
      </c>
      <c r="AN166" s="10">
        <f t="shared" si="126"/>
        <v>76.832399999999993</v>
      </c>
      <c r="AO166" s="18">
        <f t="shared" si="130"/>
        <v>84.709339999999997</v>
      </c>
      <c r="AP166" s="39">
        <f t="shared" si="121"/>
        <v>86.794028651661705</v>
      </c>
      <c r="AQ166" s="37">
        <f t="shared" si="123"/>
        <v>76.64</v>
      </c>
      <c r="AR166" s="24">
        <f t="shared" si="127"/>
        <v>58.554166666666667</v>
      </c>
      <c r="AS166" s="22">
        <f t="shared" si="122"/>
        <v>68.165290754176382</v>
      </c>
      <c r="AT166" s="26">
        <f t="shared" si="98"/>
        <v>72.854814563700188</v>
      </c>
      <c r="AU166" s="43">
        <f t="shared" si="129"/>
        <v>91.214304322966512</v>
      </c>
      <c r="AV166" s="37">
        <f t="shared" si="105"/>
        <v>91.863857212771876</v>
      </c>
      <c r="AW166" s="42">
        <f t="shared" si="99"/>
        <v>85.204488663030659</v>
      </c>
      <c r="AX166" s="45">
        <f t="shared" si="106"/>
        <v>87.053162891446817</v>
      </c>
      <c r="AY166" s="47">
        <f t="shared" si="125"/>
        <v>89.326347014925389</v>
      </c>
      <c r="AZ166" s="28">
        <f t="shared" si="107"/>
        <v>73.27119416006218</v>
      </c>
      <c r="BA166" s="49">
        <f t="shared" si="108"/>
        <v>92.34281050119489</v>
      </c>
      <c r="BB166" s="45">
        <f t="shared" si="128"/>
        <v>69.594475109746611</v>
      </c>
      <c r="BC166" s="5">
        <f t="shared" si="109"/>
        <v>77.5</v>
      </c>
      <c r="BD166" s="5">
        <f t="shared" si="110"/>
        <v>69.21052631578948</v>
      </c>
      <c r="BE166" s="5">
        <f t="shared" si="111"/>
        <v>83.125</v>
      </c>
      <c r="BF166" s="5">
        <f t="shared" si="112"/>
        <v>64.738805970149258</v>
      </c>
      <c r="BG166" s="5">
        <f t="shared" si="113"/>
        <v>90.261194029850742</v>
      </c>
      <c r="BH166" s="5">
        <f t="shared" si="114"/>
        <v>94.852398523985244</v>
      </c>
      <c r="BI166" s="5">
        <f t="shared" si="115"/>
        <v>55</v>
      </c>
      <c r="BJ166" s="5">
        <f t="shared" si="116"/>
        <v>31.578947368421051</v>
      </c>
      <c r="BK166" s="5">
        <f t="shared" si="117"/>
        <v>62.5</v>
      </c>
      <c r="BL166" s="5">
        <f t="shared" si="118"/>
        <v>21.641791044776117</v>
      </c>
      <c r="BM166" s="5">
        <f t="shared" si="119"/>
        <v>78.358208955223873</v>
      </c>
      <c r="BN166" s="5">
        <f t="shared" si="120"/>
        <v>88.560885608856097</v>
      </c>
      <c r="BP166" s="51" t="s">
        <v>801</v>
      </c>
      <c r="BQ166" s="51" t="s">
        <v>790</v>
      </c>
    </row>
    <row r="167" spans="1:69" x14ac:dyDescent="0.25">
      <c r="A167" s="1">
        <v>206</v>
      </c>
      <c r="B167" s="1" t="s">
        <v>267</v>
      </c>
      <c r="C167" s="1" t="s">
        <v>50</v>
      </c>
      <c r="D167" s="1">
        <v>24</v>
      </c>
      <c r="E167" s="4">
        <f t="shared" si="100"/>
        <v>75</v>
      </c>
      <c r="F167">
        <v>80</v>
      </c>
      <c r="G167">
        <v>225</v>
      </c>
      <c r="H167" t="s">
        <v>702</v>
      </c>
      <c r="I167" s="1" t="s">
        <v>637</v>
      </c>
      <c r="J167" s="1" t="s">
        <v>99</v>
      </c>
      <c r="K167" s="1">
        <v>76</v>
      </c>
      <c r="L167" s="1">
        <v>76</v>
      </c>
      <c r="M167" s="1">
        <v>2618</v>
      </c>
      <c r="N167" s="12">
        <v>484</v>
      </c>
      <c r="O167" s="12">
        <v>1087</v>
      </c>
      <c r="P167" s="12">
        <v>0.44500000000000001</v>
      </c>
      <c r="Q167" s="7">
        <v>120</v>
      </c>
      <c r="R167" s="7">
        <v>330</v>
      </c>
      <c r="S167" s="7">
        <v>0.36399999999999999</v>
      </c>
      <c r="T167" s="1">
        <v>364</v>
      </c>
      <c r="U167" s="1">
        <v>757</v>
      </c>
      <c r="V167" s="1">
        <v>0.48099999999999998</v>
      </c>
      <c r="W167" s="1">
        <v>0.5</v>
      </c>
      <c r="X167" s="16">
        <v>375</v>
      </c>
      <c r="Y167" s="16">
        <v>462</v>
      </c>
      <c r="Z167" s="16">
        <v>0.81200000000000006</v>
      </c>
      <c r="AA167" s="20">
        <v>54</v>
      </c>
      <c r="AB167" s="20">
        <v>319</v>
      </c>
      <c r="AC167" s="20">
        <v>373</v>
      </c>
      <c r="AD167" s="32">
        <v>313</v>
      </c>
      <c r="AE167" s="34">
        <v>108</v>
      </c>
      <c r="AF167" s="30">
        <v>30</v>
      </c>
      <c r="AG167" s="1">
        <v>206</v>
      </c>
      <c r="AH167" s="1">
        <v>131</v>
      </c>
      <c r="AI167" s="1">
        <v>1463</v>
      </c>
      <c r="AJ167" s="1"/>
      <c r="AK167" s="4">
        <f t="shared" si="101"/>
        <v>91.723624479586846</v>
      </c>
      <c r="AL167" s="4">
        <f t="shared" si="102"/>
        <v>83.646533290871247</v>
      </c>
      <c r="AM167" s="14">
        <f t="shared" si="103"/>
        <v>83.921722306525041</v>
      </c>
      <c r="AN167" s="10">
        <f t="shared" si="126"/>
        <v>82.588799999999992</v>
      </c>
      <c r="AO167" s="18">
        <f t="shared" si="130"/>
        <v>89.986919999999998</v>
      </c>
      <c r="AP167" s="39">
        <f t="shared" si="121"/>
        <v>86.926341540801161</v>
      </c>
      <c r="AQ167" s="37">
        <f t="shared" si="123"/>
        <v>88.039999999999992</v>
      </c>
      <c r="AR167" s="24">
        <f t="shared" si="127"/>
        <v>64.333333333333343</v>
      </c>
      <c r="AS167" s="22">
        <f t="shared" si="122"/>
        <v>67.114037225623036</v>
      </c>
      <c r="AT167" s="26">
        <f t="shared" si="98"/>
        <v>82.543561035146837</v>
      </c>
      <c r="AU167" s="43">
        <f t="shared" si="129"/>
        <v>87.732531100478468</v>
      </c>
      <c r="AV167" s="37">
        <f t="shared" si="105"/>
        <v>90.988806503373411</v>
      </c>
      <c r="AW167" s="42">
        <f t="shared" si="99"/>
        <v>90.316722757233478</v>
      </c>
      <c r="AX167" s="45">
        <f t="shared" si="106"/>
        <v>83.089869471829047</v>
      </c>
      <c r="AY167" s="47">
        <v>96</v>
      </c>
      <c r="AZ167" s="28">
        <f t="shared" si="107"/>
        <v>81.903171577320734</v>
      </c>
      <c r="BA167" s="49">
        <f t="shared" si="108"/>
        <v>85.859908495621028</v>
      </c>
      <c r="BB167" s="45">
        <f t="shared" si="128"/>
        <v>76.99880730665403</v>
      </c>
      <c r="BC167" s="5">
        <f t="shared" si="109"/>
        <v>87.5</v>
      </c>
      <c r="BD167" s="5">
        <f t="shared" si="110"/>
        <v>81.05263157894737</v>
      </c>
      <c r="BE167" s="5">
        <f t="shared" si="111"/>
        <v>69.0625</v>
      </c>
      <c r="BF167" s="5">
        <f t="shared" si="112"/>
        <v>76.492537313432834</v>
      </c>
      <c r="BG167" s="5">
        <f t="shared" si="113"/>
        <v>78.507462686567166</v>
      </c>
      <c r="BH167" s="5">
        <f t="shared" si="114"/>
        <v>94.520295202952028</v>
      </c>
      <c r="BI167" s="5">
        <f t="shared" si="115"/>
        <v>75</v>
      </c>
      <c r="BJ167" s="5">
        <f t="shared" si="116"/>
        <v>57.89473684210526</v>
      </c>
      <c r="BK167" s="5">
        <f t="shared" si="117"/>
        <v>31.25</v>
      </c>
      <c r="BL167" s="5">
        <f t="shared" si="118"/>
        <v>47.761194029850742</v>
      </c>
      <c r="BM167" s="5">
        <f t="shared" si="119"/>
        <v>52.238805970149251</v>
      </c>
      <c r="BN167" s="5">
        <f t="shared" si="120"/>
        <v>87.822878228782287</v>
      </c>
      <c r="BP167" s="51" t="s">
        <v>796</v>
      </c>
      <c r="BQ167" s="51" t="s">
        <v>790</v>
      </c>
    </row>
    <row r="168" spans="1:69" x14ac:dyDescent="0.25">
      <c r="A168" s="1">
        <v>127</v>
      </c>
      <c r="B168" s="1" t="s">
        <v>187</v>
      </c>
      <c r="C168" s="1" t="s">
        <v>33</v>
      </c>
      <c r="D168" s="1">
        <v>25</v>
      </c>
      <c r="E168" s="4">
        <f t="shared" si="100"/>
        <v>78</v>
      </c>
      <c r="F168">
        <v>83</v>
      </c>
      <c r="G168">
        <v>233</v>
      </c>
      <c r="H168" t="s">
        <v>644</v>
      </c>
      <c r="I168" s="1" t="s">
        <v>587</v>
      </c>
      <c r="J168" s="1" t="s">
        <v>36</v>
      </c>
      <c r="K168" s="1">
        <v>73</v>
      </c>
      <c r="L168" s="1">
        <v>49</v>
      </c>
      <c r="M168" s="1">
        <v>2193</v>
      </c>
      <c r="N168" s="12">
        <v>259</v>
      </c>
      <c r="O168" s="12">
        <v>512</v>
      </c>
      <c r="P168" s="12">
        <v>0.50600000000000001</v>
      </c>
      <c r="Q168" s="7">
        <v>1</v>
      </c>
      <c r="R168" s="7">
        <v>6</v>
      </c>
      <c r="S168" s="7">
        <v>0.16700000000000001</v>
      </c>
      <c r="T168" s="1">
        <v>258</v>
      </c>
      <c r="U168" s="1">
        <v>506</v>
      </c>
      <c r="V168" s="1">
        <v>0.51</v>
      </c>
      <c r="W168" s="1">
        <v>0.50700000000000001</v>
      </c>
      <c r="X168" s="16">
        <v>191</v>
      </c>
      <c r="Y168" s="16">
        <v>244</v>
      </c>
      <c r="Z168" s="16">
        <v>0.78300000000000003</v>
      </c>
      <c r="AA168" s="20">
        <v>223</v>
      </c>
      <c r="AB168" s="20">
        <v>386</v>
      </c>
      <c r="AC168" s="20">
        <v>609</v>
      </c>
      <c r="AD168" s="32">
        <v>146</v>
      </c>
      <c r="AE168" s="34">
        <v>71</v>
      </c>
      <c r="AF168" s="30">
        <v>126</v>
      </c>
      <c r="AG168" s="1">
        <v>126</v>
      </c>
      <c r="AH168" s="1">
        <v>188</v>
      </c>
      <c r="AI168" s="1">
        <v>710</v>
      </c>
      <c r="AJ168" s="1"/>
      <c r="AK168" s="4">
        <f t="shared" si="101"/>
        <v>87.990242377982867</v>
      </c>
      <c r="AL168" s="4">
        <f t="shared" si="102"/>
        <v>79.825306904523643</v>
      </c>
      <c r="AM168" s="14">
        <f t="shared" si="103"/>
        <v>74.667650986342949</v>
      </c>
      <c r="AN168" s="10">
        <f t="shared" si="126"/>
        <v>53.380399999999995</v>
      </c>
      <c r="AO168" s="18">
        <f t="shared" si="130"/>
        <v>85.456029999999998</v>
      </c>
      <c r="AP168" s="39">
        <f t="shared" si="121"/>
        <v>89.614458809550058</v>
      </c>
      <c r="AQ168" s="37">
        <f t="shared" si="123"/>
        <v>73.98</v>
      </c>
      <c r="AR168" s="24">
        <v>94</v>
      </c>
      <c r="AS168" s="22">
        <f>((AA168/3)*0.6+(AC168/9)*0.2+(AZ168/0.96)*0.2)*0.7+40</f>
        <v>93.657931392815044</v>
      </c>
      <c r="AT168" s="26">
        <f t="shared" si="98"/>
        <v>90.51635506373043</v>
      </c>
      <c r="AU168" s="43">
        <f t="shared" si="129"/>
        <v>66.216938518839711</v>
      </c>
      <c r="AV168" s="37">
        <f t="shared" si="105"/>
        <v>83.573433224221986</v>
      </c>
      <c r="AW168" s="42">
        <f t="shared" si="99"/>
        <v>91.786307265651885</v>
      </c>
      <c r="AX168" s="45">
        <f t="shared" si="106"/>
        <v>74.192825191899459</v>
      </c>
      <c r="AY168" s="47">
        <f t="shared" ref="AY168:AY199" si="131">(BI168*0.2+BK168*0.2+BM168*0.2+(AQ168/0.96)*0.45)*0.79+30</f>
        <v>77.741166511194024</v>
      </c>
      <c r="AZ168" s="28">
        <f t="shared" si="107"/>
        <v>88.900100979303275</v>
      </c>
      <c r="BA168" s="49">
        <f t="shared" si="108"/>
        <v>56.513789779449709</v>
      </c>
      <c r="BB168" s="45">
        <f t="shared" si="128"/>
        <v>83.007522749379973</v>
      </c>
      <c r="BC168" s="5">
        <f t="shared" si="109"/>
        <v>85</v>
      </c>
      <c r="BD168" s="5">
        <f t="shared" si="110"/>
        <v>88.15789473684211</v>
      </c>
      <c r="BE168" s="5">
        <f t="shared" si="111"/>
        <v>60.625</v>
      </c>
      <c r="BF168" s="5">
        <f t="shared" si="112"/>
        <v>79.179104477611943</v>
      </c>
      <c r="BG168" s="5">
        <f t="shared" si="113"/>
        <v>75.820895522388057</v>
      </c>
      <c r="BH168" s="5">
        <f t="shared" si="114"/>
        <v>88.104662864810464</v>
      </c>
      <c r="BI168" s="5">
        <f t="shared" si="115"/>
        <v>70</v>
      </c>
      <c r="BJ168" s="5">
        <f t="shared" si="116"/>
        <v>73.684210526315795</v>
      </c>
      <c r="BK168" s="5">
        <f t="shared" si="117"/>
        <v>12.5</v>
      </c>
      <c r="BL168" s="5">
        <f t="shared" si="118"/>
        <v>53.731343283582085</v>
      </c>
      <c r="BM168" s="5">
        <f t="shared" si="119"/>
        <v>46.268656716417908</v>
      </c>
      <c r="BN168" s="5">
        <f t="shared" si="120"/>
        <v>73.565917477356592</v>
      </c>
      <c r="BP168" s="51" t="s">
        <v>788</v>
      </c>
      <c r="BQ168" s="51" t="s">
        <v>787</v>
      </c>
    </row>
    <row r="169" spans="1:69" x14ac:dyDescent="0.25">
      <c r="A169" s="1">
        <v>242</v>
      </c>
      <c r="B169" s="1" t="s">
        <v>303</v>
      </c>
      <c r="C169" s="1" t="s">
        <v>25</v>
      </c>
      <c r="D169" s="1">
        <v>21</v>
      </c>
      <c r="E169" s="4">
        <f t="shared" si="100"/>
        <v>77</v>
      </c>
      <c r="F169">
        <v>82</v>
      </c>
      <c r="G169">
        <v>232</v>
      </c>
      <c r="H169" t="s">
        <v>597</v>
      </c>
      <c r="I169" s="1" t="s">
        <v>746</v>
      </c>
      <c r="J169" s="1" t="s">
        <v>99</v>
      </c>
      <c r="K169" s="1">
        <v>8</v>
      </c>
      <c r="L169" s="1">
        <v>0</v>
      </c>
      <c r="M169" s="1">
        <v>51</v>
      </c>
      <c r="N169" s="12">
        <v>7</v>
      </c>
      <c r="O169" s="12">
        <v>26</v>
      </c>
      <c r="P169" s="12">
        <v>0.26900000000000002</v>
      </c>
      <c r="Q169" s="7">
        <v>1</v>
      </c>
      <c r="R169" s="7">
        <v>15</v>
      </c>
      <c r="S169" s="7">
        <v>6.7000000000000004E-2</v>
      </c>
      <c r="T169" s="1">
        <v>6</v>
      </c>
      <c r="U169" s="1">
        <v>11</v>
      </c>
      <c r="V169" s="1">
        <v>0.54500000000000004</v>
      </c>
      <c r="W169" s="1">
        <v>0.28799999999999998</v>
      </c>
      <c r="X169" s="16">
        <v>1</v>
      </c>
      <c r="Y169" s="16">
        <v>1</v>
      </c>
      <c r="Z169" s="16">
        <v>1</v>
      </c>
      <c r="AA169" s="20">
        <v>2</v>
      </c>
      <c r="AB169" s="20">
        <v>7</v>
      </c>
      <c r="AC169" s="20">
        <v>9</v>
      </c>
      <c r="AD169" s="32">
        <v>3</v>
      </c>
      <c r="AE169" s="34">
        <v>2</v>
      </c>
      <c r="AF169" s="30">
        <v>2</v>
      </c>
      <c r="AG169" s="1">
        <v>3</v>
      </c>
      <c r="AH169" s="1">
        <v>11</v>
      </c>
      <c r="AI169" s="1">
        <v>16</v>
      </c>
      <c r="AJ169" s="1"/>
      <c r="AK169" s="4">
        <f t="shared" si="101"/>
        <v>71.258660529467619</v>
      </c>
      <c r="AL169" s="4">
        <f t="shared" si="102"/>
        <v>62.700040777219797</v>
      </c>
      <c r="AM169" s="14">
        <f t="shared" si="103"/>
        <v>54.227531107738997</v>
      </c>
      <c r="AN169" s="10">
        <f t="shared" si="126"/>
        <v>48.4604</v>
      </c>
      <c r="AO169" s="18">
        <f t="shared" si="130"/>
        <v>71.569999999999993</v>
      </c>
      <c r="AP169" s="39">
        <f t="shared" si="121"/>
        <v>69.295974074985267</v>
      </c>
      <c r="AQ169" s="37">
        <f t="shared" si="123"/>
        <v>47.76</v>
      </c>
      <c r="AR169" s="24">
        <f t="shared" ref="AR169:AR174" si="132">((AF169/1.8)*0.8+(F169/0.8)*0.2)*0.73+40</f>
        <v>55.613888888888887</v>
      </c>
      <c r="AS169" s="22">
        <f>((AA169/3)*0.6+(AC169/9)*0.2+(AZ169/0.96)*0.2)*0.75+40</f>
        <v>52.468477004986767</v>
      </c>
      <c r="AT169" s="26">
        <f t="shared" si="98"/>
        <v>59.528477004986762</v>
      </c>
      <c r="AU169" s="43">
        <f t="shared" si="129"/>
        <v>49.015209594497605</v>
      </c>
      <c r="AV169" s="37">
        <f t="shared" si="105"/>
        <v>70.312997783030752</v>
      </c>
      <c r="AW169" s="42">
        <f t="shared" si="99"/>
        <v>71.239692181686308</v>
      </c>
      <c r="AX169" s="45">
        <f t="shared" si="106"/>
        <v>68.179880362845296</v>
      </c>
      <c r="AY169" s="47">
        <f t="shared" si="131"/>
        <v>72.296983208955226</v>
      </c>
      <c r="AZ169" s="28">
        <f t="shared" si="107"/>
        <v>76.918252831915282</v>
      </c>
      <c r="BA169" s="49">
        <f t="shared" si="108"/>
        <v>67.436348361509715</v>
      </c>
      <c r="BB169" s="45">
        <f t="shared" si="128"/>
        <v>68.876540029489874</v>
      </c>
      <c r="BC169" s="5">
        <f t="shared" si="109"/>
        <v>95</v>
      </c>
      <c r="BD169" s="5">
        <f t="shared" si="110"/>
        <v>85.78947368421052</v>
      </c>
      <c r="BE169" s="5">
        <f t="shared" si="111"/>
        <v>63.4375</v>
      </c>
      <c r="BF169" s="5">
        <f t="shared" si="112"/>
        <v>78.843283582089555</v>
      </c>
      <c r="BG169" s="5">
        <f t="shared" si="113"/>
        <v>76.156716417910445</v>
      </c>
      <c r="BH169" s="5">
        <f t="shared" si="114"/>
        <v>55.76987588057699</v>
      </c>
      <c r="BI169" s="5">
        <f t="shared" si="115"/>
        <v>90</v>
      </c>
      <c r="BJ169" s="5">
        <f t="shared" si="116"/>
        <v>68.421052631578945</v>
      </c>
      <c r="BK169" s="5">
        <f t="shared" si="117"/>
        <v>18.75</v>
      </c>
      <c r="BL169" s="5">
        <f t="shared" si="118"/>
        <v>52.985074626865668</v>
      </c>
      <c r="BM169" s="5">
        <f t="shared" si="119"/>
        <v>47.014925373134325</v>
      </c>
      <c r="BN169" s="5">
        <f t="shared" si="120"/>
        <v>1.7108352901710837</v>
      </c>
      <c r="BP169" s="51" t="s">
        <v>801</v>
      </c>
      <c r="BQ169" s="51" t="s">
        <v>790</v>
      </c>
    </row>
    <row r="170" spans="1:69" x14ac:dyDescent="0.25">
      <c r="A170" s="1">
        <v>327</v>
      </c>
      <c r="B170" s="1" t="s">
        <v>389</v>
      </c>
      <c r="C170" s="1" t="s">
        <v>25</v>
      </c>
      <c r="D170" s="1">
        <v>24</v>
      </c>
      <c r="E170" s="4">
        <f t="shared" si="100"/>
        <v>78</v>
      </c>
      <c r="F170">
        <v>83</v>
      </c>
      <c r="G170">
        <v>250</v>
      </c>
      <c r="H170" t="s">
        <v>665</v>
      </c>
      <c r="I170" s="1" t="s">
        <v>587</v>
      </c>
      <c r="J170" s="1" t="s">
        <v>65</v>
      </c>
      <c r="K170" s="1">
        <v>69</v>
      </c>
      <c r="L170" s="1">
        <v>57</v>
      </c>
      <c r="M170" s="1">
        <v>2137</v>
      </c>
      <c r="N170" s="12">
        <v>423</v>
      </c>
      <c r="O170" s="12">
        <v>853</v>
      </c>
      <c r="P170" s="12">
        <v>0.496</v>
      </c>
      <c r="Q170" s="7">
        <v>0</v>
      </c>
      <c r="R170" s="7">
        <v>0</v>
      </c>
      <c r="S170" s="7"/>
      <c r="T170" s="1">
        <v>423</v>
      </c>
      <c r="U170" s="1">
        <v>853</v>
      </c>
      <c r="V170" s="1">
        <v>0.496</v>
      </c>
      <c r="W170" s="1">
        <v>0.496</v>
      </c>
      <c r="X170" s="16">
        <v>252</v>
      </c>
      <c r="Y170" s="16">
        <v>336</v>
      </c>
      <c r="Z170" s="16">
        <v>0.75</v>
      </c>
      <c r="AA170" s="20">
        <v>229</v>
      </c>
      <c r="AB170" s="20">
        <v>475</v>
      </c>
      <c r="AC170" s="20">
        <v>704</v>
      </c>
      <c r="AD170" s="32">
        <v>142</v>
      </c>
      <c r="AE170" s="34">
        <v>78</v>
      </c>
      <c r="AF170" s="30">
        <v>34</v>
      </c>
      <c r="AG170" s="1">
        <v>149</v>
      </c>
      <c r="AH170" s="1">
        <v>148</v>
      </c>
      <c r="AI170" s="1">
        <v>1098</v>
      </c>
      <c r="AJ170" s="1"/>
      <c r="AK170" s="4">
        <f t="shared" si="101"/>
        <v>87.547061949622915</v>
      </c>
      <c r="AL170" s="4">
        <f t="shared" si="102"/>
        <v>79.371698701378747</v>
      </c>
      <c r="AM170" s="14">
        <f t="shared" si="103"/>
        <v>82.550094081942348</v>
      </c>
      <c r="AN170" s="10">
        <f t="shared" si="126"/>
        <v>45</v>
      </c>
      <c r="AO170" s="18">
        <f t="shared" si="130"/>
        <v>84.08550000000001</v>
      </c>
      <c r="AP170" s="39">
        <v>94</v>
      </c>
      <c r="AQ170" s="37">
        <f t="shared" si="123"/>
        <v>76.64</v>
      </c>
      <c r="AR170" s="24">
        <f t="shared" si="132"/>
        <v>66.17861111111111</v>
      </c>
      <c r="AS170" s="22">
        <v>95</v>
      </c>
      <c r="AT170" s="26">
        <v>94</v>
      </c>
      <c r="AU170" s="43">
        <f t="shared" si="129"/>
        <v>65.726520016746406</v>
      </c>
      <c r="AV170" s="37">
        <f t="shared" si="105"/>
        <v>85.46450047705676</v>
      </c>
      <c r="AW170" s="42">
        <f t="shared" si="99"/>
        <v>88.589249514707177</v>
      </c>
      <c r="AX170" s="45">
        <f t="shared" si="106"/>
        <v>73.044048458245499</v>
      </c>
      <c r="AY170" s="47">
        <f t="shared" si="131"/>
        <v>77.511720149253733</v>
      </c>
      <c r="AZ170" s="28">
        <f t="shared" si="107"/>
        <v>88.510289719280991</v>
      </c>
      <c r="BA170" s="49">
        <f t="shared" si="108"/>
        <v>70.300178148976073</v>
      </c>
      <c r="BB170" s="45">
        <f t="shared" si="128"/>
        <v>83.346467544739909</v>
      </c>
      <c r="BC170" s="5">
        <f t="shared" si="109"/>
        <v>87.5</v>
      </c>
      <c r="BD170" s="5">
        <f t="shared" si="110"/>
        <v>88.15789473684211</v>
      </c>
      <c r="BE170" s="5">
        <f t="shared" si="111"/>
        <v>60.625</v>
      </c>
      <c r="BF170" s="5">
        <f t="shared" si="112"/>
        <v>84.888059701492537</v>
      </c>
      <c r="BG170" s="5">
        <f t="shared" si="113"/>
        <v>70.111940298507463</v>
      </c>
      <c r="BH170" s="5">
        <f t="shared" si="114"/>
        <v>87.259308956725931</v>
      </c>
      <c r="BI170" s="5">
        <f t="shared" si="115"/>
        <v>75</v>
      </c>
      <c r="BJ170" s="5">
        <f t="shared" si="116"/>
        <v>73.684210526315795</v>
      </c>
      <c r="BK170" s="5">
        <f t="shared" si="117"/>
        <v>12.5</v>
      </c>
      <c r="BL170" s="5">
        <f t="shared" si="118"/>
        <v>66.417910447761187</v>
      </c>
      <c r="BM170" s="5">
        <f t="shared" si="119"/>
        <v>33.582089552238806</v>
      </c>
      <c r="BN170" s="5">
        <f t="shared" si="120"/>
        <v>71.687353237168736</v>
      </c>
      <c r="BP170" s="51" t="s">
        <v>791</v>
      </c>
      <c r="BQ170" s="51" t="s">
        <v>787</v>
      </c>
    </row>
    <row r="171" spans="1:69" x14ac:dyDescent="0.25">
      <c r="A171" s="1">
        <v>413</v>
      </c>
      <c r="B171" s="1" t="s">
        <v>478</v>
      </c>
      <c r="C171" s="1" t="s">
        <v>25</v>
      </c>
      <c r="D171" s="1">
        <v>24</v>
      </c>
      <c r="E171" s="4">
        <f t="shared" si="100"/>
        <v>77</v>
      </c>
      <c r="F171">
        <v>82</v>
      </c>
      <c r="G171">
        <v>250</v>
      </c>
      <c r="H171" t="s">
        <v>703</v>
      </c>
      <c r="I171" s="1" t="s">
        <v>587</v>
      </c>
      <c r="J171" s="1" t="s">
        <v>51</v>
      </c>
      <c r="K171" s="1">
        <v>42</v>
      </c>
      <c r="L171" s="1">
        <v>2</v>
      </c>
      <c r="M171" s="1">
        <v>363</v>
      </c>
      <c r="N171" s="12">
        <v>30</v>
      </c>
      <c r="O171" s="12">
        <v>49</v>
      </c>
      <c r="P171" s="12">
        <v>0.61199999999999999</v>
      </c>
      <c r="Q171" s="7">
        <v>0</v>
      </c>
      <c r="R171" s="7">
        <v>0</v>
      </c>
      <c r="S171" s="7"/>
      <c r="T171" s="1">
        <v>30</v>
      </c>
      <c r="U171" s="1">
        <v>49</v>
      </c>
      <c r="V171" s="1">
        <v>0.61199999999999999</v>
      </c>
      <c r="W171" s="1">
        <v>0.61199999999999999</v>
      </c>
      <c r="X171" s="16">
        <v>20</v>
      </c>
      <c r="Y171" s="16">
        <v>39</v>
      </c>
      <c r="Z171" s="16">
        <v>0.51300000000000001</v>
      </c>
      <c r="AA171" s="20">
        <v>26</v>
      </c>
      <c r="AB171" s="20">
        <v>53</v>
      </c>
      <c r="AC171" s="20">
        <v>79</v>
      </c>
      <c r="AD171" s="32">
        <v>9</v>
      </c>
      <c r="AE171" s="34">
        <v>7</v>
      </c>
      <c r="AF171" s="30">
        <v>11</v>
      </c>
      <c r="AG171" s="1">
        <v>11</v>
      </c>
      <c r="AH171" s="1">
        <v>53</v>
      </c>
      <c r="AI171" s="1">
        <v>80</v>
      </c>
      <c r="AJ171" s="1"/>
      <c r="AK171" s="4">
        <f t="shared" si="101"/>
        <v>71.55796558659145</v>
      </c>
      <c r="AL171" s="4">
        <f t="shared" si="102"/>
        <v>63.006388306275952</v>
      </c>
      <c r="AM171" s="14">
        <f t="shared" si="103"/>
        <v>66.698276176024279</v>
      </c>
      <c r="AN171" s="10">
        <f t="shared" si="126"/>
        <v>45</v>
      </c>
      <c r="AO171" s="18">
        <f t="shared" si="130"/>
        <v>57.5595</v>
      </c>
      <c r="AP171" s="39">
        <f t="shared" ref="AP171:AP202" si="133">((AZ171/0.96)*0.4+(AS171/0.96)*0.3+(T171/6.3)*0.4)*0.6+40</f>
        <v>70.645669693841114</v>
      </c>
      <c r="AQ171" s="37">
        <f t="shared" si="123"/>
        <v>49.66</v>
      </c>
      <c r="AR171" s="24">
        <f t="shared" si="132"/>
        <v>58.533888888888889</v>
      </c>
      <c r="AS171" s="22">
        <f t="shared" ref="AS171:AS202" si="134">((AA171/3)*0.6+(AC171/9)*0.2+(AZ171/0.96)*0.2)*0.75+40</f>
        <v>56.978729632252104</v>
      </c>
      <c r="AT171" s="26">
        <f t="shared" ref="AT171:AT202" si="135">((AB171/7)*0.65+(AC171/9)*0.2+(AZ171/0.96)*0.25)*0.6+47</f>
        <v>62.768253441775911</v>
      </c>
      <c r="AU171" s="43">
        <f t="shared" si="129"/>
        <v>49.255316734150718</v>
      </c>
      <c r="AV171" s="37">
        <f t="shared" si="105"/>
        <v>71.203619764364277</v>
      </c>
      <c r="AW171" s="42">
        <f t="shared" si="99"/>
        <v>72.351994372311623</v>
      </c>
      <c r="AX171" s="45">
        <f t="shared" si="106"/>
        <v>63.802128923693338</v>
      </c>
      <c r="AY171" s="47">
        <f t="shared" si="131"/>
        <v>68.508188899253724</v>
      </c>
      <c r="AZ171" s="28">
        <f t="shared" si="107"/>
        <v>75.277202979746789</v>
      </c>
      <c r="BA171" s="49">
        <f t="shared" si="108"/>
        <v>66.44048614011102</v>
      </c>
      <c r="BB171" s="45">
        <f t="shared" si="128"/>
        <v>73.418957254001327</v>
      </c>
      <c r="BC171" s="5">
        <f t="shared" si="109"/>
        <v>87.5</v>
      </c>
      <c r="BD171" s="5">
        <f t="shared" si="110"/>
        <v>85.78947368421052</v>
      </c>
      <c r="BE171" s="5">
        <f t="shared" si="111"/>
        <v>63.4375</v>
      </c>
      <c r="BF171" s="5">
        <f t="shared" si="112"/>
        <v>84.888059701492537</v>
      </c>
      <c r="BG171" s="5">
        <f t="shared" si="113"/>
        <v>70.111940298507463</v>
      </c>
      <c r="BH171" s="5">
        <f t="shared" si="114"/>
        <v>60.479704797047972</v>
      </c>
      <c r="BI171" s="5">
        <f t="shared" si="115"/>
        <v>75</v>
      </c>
      <c r="BJ171" s="5">
        <f t="shared" si="116"/>
        <v>68.421052631578945</v>
      </c>
      <c r="BK171" s="5">
        <f t="shared" si="117"/>
        <v>18.75</v>
      </c>
      <c r="BL171" s="5">
        <f t="shared" si="118"/>
        <v>66.417910447761187</v>
      </c>
      <c r="BM171" s="5">
        <f t="shared" si="119"/>
        <v>33.582089552238806</v>
      </c>
      <c r="BN171" s="5">
        <f t="shared" si="120"/>
        <v>12.177121771217713</v>
      </c>
      <c r="BP171" s="51" t="s">
        <v>799</v>
      </c>
      <c r="BQ171" s="51" t="s">
        <v>781</v>
      </c>
    </row>
    <row r="172" spans="1:69" x14ac:dyDescent="0.25">
      <c r="A172" s="1">
        <v>424</v>
      </c>
      <c r="B172" s="1" t="s">
        <v>489</v>
      </c>
      <c r="C172" s="1" t="s">
        <v>33</v>
      </c>
      <c r="D172" s="1">
        <v>29</v>
      </c>
      <c r="E172" s="4">
        <f t="shared" si="100"/>
        <v>78</v>
      </c>
      <c r="F172">
        <v>83</v>
      </c>
      <c r="G172">
        <v>260</v>
      </c>
      <c r="H172" t="s">
        <v>631</v>
      </c>
      <c r="I172" s="1" t="s">
        <v>587</v>
      </c>
      <c r="J172" s="1" t="s">
        <v>137</v>
      </c>
      <c r="K172" s="1">
        <v>17</v>
      </c>
      <c r="L172" s="1">
        <v>0</v>
      </c>
      <c r="M172" s="1">
        <v>66</v>
      </c>
      <c r="N172" s="12">
        <v>6</v>
      </c>
      <c r="O172" s="12">
        <v>8</v>
      </c>
      <c r="P172" s="12">
        <v>0.75</v>
      </c>
      <c r="Q172" s="7">
        <v>0</v>
      </c>
      <c r="R172" s="7">
        <v>0</v>
      </c>
      <c r="S172" s="7"/>
      <c r="T172" s="1">
        <v>6</v>
      </c>
      <c r="U172" s="1">
        <v>8</v>
      </c>
      <c r="V172" s="1">
        <v>0.75</v>
      </c>
      <c r="W172" s="1">
        <v>0.75</v>
      </c>
      <c r="X172" s="16">
        <v>2</v>
      </c>
      <c r="Y172" s="16">
        <v>4</v>
      </c>
      <c r="Z172" s="16">
        <v>0.5</v>
      </c>
      <c r="AA172" s="20">
        <v>9</v>
      </c>
      <c r="AB172" s="20">
        <v>6</v>
      </c>
      <c r="AC172" s="20">
        <v>15</v>
      </c>
      <c r="AD172" s="32">
        <v>3</v>
      </c>
      <c r="AE172" s="34">
        <v>2</v>
      </c>
      <c r="AF172" s="30">
        <v>0</v>
      </c>
      <c r="AG172" s="1">
        <v>7</v>
      </c>
      <c r="AH172" s="1">
        <v>15</v>
      </c>
      <c r="AI172" s="1">
        <v>14</v>
      </c>
      <c r="AJ172" s="1"/>
      <c r="AK172" s="4">
        <f t="shared" si="101"/>
        <v>67.92205106286076</v>
      </c>
      <c r="AL172" s="4">
        <f t="shared" si="102"/>
        <v>59.284922852575143</v>
      </c>
      <c r="AM172" s="14">
        <f t="shared" si="103"/>
        <v>70.050455235204851</v>
      </c>
      <c r="AN172" s="10">
        <f t="shared" si="126"/>
        <v>45</v>
      </c>
      <c r="AO172" s="18">
        <f t="shared" si="130"/>
        <v>55.89</v>
      </c>
      <c r="AP172" s="39">
        <f t="shared" si="133"/>
        <v>67.786822129691615</v>
      </c>
      <c r="AQ172" s="37">
        <f t="shared" si="123"/>
        <v>47.76</v>
      </c>
      <c r="AR172" s="24">
        <f t="shared" si="132"/>
        <v>55.147500000000001</v>
      </c>
      <c r="AS172" s="22">
        <f t="shared" si="134"/>
        <v>52.653566825801498</v>
      </c>
      <c r="AT172" s="26">
        <f t="shared" si="135"/>
        <v>58.587852540087212</v>
      </c>
      <c r="AU172" s="43">
        <f t="shared" si="129"/>
        <v>47.743247226076555</v>
      </c>
      <c r="AV172" s="37">
        <f t="shared" si="105"/>
        <v>69.791704742098744</v>
      </c>
      <c r="AW172" s="42">
        <f t="shared" si="99"/>
        <v>69.611880173302055</v>
      </c>
      <c r="AX172" s="45">
        <f t="shared" si="106"/>
        <v>53.46838727377871</v>
      </c>
      <c r="AY172" s="47">
        <f t="shared" si="131"/>
        <v>61.687990671641799</v>
      </c>
      <c r="AZ172" s="28">
        <f t="shared" si="107"/>
        <v>70.742827685129598</v>
      </c>
      <c r="BA172" s="49">
        <f t="shared" si="108"/>
        <v>51.121850420167867</v>
      </c>
      <c r="BB172" s="45">
        <f t="shared" si="128"/>
        <v>71.514680718221726</v>
      </c>
      <c r="BC172" s="5">
        <f t="shared" si="109"/>
        <v>75</v>
      </c>
      <c r="BD172" s="5">
        <f t="shared" si="110"/>
        <v>88.15789473684211</v>
      </c>
      <c r="BE172" s="5">
        <f t="shared" si="111"/>
        <v>60.625</v>
      </c>
      <c r="BF172" s="5">
        <f t="shared" si="112"/>
        <v>88.24626865671641</v>
      </c>
      <c r="BG172" s="5">
        <f t="shared" si="113"/>
        <v>66.753731343283576</v>
      </c>
      <c r="BH172" s="5">
        <f t="shared" si="114"/>
        <v>55.996309963099634</v>
      </c>
      <c r="BI172" s="5">
        <f t="shared" si="115"/>
        <v>50</v>
      </c>
      <c r="BJ172" s="5">
        <f t="shared" si="116"/>
        <v>73.684210526315795</v>
      </c>
      <c r="BK172" s="5">
        <f t="shared" si="117"/>
        <v>12.5</v>
      </c>
      <c r="BL172" s="5">
        <f t="shared" si="118"/>
        <v>73.880597014925371</v>
      </c>
      <c r="BM172" s="5">
        <f t="shared" si="119"/>
        <v>26.119402985074625</v>
      </c>
      <c r="BN172" s="5">
        <f t="shared" si="120"/>
        <v>2.2140221402214024</v>
      </c>
      <c r="BP172" s="51" t="s">
        <v>807</v>
      </c>
      <c r="BQ172" s="51" t="s">
        <v>790</v>
      </c>
    </row>
    <row r="173" spans="1:69" x14ac:dyDescent="0.25">
      <c r="A173" s="1">
        <v>454</v>
      </c>
      <c r="B173" s="1" t="s">
        <v>520</v>
      </c>
      <c r="C173" s="1" t="s">
        <v>73</v>
      </c>
      <c r="D173" s="1">
        <v>28</v>
      </c>
      <c r="E173" s="4">
        <f t="shared" si="100"/>
        <v>73</v>
      </c>
      <c r="F173">
        <v>78</v>
      </c>
      <c r="G173">
        <v>200</v>
      </c>
      <c r="H173" t="s">
        <v>627</v>
      </c>
      <c r="I173" s="1" t="s">
        <v>587</v>
      </c>
      <c r="J173" s="1" t="s">
        <v>137</v>
      </c>
      <c r="K173" s="1">
        <v>82</v>
      </c>
      <c r="L173" s="1">
        <v>29</v>
      </c>
      <c r="M173" s="1">
        <v>1991</v>
      </c>
      <c r="N173" s="12">
        <v>296</v>
      </c>
      <c r="O173" s="12">
        <v>725</v>
      </c>
      <c r="P173" s="12">
        <v>0.40799999999999997</v>
      </c>
      <c r="Q173" s="7">
        <v>133</v>
      </c>
      <c r="R173" s="7">
        <v>351</v>
      </c>
      <c r="S173" s="7">
        <v>0.379</v>
      </c>
      <c r="T173" s="1">
        <v>163</v>
      </c>
      <c r="U173" s="1">
        <v>374</v>
      </c>
      <c r="V173" s="1">
        <v>0.436</v>
      </c>
      <c r="W173" s="1">
        <v>0.5</v>
      </c>
      <c r="X173" s="16">
        <v>50</v>
      </c>
      <c r="Y173" s="16">
        <v>66</v>
      </c>
      <c r="Z173" s="16">
        <v>0.75800000000000001</v>
      </c>
      <c r="AA173" s="20">
        <v>22</v>
      </c>
      <c r="AB173" s="20">
        <v>194</v>
      </c>
      <c r="AC173" s="20">
        <v>216</v>
      </c>
      <c r="AD173" s="32">
        <v>302</v>
      </c>
      <c r="AE173" s="34">
        <v>46</v>
      </c>
      <c r="AF173" s="30">
        <v>10</v>
      </c>
      <c r="AG173" s="1">
        <v>119</v>
      </c>
      <c r="AH173" s="1">
        <v>177</v>
      </c>
      <c r="AI173" s="1">
        <v>775</v>
      </c>
      <c r="AJ173" s="1"/>
      <c r="AK173" s="4">
        <f t="shared" si="101"/>
        <v>84.025933584581296</v>
      </c>
      <c r="AL173" s="4">
        <f t="shared" si="102"/>
        <v>75.767720257159681</v>
      </c>
      <c r="AM173" s="14">
        <f t="shared" si="103"/>
        <v>73.286458270106223</v>
      </c>
      <c r="AN173" s="10">
        <f t="shared" si="126"/>
        <v>91.524799999999999</v>
      </c>
      <c r="AO173" s="18">
        <f t="shared" si="130"/>
        <v>81.796779999999998</v>
      </c>
      <c r="AP173" s="39">
        <f t="shared" si="133"/>
        <v>75.721182424797036</v>
      </c>
      <c r="AQ173" s="37">
        <f t="shared" si="123"/>
        <v>64.48</v>
      </c>
      <c r="AR173" s="24">
        <f t="shared" si="132"/>
        <v>57.479444444444439</v>
      </c>
      <c r="AS173" s="22">
        <f t="shared" si="134"/>
        <v>58.490438386166844</v>
      </c>
      <c r="AT173" s="26">
        <f t="shared" si="135"/>
        <v>72.279009814738274</v>
      </c>
      <c r="AU173" s="43">
        <f t="shared" si="129"/>
        <v>84.622952653110048</v>
      </c>
      <c r="AV173" s="37">
        <f t="shared" si="105"/>
        <v>86.278229791109595</v>
      </c>
      <c r="AW173" s="42">
        <f t="shared" si="99"/>
        <v>78.670369265521373</v>
      </c>
      <c r="AX173" s="45">
        <f t="shared" si="106"/>
        <v>78.684169848543263</v>
      </c>
      <c r="AY173" s="47">
        <f t="shared" si="131"/>
        <v>80.681742537313454</v>
      </c>
      <c r="AZ173" s="28">
        <f t="shared" si="107"/>
        <v>74.178805671467813</v>
      </c>
      <c r="BA173" s="49">
        <f t="shared" si="108"/>
        <v>82.536008160317735</v>
      </c>
      <c r="BB173" s="45">
        <f t="shared" si="128"/>
        <v>71.573132846918753</v>
      </c>
      <c r="BC173" s="5">
        <f t="shared" si="109"/>
        <v>77.5</v>
      </c>
      <c r="BD173" s="5">
        <f t="shared" si="110"/>
        <v>76.315789473684205</v>
      </c>
      <c r="BE173" s="5">
        <f t="shared" si="111"/>
        <v>74.6875</v>
      </c>
      <c r="BF173" s="5">
        <f t="shared" si="112"/>
        <v>68.097014925373131</v>
      </c>
      <c r="BG173" s="5">
        <f t="shared" si="113"/>
        <v>86.902985074626869</v>
      </c>
      <c r="BH173" s="5">
        <f t="shared" si="114"/>
        <v>85.055350553505534</v>
      </c>
      <c r="BI173" s="5">
        <f t="shared" si="115"/>
        <v>55</v>
      </c>
      <c r="BJ173" s="5">
        <f t="shared" si="116"/>
        <v>47.368421052631575</v>
      </c>
      <c r="BK173" s="5">
        <f t="shared" si="117"/>
        <v>43.75</v>
      </c>
      <c r="BL173" s="5">
        <f t="shared" si="118"/>
        <v>29.104477611940297</v>
      </c>
      <c r="BM173" s="5">
        <f t="shared" si="119"/>
        <v>70.895522388059703</v>
      </c>
      <c r="BN173" s="5">
        <f t="shared" si="120"/>
        <v>66.789667896678964</v>
      </c>
      <c r="BP173" s="51" t="s">
        <v>786</v>
      </c>
      <c r="BQ173" s="51" t="s">
        <v>789</v>
      </c>
    </row>
    <row r="174" spans="1:69" x14ac:dyDescent="0.25">
      <c r="A174" s="1">
        <v>32</v>
      </c>
      <c r="B174" s="1" t="s">
        <v>82</v>
      </c>
      <c r="C174" s="1" t="s">
        <v>50</v>
      </c>
      <c r="D174" s="1">
        <v>22</v>
      </c>
      <c r="E174" s="4">
        <f t="shared" si="100"/>
        <v>75</v>
      </c>
      <c r="F174">
        <v>80</v>
      </c>
      <c r="G174">
        <v>225</v>
      </c>
      <c r="H174" t="s">
        <v>590</v>
      </c>
      <c r="I174" s="1" t="s">
        <v>707</v>
      </c>
      <c r="J174" s="1" t="s">
        <v>79</v>
      </c>
      <c r="K174" s="1">
        <v>82</v>
      </c>
      <c r="L174" s="1">
        <v>82</v>
      </c>
      <c r="M174" s="1">
        <v>2318</v>
      </c>
      <c r="N174" s="12">
        <v>316</v>
      </c>
      <c r="O174" s="12">
        <v>656</v>
      </c>
      <c r="P174" s="12">
        <v>0.48199999999999998</v>
      </c>
      <c r="Q174" s="7">
        <v>87</v>
      </c>
      <c r="R174" s="7">
        <v>215</v>
      </c>
      <c r="S174" s="7">
        <v>0.40500000000000003</v>
      </c>
      <c r="T174" s="1">
        <v>229</v>
      </c>
      <c r="U174" s="1">
        <v>441</v>
      </c>
      <c r="V174" s="1">
        <v>0.51900000000000002</v>
      </c>
      <c r="W174" s="1">
        <v>0.54800000000000004</v>
      </c>
      <c r="X174" s="16">
        <v>108</v>
      </c>
      <c r="Y174" s="16">
        <v>150</v>
      </c>
      <c r="Z174" s="16">
        <v>0.72</v>
      </c>
      <c r="AA174" s="20">
        <v>117</v>
      </c>
      <c r="AB174" s="20">
        <v>336</v>
      </c>
      <c r="AC174" s="20">
        <v>453</v>
      </c>
      <c r="AD174" s="32">
        <v>116</v>
      </c>
      <c r="AE174" s="34">
        <v>61</v>
      </c>
      <c r="AF174" s="30">
        <v>19</v>
      </c>
      <c r="AG174" s="1">
        <v>71</v>
      </c>
      <c r="AH174" s="1">
        <v>146</v>
      </c>
      <c r="AI174" s="1">
        <v>827</v>
      </c>
      <c r="AJ174" s="1"/>
      <c r="AK174" s="4">
        <f t="shared" si="101"/>
        <v>86.235359646555665</v>
      </c>
      <c r="AL174" s="4">
        <f t="shared" si="102"/>
        <v>78.029132814709925</v>
      </c>
      <c r="AM174" s="14">
        <f t="shared" si="103"/>
        <v>76.729975720789071</v>
      </c>
      <c r="AN174" s="10">
        <f t="shared" si="126"/>
        <v>79.194000000000003</v>
      </c>
      <c r="AO174" s="18">
        <f t="shared" si="130"/>
        <v>80.047200000000004</v>
      </c>
      <c r="AP174" s="39">
        <f t="shared" si="133"/>
        <v>84.243829696370028</v>
      </c>
      <c r="AQ174" s="37">
        <f t="shared" si="123"/>
        <v>70.179999999999993</v>
      </c>
      <c r="AR174" s="24">
        <f t="shared" si="132"/>
        <v>60.764444444444443</v>
      </c>
      <c r="AS174" s="22">
        <f t="shared" si="134"/>
        <v>78.142668628005879</v>
      </c>
      <c r="AT174" s="26">
        <f t="shared" si="135"/>
        <v>84.802668628005875</v>
      </c>
      <c r="AU174" s="43">
        <f t="shared" si="129"/>
        <v>63.328839383074168</v>
      </c>
      <c r="AV174" s="37">
        <f t="shared" si="105"/>
        <v>82.303932253495447</v>
      </c>
      <c r="AW174" s="42">
        <f t="shared" si="99"/>
        <v>84.091069836351807</v>
      </c>
      <c r="AX174" s="45">
        <f t="shared" si="106"/>
        <v>82.808452559130728</v>
      </c>
      <c r="AY174" s="47">
        <f t="shared" si="131"/>
        <v>82.609762593283591</v>
      </c>
      <c r="AZ174" s="28">
        <f t="shared" si="107"/>
        <v>83.473079219237604</v>
      </c>
      <c r="BA174" s="49">
        <f t="shared" si="108"/>
        <v>77.920989317721222</v>
      </c>
      <c r="BB174" s="45">
        <f t="shared" si="128"/>
        <v>77.825212755448774</v>
      </c>
      <c r="BC174" s="5">
        <f t="shared" si="109"/>
        <v>92.5</v>
      </c>
      <c r="BD174" s="5">
        <f t="shared" si="110"/>
        <v>81.05263157894737</v>
      </c>
      <c r="BE174" s="5">
        <f t="shared" si="111"/>
        <v>69.0625</v>
      </c>
      <c r="BF174" s="5">
        <f t="shared" si="112"/>
        <v>76.492537313432834</v>
      </c>
      <c r="BG174" s="5">
        <f t="shared" si="113"/>
        <v>78.507462686567166</v>
      </c>
      <c r="BH174" s="5">
        <f t="shared" si="114"/>
        <v>89.99161355249916</v>
      </c>
      <c r="BI174" s="5">
        <f t="shared" si="115"/>
        <v>85</v>
      </c>
      <c r="BJ174" s="5">
        <f t="shared" si="116"/>
        <v>57.89473684210526</v>
      </c>
      <c r="BK174" s="5">
        <f t="shared" si="117"/>
        <v>31.25</v>
      </c>
      <c r="BL174" s="5">
        <f t="shared" si="118"/>
        <v>47.761194029850742</v>
      </c>
      <c r="BM174" s="5">
        <f t="shared" si="119"/>
        <v>52.238805970149251</v>
      </c>
      <c r="BN174" s="5">
        <f t="shared" si="120"/>
        <v>77.759141227775913</v>
      </c>
      <c r="BP174" s="51" t="s">
        <v>785</v>
      </c>
      <c r="BQ174" s="51" t="s">
        <v>787</v>
      </c>
    </row>
    <row r="175" spans="1:69" x14ac:dyDescent="0.25">
      <c r="A175" s="1">
        <v>471</v>
      </c>
      <c r="B175" s="1" t="s">
        <v>537</v>
      </c>
      <c r="C175" s="1" t="s">
        <v>33</v>
      </c>
      <c r="D175" s="1">
        <v>25</v>
      </c>
      <c r="E175" s="4">
        <f t="shared" si="100"/>
        <v>79</v>
      </c>
      <c r="F175">
        <v>84</v>
      </c>
      <c r="G175">
        <v>265</v>
      </c>
      <c r="H175" t="s">
        <v>708</v>
      </c>
      <c r="I175" s="1" t="s">
        <v>587</v>
      </c>
      <c r="J175" s="1" t="s">
        <v>55</v>
      </c>
      <c r="K175" s="1">
        <v>48</v>
      </c>
      <c r="L175" s="1">
        <v>32</v>
      </c>
      <c r="M175" s="1">
        <v>1142</v>
      </c>
      <c r="N175" s="12">
        <v>243</v>
      </c>
      <c r="O175" s="12">
        <v>387</v>
      </c>
      <c r="P175" s="12">
        <v>0.628</v>
      </c>
      <c r="Q175" s="7">
        <v>0</v>
      </c>
      <c r="R175" s="7">
        <v>0</v>
      </c>
      <c r="S175" s="7"/>
      <c r="T175" s="1">
        <v>243</v>
      </c>
      <c r="U175" s="1">
        <v>387</v>
      </c>
      <c r="V175" s="1">
        <v>0.628</v>
      </c>
      <c r="W175" s="1">
        <v>0.628</v>
      </c>
      <c r="X175" s="16">
        <v>78</v>
      </c>
      <c r="Y175" s="16">
        <v>156</v>
      </c>
      <c r="Z175" s="16">
        <v>0.5</v>
      </c>
      <c r="AA175" s="20">
        <v>145</v>
      </c>
      <c r="AB175" s="20">
        <v>337</v>
      </c>
      <c r="AC175" s="20">
        <v>482</v>
      </c>
      <c r="AD175" s="32">
        <v>6</v>
      </c>
      <c r="AE175" s="34">
        <v>27</v>
      </c>
      <c r="AF175" s="30">
        <v>123</v>
      </c>
      <c r="AG175" s="1">
        <v>58</v>
      </c>
      <c r="AH175" s="1">
        <v>129</v>
      </c>
      <c r="AI175" s="1">
        <v>564</v>
      </c>
      <c r="AJ175" s="1"/>
      <c r="AK175" s="4">
        <f t="shared" si="101"/>
        <v>80.215153736127903</v>
      </c>
      <c r="AL175" s="4">
        <f t="shared" si="102"/>
        <v>71.867275000507377</v>
      </c>
      <c r="AM175" s="14">
        <f t="shared" si="103"/>
        <v>77.892437025796653</v>
      </c>
      <c r="AN175" s="10">
        <f t="shared" si="126"/>
        <v>45</v>
      </c>
      <c r="AO175" s="18">
        <f t="shared" si="130"/>
        <v>64.796999999999997</v>
      </c>
      <c r="AP175" s="39">
        <f t="shared" si="133"/>
        <v>86.169324864542403</v>
      </c>
      <c r="AQ175" s="37">
        <f t="shared" si="123"/>
        <v>57.26</v>
      </c>
      <c r="AR175" s="24">
        <v>93</v>
      </c>
      <c r="AS175" s="22">
        <f t="shared" si="134"/>
        <v>83.113575015794623</v>
      </c>
      <c r="AT175" s="26">
        <f t="shared" si="135"/>
        <v>85.532622634842241</v>
      </c>
      <c r="AU175" s="43">
        <f t="shared" si="129"/>
        <v>48.702002087021533</v>
      </c>
      <c r="AV175" s="37">
        <f t="shared" si="105"/>
        <v>76.331165445895408</v>
      </c>
      <c r="AW175" s="42">
        <f t="shared" si="99"/>
        <v>83.425255233900543</v>
      </c>
      <c r="AX175" s="45">
        <f t="shared" si="106"/>
        <v>62.854688876278622</v>
      </c>
      <c r="AY175" s="47">
        <f t="shared" si="131"/>
        <v>66.788907182835828</v>
      </c>
      <c r="AZ175" s="28">
        <f t="shared" si="107"/>
        <v>85.313546767752243</v>
      </c>
      <c r="BA175" s="49">
        <f t="shared" si="108"/>
        <v>50.719595907650806</v>
      </c>
      <c r="BB175" s="45">
        <f t="shared" si="128"/>
        <v>82.976278965807111</v>
      </c>
      <c r="BC175" s="5">
        <f t="shared" si="109"/>
        <v>85</v>
      </c>
      <c r="BD175" s="5">
        <f t="shared" si="110"/>
        <v>90.526315789473685</v>
      </c>
      <c r="BE175" s="5">
        <f t="shared" si="111"/>
        <v>57.8125</v>
      </c>
      <c r="BF175" s="5">
        <f t="shared" si="112"/>
        <v>89.925373134328368</v>
      </c>
      <c r="BG175" s="5">
        <f t="shared" si="113"/>
        <v>65.074626865671647</v>
      </c>
      <c r="BH175" s="5">
        <f t="shared" si="114"/>
        <v>72.239181482723922</v>
      </c>
      <c r="BI175" s="5">
        <f t="shared" si="115"/>
        <v>70</v>
      </c>
      <c r="BJ175" s="5">
        <f t="shared" si="116"/>
        <v>78.94736842105263</v>
      </c>
      <c r="BK175" s="5">
        <f t="shared" si="117"/>
        <v>6.25</v>
      </c>
      <c r="BL175" s="5">
        <f t="shared" si="118"/>
        <v>77.611940298507463</v>
      </c>
      <c r="BM175" s="5">
        <f t="shared" si="119"/>
        <v>22.388059701492537</v>
      </c>
      <c r="BN175" s="5">
        <f t="shared" si="120"/>
        <v>38.309292183830934</v>
      </c>
      <c r="BP175" s="51" t="s">
        <v>801</v>
      </c>
      <c r="BQ175" s="51" t="s">
        <v>781</v>
      </c>
    </row>
    <row r="176" spans="1:69" x14ac:dyDescent="0.25">
      <c r="A176" s="1">
        <v>448</v>
      </c>
      <c r="B176" s="1" t="s">
        <v>514</v>
      </c>
      <c r="C176" s="1" t="s">
        <v>50</v>
      </c>
      <c r="D176" s="1">
        <v>35</v>
      </c>
      <c r="E176" s="4">
        <f t="shared" si="100"/>
        <v>77</v>
      </c>
      <c r="F176">
        <v>82</v>
      </c>
      <c r="G176">
        <v>220</v>
      </c>
      <c r="H176" t="s">
        <v>586</v>
      </c>
      <c r="I176" s="1" t="s">
        <v>587</v>
      </c>
      <c r="J176" s="1" t="s">
        <v>84</v>
      </c>
      <c r="K176" s="1">
        <v>62</v>
      </c>
      <c r="L176" s="1">
        <v>2</v>
      </c>
      <c r="M176" s="1">
        <v>705</v>
      </c>
      <c r="N176" s="12">
        <v>83</v>
      </c>
      <c r="O176" s="12">
        <v>188</v>
      </c>
      <c r="P176" s="12">
        <v>0.441</v>
      </c>
      <c r="Q176" s="7">
        <v>60</v>
      </c>
      <c r="R176" s="7">
        <v>139</v>
      </c>
      <c r="S176" s="7">
        <v>0.432</v>
      </c>
      <c r="T176" s="1">
        <v>23</v>
      </c>
      <c r="U176" s="1">
        <v>49</v>
      </c>
      <c r="V176" s="1">
        <v>0.46899999999999997</v>
      </c>
      <c r="W176" s="1">
        <v>0.60099999999999998</v>
      </c>
      <c r="X176" s="16">
        <v>6</v>
      </c>
      <c r="Y176" s="16">
        <v>11</v>
      </c>
      <c r="Z176" s="16">
        <v>0.54500000000000004</v>
      </c>
      <c r="AA176" s="20">
        <v>5</v>
      </c>
      <c r="AB176" s="20">
        <v>94</v>
      </c>
      <c r="AC176" s="20">
        <v>99</v>
      </c>
      <c r="AD176" s="32">
        <v>37</v>
      </c>
      <c r="AE176" s="34">
        <v>19</v>
      </c>
      <c r="AF176" s="30">
        <v>7</v>
      </c>
      <c r="AG176" s="1">
        <v>29</v>
      </c>
      <c r="AH176" s="1">
        <v>66</v>
      </c>
      <c r="AI176" s="1">
        <v>232</v>
      </c>
      <c r="AJ176" s="1"/>
      <c r="AK176" s="4">
        <f t="shared" si="101"/>
        <v>72.075076354017312</v>
      </c>
      <c r="AL176" s="4">
        <f t="shared" si="102"/>
        <v>63.535666385876539</v>
      </c>
      <c r="AM176" s="14">
        <f t="shared" si="103"/>
        <v>63.70929742033384</v>
      </c>
      <c r="AN176" s="10">
        <f t="shared" si="126"/>
        <v>76.094400000000007</v>
      </c>
      <c r="AO176" s="18">
        <f t="shared" si="130"/>
        <v>57.587500000000006</v>
      </c>
      <c r="AP176" s="39">
        <f t="shared" si="133"/>
        <v>68.269318452013977</v>
      </c>
      <c r="AQ176" s="37">
        <f t="shared" ref="AQ176:AQ197" si="136">(AE176/1.5)*0.57+47</f>
        <v>54.22</v>
      </c>
      <c r="AR176" s="24">
        <f t="shared" ref="AR176:AR207" si="137">((AF176/1.8)*0.8+(F176/0.8)*0.2)*0.73+40</f>
        <v>57.236111111111114</v>
      </c>
      <c r="AS176" s="22">
        <f t="shared" si="134"/>
        <v>53.277274392069089</v>
      </c>
      <c r="AT176" s="26">
        <f t="shared" si="135"/>
        <v>64.434417249211947</v>
      </c>
      <c r="AU176" s="43">
        <f t="shared" si="129"/>
        <v>52.080357620514356</v>
      </c>
      <c r="AV176" s="37">
        <f t="shared" si="105"/>
        <v>72.328633644459117</v>
      </c>
      <c r="AW176" s="42">
        <f t="shared" si="99"/>
        <v>72.450154550114007</v>
      </c>
      <c r="AX176" s="45">
        <f t="shared" si="106"/>
        <v>55.742719179542576</v>
      </c>
      <c r="AY176" s="47">
        <f t="shared" si="131"/>
        <v>65.044127332089545</v>
      </c>
      <c r="AZ176" s="28">
        <f t="shared" si="107"/>
        <v>69.614556109242145</v>
      </c>
      <c r="BA176" s="49">
        <f t="shared" si="108"/>
        <v>67.206069175425</v>
      </c>
      <c r="BB176" s="45">
        <f t="shared" si="128"/>
        <v>67.275725937897704</v>
      </c>
      <c r="BC176" s="5">
        <f t="shared" si="109"/>
        <v>60</v>
      </c>
      <c r="BD176" s="5">
        <f t="shared" si="110"/>
        <v>85.78947368421052</v>
      </c>
      <c r="BE176" s="5">
        <f t="shared" si="111"/>
        <v>63.4375</v>
      </c>
      <c r="BF176" s="5">
        <f t="shared" si="112"/>
        <v>74.81343283582089</v>
      </c>
      <c r="BG176" s="5">
        <f t="shared" si="113"/>
        <v>80.18656716417911</v>
      </c>
      <c r="BH176" s="5">
        <f t="shared" si="114"/>
        <v>65.642401878564243</v>
      </c>
      <c r="BI176" s="5">
        <f t="shared" si="115"/>
        <v>20</v>
      </c>
      <c r="BJ176" s="5">
        <f t="shared" si="116"/>
        <v>68.421052631578945</v>
      </c>
      <c r="BK176" s="5">
        <f t="shared" si="117"/>
        <v>18.75</v>
      </c>
      <c r="BL176" s="5">
        <f t="shared" si="118"/>
        <v>44.029850746268657</v>
      </c>
      <c r="BM176" s="5">
        <f t="shared" si="119"/>
        <v>55.970149253731343</v>
      </c>
      <c r="BN176" s="5">
        <f t="shared" si="120"/>
        <v>23.649781952364979</v>
      </c>
      <c r="BP176" s="51" t="s">
        <v>797</v>
      </c>
      <c r="BQ176" s="51" t="s">
        <v>790</v>
      </c>
    </row>
    <row r="177" spans="1:69" x14ac:dyDescent="0.25">
      <c r="A177" s="1">
        <v>409</v>
      </c>
      <c r="B177" s="1" t="s">
        <v>474</v>
      </c>
      <c r="C177" s="1" t="s">
        <v>33</v>
      </c>
      <c r="D177" s="1">
        <v>24</v>
      </c>
      <c r="E177" s="4">
        <f t="shared" si="100"/>
        <v>77</v>
      </c>
      <c r="F177">
        <v>82</v>
      </c>
      <c r="G177">
        <v>248</v>
      </c>
      <c r="H177" t="s">
        <v>665</v>
      </c>
      <c r="I177" s="1" t="s">
        <v>604</v>
      </c>
      <c r="J177" s="1" t="s">
        <v>43</v>
      </c>
      <c r="K177" s="1">
        <v>73</v>
      </c>
      <c r="L177" s="1">
        <v>32</v>
      </c>
      <c r="M177" s="1">
        <v>1399</v>
      </c>
      <c r="N177" s="12">
        <v>238</v>
      </c>
      <c r="O177" s="12">
        <v>502</v>
      </c>
      <c r="P177" s="12">
        <v>0.47399999999999998</v>
      </c>
      <c r="Q177" s="7">
        <v>4</v>
      </c>
      <c r="R177" s="7">
        <v>22</v>
      </c>
      <c r="S177" s="7">
        <v>0.182</v>
      </c>
      <c r="T177" s="1">
        <v>234</v>
      </c>
      <c r="U177" s="1">
        <v>480</v>
      </c>
      <c r="V177" s="1">
        <v>0.48799999999999999</v>
      </c>
      <c r="W177" s="1">
        <v>0.47799999999999998</v>
      </c>
      <c r="X177" s="16">
        <v>106</v>
      </c>
      <c r="Y177" s="16">
        <v>137</v>
      </c>
      <c r="Z177" s="16">
        <v>0.77400000000000002</v>
      </c>
      <c r="AA177" s="20">
        <v>121</v>
      </c>
      <c r="AB177" s="20">
        <v>238</v>
      </c>
      <c r="AC177" s="20">
        <v>359</v>
      </c>
      <c r="AD177" s="32">
        <v>79</v>
      </c>
      <c r="AE177" s="34">
        <v>39</v>
      </c>
      <c r="AF177" s="30">
        <v>30</v>
      </c>
      <c r="AG177" s="1">
        <v>99</v>
      </c>
      <c r="AH177" s="1">
        <v>135</v>
      </c>
      <c r="AI177" s="1">
        <v>586</v>
      </c>
      <c r="AJ177" s="1"/>
      <c r="AK177" s="4">
        <f t="shared" si="101"/>
        <v>80.37540280935788</v>
      </c>
      <c r="AL177" s="4">
        <f t="shared" si="102"/>
        <v>72.031294640166308</v>
      </c>
      <c r="AM177" s="14">
        <f t="shared" si="103"/>
        <v>72.560057663125946</v>
      </c>
      <c r="AN177" s="10">
        <f t="shared" si="126"/>
        <v>54.610399999999998</v>
      </c>
      <c r="AO177" s="18">
        <f t="shared" si="130"/>
        <v>83.659339999999986</v>
      </c>
      <c r="AP177" s="39">
        <f t="shared" si="133"/>
        <v>83.583586018138789</v>
      </c>
      <c r="AQ177" s="37">
        <f t="shared" si="136"/>
        <v>61.82</v>
      </c>
      <c r="AR177" s="24">
        <f t="shared" si="137"/>
        <v>64.698333333333338</v>
      </c>
      <c r="AS177" s="22">
        <f t="shared" si="134"/>
        <v>76.801473363460914</v>
      </c>
      <c r="AT177" s="26">
        <f t="shared" si="135"/>
        <v>77.714806696794255</v>
      </c>
      <c r="AU177" s="43">
        <f t="shared" si="129"/>
        <v>57.924385509270337</v>
      </c>
      <c r="AV177" s="37">
        <f t="shared" si="105"/>
        <v>78.219550234265398</v>
      </c>
      <c r="AW177" s="42">
        <f t="shared" si="99"/>
        <v>80.579924149266304</v>
      </c>
      <c r="AX177" s="45">
        <f t="shared" si="106"/>
        <v>69.980590716440446</v>
      </c>
      <c r="AY177" s="47">
        <f t="shared" si="131"/>
        <v>73.247009794776119</v>
      </c>
      <c r="AZ177" s="28">
        <f t="shared" si="107"/>
        <v>81.07609619281655</v>
      </c>
      <c r="BA177" s="49">
        <f t="shared" si="108"/>
        <v>56.189816359488567</v>
      </c>
      <c r="BB177" s="45">
        <f t="shared" si="128"/>
        <v>79.835344211484013</v>
      </c>
      <c r="BC177" s="5">
        <f t="shared" si="109"/>
        <v>87.5</v>
      </c>
      <c r="BD177" s="5">
        <f t="shared" si="110"/>
        <v>85.78947368421052</v>
      </c>
      <c r="BE177" s="5">
        <f t="shared" si="111"/>
        <v>63.4375</v>
      </c>
      <c r="BF177" s="5">
        <f t="shared" si="112"/>
        <v>84.21641791044776</v>
      </c>
      <c r="BG177" s="5">
        <f t="shared" si="113"/>
        <v>70.78358208955224</v>
      </c>
      <c r="BH177" s="5">
        <f t="shared" si="114"/>
        <v>76.118752096611871</v>
      </c>
      <c r="BI177" s="5">
        <f t="shared" si="115"/>
        <v>75</v>
      </c>
      <c r="BJ177" s="5">
        <f t="shared" si="116"/>
        <v>68.421052631578945</v>
      </c>
      <c r="BK177" s="5">
        <f t="shared" si="117"/>
        <v>18.75</v>
      </c>
      <c r="BL177" s="5">
        <f t="shared" si="118"/>
        <v>64.925373134328353</v>
      </c>
      <c r="BM177" s="5">
        <f t="shared" si="119"/>
        <v>35.07462686567164</v>
      </c>
      <c r="BN177" s="5">
        <f t="shared" si="120"/>
        <v>46.93056021469306</v>
      </c>
      <c r="BP177" s="51" t="s">
        <v>795</v>
      </c>
      <c r="BQ177" s="51" t="s">
        <v>787</v>
      </c>
    </row>
    <row r="178" spans="1:69" x14ac:dyDescent="0.25">
      <c r="A178" s="1">
        <v>460</v>
      </c>
      <c r="B178" s="1" t="s">
        <v>526</v>
      </c>
      <c r="C178" s="1" t="s">
        <v>50</v>
      </c>
      <c r="D178" s="1">
        <v>27</v>
      </c>
      <c r="E178" s="4">
        <f t="shared" si="100"/>
        <v>73</v>
      </c>
      <c r="F178">
        <v>78</v>
      </c>
      <c r="G178">
        <v>235</v>
      </c>
      <c r="H178" t="s">
        <v>676</v>
      </c>
      <c r="I178" s="1" t="s">
        <v>587</v>
      </c>
      <c r="J178" s="1" t="s">
        <v>55</v>
      </c>
      <c r="K178" s="1">
        <v>24</v>
      </c>
      <c r="L178" s="1">
        <v>13</v>
      </c>
      <c r="M178" s="1">
        <v>628</v>
      </c>
      <c r="N178" s="12">
        <v>58</v>
      </c>
      <c r="O178" s="12">
        <v>168</v>
      </c>
      <c r="P178" s="12">
        <v>0.34499999999999997</v>
      </c>
      <c r="Q178" s="7">
        <v>45</v>
      </c>
      <c r="R178" s="7">
        <v>132</v>
      </c>
      <c r="S178" s="7">
        <v>0.34100000000000003</v>
      </c>
      <c r="T178" s="1">
        <v>13</v>
      </c>
      <c r="U178" s="1">
        <v>36</v>
      </c>
      <c r="V178" s="1">
        <v>0.36099999999999999</v>
      </c>
      <c r="W178" s="1">
        <v>0.47899999999999998</v>
      </c>
      <c r="X178" s="16">
        <v>14</v>
      </c>
      <c r="Y178" s="16">
        <v>18</v>
      </c>
      <c r="Z178" s="16">
        <v>0.77800000000000002</v>
      </c>
      <c r="AA178" s="20">
        <v>7</v>
      </c>
      <c r="AB178" s="20">
        <v>75</v>
      </c>
      <c r="AC178" s="20">
        <v>82</v>
      </c>
      <c r="AD178" s="32">
        <v>29</v>
      </c>
      <c r="AE178" s="34">
        <v>24</v>
      </c>
      <c r="AF178" s="30">
        <v>9</v>
      </c>
      <c r="AG178" s="1">
        <v>24</v>
      </c>
      <c r="AH178" s="1">
        <v>76</v>
      </c>
      <c r="AI178" s="1">
        <v>175</v>
      </c>
      <c r="AJ178" s="1"/>
      <c r="AK178" s="4">
        <f t="shared" si="101"/>
        <v>73.904025901277862</v>
      </c>
      <c r="AL178" s="4">
        <f t="shared" si="102"/>
        <v>65.407650040131472</v>
      </c>
      <c r="AM178" s="14">
        <f t="shared" si="103"/>
        <v>59.289400606980273</v>
      </c>
      <c r="AN178" s="10">
        <f t="shared" si="126"/>
        <v>69.157200000000003</v>
      </c>
      <c r="AO178" s="18">
        <f t="shared" si="130"/>
        <v>65.486999999999995</v>
      </c>
      <c r="AP178" s="39">
        <f t="shared" si="133"/>
        <v>68.082396158279607</v>
      </c>
      <c r="AQ178" s="37">
        <f t="shared" si="136"/>
        <v>56.12</v>
      </c>
      <c r="AR178" s="24">
        <f t="shared" si="137"/>
        <v>57.155000000000001</v>
      </c>
      <c r="AS178" s="22">
        <f t="shared" si="134"/>
        <v>53.400741107529051</v>
      </c>
      <c r="AT178" s="26">
        <f t="shared" si="135"/>
        <v>63.255979202767143</v>
      </c>
      <c r="AU178" s="43">
        <f t="shared" si="129"/>
        <v>52.258162941985645</v>
      </c>
      <c r="AV178" s="37">
        <f t="shared" si="105"/>
        <v>72.159697299751059</v>
      </c>
      <c r="AW178" s="42">
        <f t="shared" si="99"/>
        <v>74.40038144967842</v>
      </c>
      <c r="AX178" s="45">
        <f t="shared" si="106"/>
        <v>67.874785233268426</v>
      </c>
      <c r="AY178" s="47">
        <f t="shared" si="131"/>
        <v>74.249064365671643</v>
      </c>
      <c r="AZ178" s="28">
        <f t="shared" si="107"/>
        <v>70.298076421519241</v>
      </c>
      <c r="BA178" s="49">
        <f t="shared" si="108"/>
        <v>75.019066011125346</v>
      </c>
      <c r="BB178" s="45">
        <f t="shared" si="128"/>
        <v>68.315449843547711</v>
      </c>
      <c r="BC178" s="5">
        <f t="shared" si="109"/>
        <v>80</v>
      </c>
      <c r="BD178" s="5">
        <f t="shared" si="110"/>
        <v>76.315789473684205</v>
      </c>
      <c r="BE178" s="5">
        <f t="shared" si="111"/>
        <v>74.6875</v>
      </c>
      <c r="BF178" s="5">
        <f t="shared" si="112"/>
        <v>79.850746268656707</v>
      </c>
      <c r="BG178" s="5">
        <f t="shared" si="113"/>
        <v>75.149253731343279</v>
      </c>
      <c r="BH178" s="5">
        <f t="shared" si="114"/>
        <v>64.480040254948008</v>
      </c>
      <c r="BI178" s="5">
        <f t="shared" si="115"/>
        <v>60</v>
      </c>
      <c r="BJ178" s="5">
        <f t="shared" si="116"/>
        <v>47.368421052631575</v>
      </c>
      <c r="BK178" s="5">
        <f t="shared" si="117"/>
        <v>43.75</v>
      </c>
      <c r="BL178" s="5">
        <f t="shared" si="118"/>
        <v>55.223880597014919</v>
      </c>
      <c r="BM178" s="5">
        <f t="shared" si="119"/>
        <v>44.776119402985074</v>
      </c>
      <c r="BN178" s="5">
        <f t="shared" si="120"/>
        <v>21.066756122106675</v>
      </c>
      <c r="BP178" s="51" t="s">
        <v>797</v>
      </c>
      <c r="BQ178" s="51" t="s">
        <v>787</v>
      </c>
    </row>
    <row r="179" spans="1:69" x14ac:dyDescent="0.25">
      <c r="A179" s="1">
        <v>440</v>
      </c>
      <c r="B179" s="1" t="s">
        <v>506</v>
      </c>
      <c r="C179" s="1" t="s">
        <v>30</v>
      </c>
      <c r="D179" s="1">
        <v>23</v>
      </c>
      <c r="E179" s="4">
        <f t="shared" si="100"/>
        <v>75</v>
      </c>
      <c r="F179">
        <v>80</v>
      </c>
      <c r="G179">
        <v>206</v>
      </c>
      <c r="H179" t="s">
        <v>665</v>
      </c>
      <c r="I179" s="1" t="s">
        <v>587</v>
      </c>
      <c r="J179" s="1" t="s">
        <v>43</v>
      </c>
      <c r="K179" s="1">
        <v>71</v>
      </c>
      <c r="L179" s="1">
        <v>23</v>
      </c>
      <c r="M179" s="1">
        <v>1776</v>
      </c>
      <c r="N179" s="12">
        <v>224</v>
      </c>
      <c r="O179" s="12">
        <v>543</v>
      </c>
      <c r="P179" s="12">
        <v>0.41299999999999998</v>
      </c>
      <c r="Q179" s="7">
        <v>115</v>
      </c>
      <c r="R179" s="7">
        <v>287</v>
      </c>
      <c r="S179" s="7">
        <v>0.40100000000000002</v>
      </c>
      <c r="T179" s="1">
        <v>109</v>
      </c>
      <c r="U179" s="1">
        <v>256</v>
      </c>
      <c r="V179" s="1">
        <v>0.42599999999999999</v>
      </c>
      <c r="W179" s="1">
        <v>0.51800000000000002</v>
      </c>
      <c r="X179" s="16">
        <v>63</v>
      </c>
      <c r="Y179" s="16">
        <v>89</v>
      </c>
      <c r="Z179" s="16">
        <v>0.70799999999999996</v>
      </c>
      <c r="AA179" s="20">
        <v>53</v>
      </c>
      <c r="AB179" s="20">
        <v>145</v>
      </c>
      <c r="AC179" s="20">
        <v>198</v>
      </c>
      <c r="AD179" s="32">
        <v>85</v>
      </c>
      <c r="AE179" s="34">
        <v>57</v>
      </c>
      <c r="AF179" s="30">
        <v>26</v>
      </c>
      <c r="AG179" s="1">
        <v>66</v>
      </c>
      <c r="AH179" s="1">
        <v>141</v>
      </c>
      <c r="AI179" s="1">
        <v>626</v>
      </c>
      <c r="AJ179" s="1"/>
      <c r="AK179" s="4">
        <f t="shared" si="101"/>
        <v>82.834869350568539</v>
      </c>
      <c r="AL179" s="4">
        <f t="shared" si="102"/>
        <v>74.548630982346623</v>
      </c>
      <c r="AM179" s="14">
        <f t="shared" si="103"/>
        <v>69.845995447647951</v>
      </c>
      <c r="AN179" s="10">
        <f t="shared" si="126"/>
        <v>89.118400000000008</v>
      </c>
      <c r="AO179" s="18">
        <f t="shared" si="130"/>
        <v>78.608280000000008</v>
      </c>
      <c r="AP179" s="39">
        <f t="shared" si="133"/>
        <v>75.948576182628372</v>
      </c>
      <c r="AQ179" s="37">
        <f t="shared" si="136"/>
        <v>68.66</v>
      </c>
      <c r="AR179" s="24">
        <f t="shared" si="137"/>
        <v>63.035555555555561</v>
      </c>
      <c r="AS179" s="22">
        <f t="shared" si="134"/>
        <v>63.662207121816735</v>
      </c>
      <c r="AT179" s="26">
        <f t="shared" si="135"/>
        <v>70.130778550388158</v>
      </c>
      <c r="AU179" s="43">
        <f t="shared" si="129"/>
        <v>59.847691336423452</v>
      </c>
      <c r="AV179" s="37">
        <f t="shared" si="105"/>
        <v>78.109065973528828</v>
      </c>
      <c r="AW179" s="42">
        <f t="shared" si="99"/>
        <v>81.944339712097729</v>
      </c>
      <c r="AX179" s="45">
        <f t="shared" si="106"/>
        <v>81.039012247054728</v>
      </c>
      <c r="AY179" s="47">
        <f t="shared" si="131"/>
        <v>83.497186100746276</v>
      </c>
      <c r="AZ179" s="28">
        <f t="shared" si="107"/>
        <v>79.438125579627098</v>
      </c>
      <c r="BA179" s="49">
        <f t="shared" si="108"/>
        <v>76.419041028976679</v>
      </c>
      <c r="BB179" s="45">
        <f t="shared" si="128"/>
        <v>73.473840881054514</v>
      </c>
      <c r="BC179" s="5">
        <f t="shared" si="109"/>
        <v>90</v>
      </c>
      <c r="BD179" s="5">
        <f t="shared" si="110"/>
        <v>81.05263157894737</v>
      </c>
      <c r="BE179" s="5">
        <f t="shared" si="111"/>
        <v>69.0625</v>
      </c>
      <c r="BF179" s="5">
        <f t="shared" si="112"/>
        <v>70.111940298507463</v>
      </c>
      <c r="BG179" s="5">
        <f t="shared" si="113"/>
        <v>84.888059701492537</v>
      </c>
      <c r="BH179" s="5">
        <f t="shared" si="114"/>
        <v>81.809795370680973</v>
      </c>
      <c r="BI179" s="5">
        <f t="shared" si="115"/>
        <v>80</v>
      </c>
      <c r="BJ179" s="5">
        <f t="shared" si="116"/>
        <v>57.89473684210526</v>
      </c>
      <c r="BK179" s="5">
        <f t="shared" si="117"/>
        <v>31.25</v>
      </c>
      <c r="BL179" s="5">
        <f t="shared" si="118"/>
        <v>33.582089552238806</v>
      </c>
      <c r="BM179" s="5">
        <f t="shared" si="119"/>
        <v>66.417910447761187</v>
      </c>
      <c r="BN179" s="5">
        <f t="shared" si="120"/>
        <v>59.577323045957733</v>
      </c>
      <c r="BP179" s="51" t="s">
        <v>794</v>
      </c>
      <c r="BQ179" s="51" t="s">
        <v>781</v>
      </c>
    </row>
    <row r="180" spans="1:69" x14ac:dyDescent="0.25">
      <c r="A180" s="1">
        <v>94</v>
      </c>
      <c r="B180" s="1" t="s">
        <v>153</v>
      </c>
      <c r="C180" s="1" t="s">
        <v>30</v>
      </c>
      <c r="D180" s="1">
        <v>23</v>
      </c>
      <c r="E180" s="4">
        <f t="shared" si="100"/>
        <v>70</v>
      </c>
      <c r="F180">
        <v>75</v>
      </c>
      <c r="G180">
        <v>180</v>
      </c>
      <c r="H180" t="s">
        <v>758</v>
      </c>
      <c r="I180" s="1" t="s">
        <v>587</v>
      </c>
      <c r="J180" s="1" t="s">
        <v>38</v>
      </c>
      <c r="K180" s="1">
        <v>30</v>
      </c>
      <c r="L180" s="1">
        <v>0</v>
      </c>
      <c r="M180" s="1">
        <v>192</v>
      </c>
      <c r="N180" s="12">
        <v>19</v>
      </c>
      <c r="O180" s="12">
        <v>55</v>
      </c>
      <c r="P180" s="12">
        <v>0.34499999999999997</v>
      </c>
      <c r="Q180" s="7">
        <v>10</v>
      </c>
      <c r="R180" s="7">
        <v>30</v>
      </c>
      <c r="S180" s="7">
        <v>0.33300000000000002</v>
      </c>
      <c r="T180" s="1">
        <v>9</v>
      </c>
      <c r="U180" s="1">
        <v>25</v>
      </c>
      <c r="V180" s="1">
        <v>0.36</v>
      </c>
      <c r="W180" s="1">
        <v>0.436</v>
      </c>
      <c r="X180" s="16">
        <v>9</v>
      </c>
      <c r="Y180" s="16">
        <v>9</v>
      </c>
      <c r="Z180" s="16">
        <v>1</v>
      </c>
      <c r="AA180" s="20">
        <v>4</v>
      </c>
      <c r="AB180" s="20">
        <v>12</v>
      </c>
      <c r="AC180" s="20">
        <v>16</v>
      </c>
      <c r="AD180" s="32">
        <v>12</v>
      </c>
      <c r="AE180" s="34">
        <v>9</v>
      </c>
      <c r="AF180" s="30">
        <v>3</v>
      </c>
      <c r="AG180" s="1">
        <v>9</v>
      </c>
      <c r="AH180" s="1">
        <v>20</v>
      </c>
      <c r="AI180" s="1">
        <v>57</v>
      </c>
      <c r="AJ180" s="1"/>
      <c r="AK180" s="4">
        <f t="shared" si="101"/>
        <v>74.570487183322129</v>
      </c>
      <c r="AL180" s="4">
        <f t="shared" si="102"/>
        <v>66.089792764106178</v>
      </c>
      <c r="AM180" s="14">
        <f t="shared" si="103"/>
        <v>57.336441578148708</v>
      </c>
      <c r="AN180" s="10">
        <f t="shared" si="126"/>
        <v>73.0672</v>
      </c>
      <c r="AO180" s="18">
        <f t="shared" si="130"/>
        <v>72.13</v>
      </c>
      <c r="AP180" s="39">
        <f t="shared" si="133"/>
        <v>68.075318889987017</v>
      </c>
      <c r="AQ180" s="37">
        <f t="shared" si="136"/>
        <v>50.42</v>
      </c>
      <c r="AR180" s="24">
        <f t="shared" si="137"/>
        <v>54.660833333333329</v>
      </c>
      <c r="AS180" s="22">
        <f t="shared" si="134"/>
        <v>52.094617294431629</v>
      </c>
      <c r="AT180" s="26">
        <f t="shared" si="135"/>
        <v>59.109855389669725</v>
      </c>
      <c r="AU180" s="43">
        <f t="shared" si="129"/>
        <v>51.549309585227277</v>
      </c>
      <c r="AV180" s="37">
        <f t="shared" si="105"/>
        <v>71.31189986249197</v>
      </c>
      <c r="AW180" s="42">
        <f t="shared" si="99"/>
        <v>73.697332409034658</v>
      </c>
      <c r="AX180" s="45">
        <f t="shared" si="106"/>
        <v>80.741538571888128</v>
      </c>
      <c r="AY180" s="47">
        <f t="shared" si="131"/>
        <v>84.745857742537311</v>
      </c>
      <c r="AZ180" s="28">
        <f t="shared" si="107"/>
        <v>71.858884017695772</v>
      </c>
      <c r="BA180" s="49">
        <f t="shared" si="108"/>
        <v>81.660125966548492</v>
      </c>
      <c r="BB180" s="45">
        <f t="shared" si="128"/>
        <v>54.977469584704927</v>
      </c>
      <c r="BC180" s="5">
        <f t="shared" si="109"/>
        <v>90</v>
      </c>
      <c r="BD180" s="5">
        <f t="shared" si="110"/>
        <v>69.21052631578948</v>
      </c>
      <c r="BE180" s="5">
        <f t="shared" si="111"/>
        <v>83.125</v>
      </c>
      <c r="BF180" s="5">
        <f t="shared" si="112"/>
        <v>61.380597014925371</v>
      </c>
      <c r="BG180" s="5">
        <f t="shared" si="113"/>
        <v>93.619402985074629</v>
      </c>
      <c r="BH180" s="5">
        <f t="shared" si="114"/>
        <v>57.898356256289837</v>
      </c>
      <c r="BI180" s="5">
        <f t="shared" si="115"/>
        <v>80</v>
      </c>
      <c r="BJ180" s="5">
        <f t="shared" si="116"/>
        <v>31.578947368421051</v>
      </c>
      <c r="BK180" s="5">
        <f t="shared" si="117"/>
        <v>62.5</v>
      </c>
      <c r="BL180" s="5">
        <f t="shared" si="118"/>
        <v>14.17910447761194</v>
      </c>
      <c r="BM180" s="5">
        <f t="shared" si="119"/>
        <v>85.820895522388057</v>
      </c>
      <c r="BN180" s="5">
        <f t="shared" si="120"/>
        <v>6.4407916806440797</v>
      </c>
      <c r="BP180" s="51" t="s">
        <v>791</v>
      </c>
      <c r="BQ180" s="51" t="s">
        <v>787</v>
      </c>
    </row>
    <row r="181" spans="1:69" x14ac:dyDescent="0.25">
      <c r="A181" s="1">
        <v>293</v>
      </c>
      <c r="B181" s="1" t="s">
        <v>355</v>
      </c>
      <c r="C181" s="1" t="s">
        <v>33</v>
      </c>
      <c r="D181" s="1">
        <v>28</v>
      </c>
      <c r="E181" s="4">
        <f t="shared" si="100"/>
        <v>78</v>
      </c>
      <c r="F181">
        <v>83</v>
      </c>
      <c r="G181">
        <v>250</v>
      </c>
      <c r="H181" t="s">
        <v>586</v>
      </c>
      <c r="I181" s="1" t="s">
        <v>587</v>
      </c>
      <c r="J181" s="1" t="s">
        <v>47</v>
      </c>
      <c r="K181" s="1">
        <v>61</v>
      </c>
      <c r="L181" s="1">
        <v>6</v>
      </c>
      <c r="M181" s="1">
        <v>1146</v>
      </c>
      <c r="N181" s="12">
        <v>117</v>
      </c>
      <c r="O181" s="12">
        <v>212</v>
      </c>
      <c r="P181" s="12">
        <v>0.55200000000000005</v>
      </c>
      <c r="Q181" s="7">
        <v>0</v>
      </c>
      <c r="R181" s="7">
        <v>0</v>
      </c>
      <c r="S181" s="7"/>
      <c r="T181" s="1">
        <v>117</v>
      </c>
      <c r="U181" s="1">
        <v>212</v>
      </c>
      <c r="V181" s="1">
        <v>0.55200000000000005</v>
      </c>
      <c r="W181" s="1">
        <v>0.55200000000000005</v>
      </c>
      <c r="X181" s="16">
        <v>31</v>
      </c>
      <c r="Y181" s="16">
        <v>102</v>
      </c>
      <c r="Z181" s="16">
        <v>0.30399999999999999</v>
      </c>
      <c r="AA181" s="20">
        <v>105</v>
      </c>
      <c r="AB181" s="20">
        <v>251</v>
      </c>
      <c r="AC181" s="20">
        <v>356</v>
      </c>
      <c r="AD181" s="32">
        <v>33</v>
      </c>
      <c r="AE181" s="34">
        <v>30</v>
      </c>
      <c r="AF181" s="30">
        <v>46</v>
      </c>
      <c r="AG181" s="1">
        <v>59</v>
      </c>
      <c r="AH181" s="1">
        <v>172</v>
      </c>
      <c r="AI181" s="1">
        <v>265</v>
      </c>
      <c r="AJ181" s="1"/>
      <c r="AK181" s="4">
        <f t="shared" si="101"/>
        <v>75.500656670638008</v>
      </c>
      <c r="AL181" s="4">
        <f t="shared" si="102"/>
        <v>67.041848592300084</v>
      </c>
      <c r="AM181" s="14">
        <f t="shared" si="103"/>
        <v>69.074877086494695</v>
      </c>
      <c r="AN181" s="10">
        <f t="shared" si="126"/>
        <v>45</v>
      </c>
      <c r="AO181" s="18">
        <f t="shared" si="130"/>
        <v>50.926639999999999</v>
      </c>
      <c r="AP181" s="39">
        <f t="shared" si="133"/>
        <v>78.18037086108211</v>
      </c>
      <c r="AQ181" s="37">
        <f t="shared" si="136"/>
        <v>58.4</v>
      </c>
      <c r="AR181" s="24">
        <f t="shared" si="137"/>
        <v>70.071944444444441</v>
      </c>
      <c r="AS181" s="22">
        <f t="shared" si="134"/>
        <v>74.079195153718928</v>
      </c>
      <c r="AT181" s="26">
        <f t="shared" si="135"/>
        <v>78.126814201337979</v>
      </c>
      <c r="AU181" s="43">
        <f t="shared" si="129"/>
        <v>51.92355092105263</v>
      </c>
      <c r="AV181" s="37">
        <f t="shared" si="105"/>
        <v>74.537046612678324</v>
      </c>
      <c r="AW181" s="42">
        <f t="shared" si="99"/>
        <v>79.109333772771805</v>
      </c>
      <c r="AX181" s="45">
        <f t="shared" si="106"/>
        <v>62.131867995313605</v>
      </c>
      <c r="AY181" s="47">
        <f t="shared" si="131"/>
        <v>67.597220149253729</v>
      </c>
      <c r="AZ181" s="28">
        <f t="shared" si="107"/>
        <v>79.333515650467845</v>
      </c>
      <c r="BA181" s="49">
        <f t="shared" si="108"/>
        <v>52.803282084260147</v>
      </c>
      <c r="BB181" s="45">
        <f t="shared" si="128"/>
        <v>81.373918543925242</v>
      </c>
      <c r="BC181" s="5">
        <f t="shared" si="109"/>
        <v>77.5</v>
      </c>
      <c r="BD181" s="5">
        <f t="shared" si="110"/>
        <v>88.15789473684211</v>
      </c>
      <c r="BE181" s="5">
        <f t="shared" si="111"/>
        <v>60.625</v>
      </c>
      <c r="BF181" s="5">
        <f t="shared" si="112"/>
        <v>84.888059701492537</v>
      </c>
      <c r="BG181" s="5">
        <f t="shared" si="113"/>
        <v>70.111940298507463</v>
      </c>
      <c r="BH181" s="5">
        <f t="shared" si="114"/>
        <v>72.299563904729951</v>
      </c>
      <c r="BI181" s="5">
        <f t="shared" si="115"/>
        <v>55</v>
      </c>
      <c r="BJ181" s="5">
        <f t="shared" si="116"/>
        <v>73.684210526315795</v>
      </c>
      <c r="BK181" s="5">
        <f t="shared" si="117"/>
        <v>12.5</v>
      </c>
      <c r="BL181" s="5">
        <f t="shared" si="118"/>
        <v>66.417910447761187</v>
      </c>
      <c r="BM181" s="5">
        <f t="shared" si="119"/>
        <v>33.582089552238806</v>
      </c>
      <c r="BN181" s="5">
        <f t="shared" si="120"/>
        <v>38.443475343844348</v>
      </c>
      <c r="BP181" s="51" t="s">
        <v>785</v>
      </c>
      <c r="BQ181" s="51" t="s">
        <v>787</v>
      </c>
    </row>
    <row r="182" spans="1:69" x14ac:dyDescent="0.25">
      <c r="A182" s="1">
        <v>407</v>
      </c>
      <c r="B182" s="1" t="s">
        <v>472</v>
      </c>
      <c r="C182" s="1" t="s">
        <v>30</v>
      </c>
      <c r="D182" s="1">
        <v>24</v>
      </c>
      <c r="E182" s="4">
        <f t="shared" si="100"/>
        <v>72</v>
      </c>
      <c r="F182">
        <v>77</v>
      </c>
      <c r="G182">
        <v>220</v>
      </c>
      <c r="H182" t="s">
        <v>622</v>
      </c>
      <c r="I182" s="1" t="s">
        <v>611</v>
      </c>
      <c r="J182" s="1" t="s">
        <v>53</v>
      </c>
      <c r="K182" s="1">
        <v>62</v>
      </c>
      <c r="L182" s="1">
        <v>25</v>
      </c>
      <c r="M182" s="1">
        <v>1545</v>
      </c>
      <c r="N182" s="12">
        <v>193</v>
      </c>
      <c r="O182" s="12">
        <v>471</v>
      </c>
      <c r="P182" s="12">
        <v>0.41</v>
      </c>
      <c r="Q182" s="7">
        <v>67</v>
      </c>
      <c r="R182" s="7">
        <v>196</v>
      </c>
      <c r="S182" s="7">
        <v>0.34200000000000003</v>
      </c>
      <c r="T182" s="1">
        <v>126</v>
      </c>
      <c r="U182" s="1">
        <v>275</v>
      </c>
      <c r="V182" s="1">
        <v>0.45800000000000002</v>
      </c>
      <c r="W182" s="1">
        <v>0.48099999999999998</v>
      </c>
      <c r="X182" s="16">
        <v>43</v>
      </c>
      <c r="Y182" s="16">
        <v>64</v>
      </c>
      <c r="Z182" s="16">
        <v>0.67200000000000004</v>
      </c>
      <c r="AA182" s="20">
        <v>55</v>
      </c>
      <c r="AB182" s="20">
        <v>169</v>
      </c>
      <c r="AC182" s="20">
        <v>224</v>
      </c>
      <c r="AD182" s="32">
        <v>135</v>
      </c>
      <c r="AE182" s="34">
        <v>81</v>
      </c>
      <c r="AF182" s="30">
        <v>16</v>
      </c>
      <c r="AG182" s="1">
        <v>91</v>
      </c>
      <c r="AH182" s="1">
        <v>138</v>
      </c>
      <c r="AI182" s="1">
        <v>496</v>
      </c>
      <c r="AJ182" s="1"/>
      <c r="AK182" s="4">
        <f t="shared" si="101"/>
        <v>83.256435392983263</v>
      </c>
      <c r="AL182" s="4">
        <f t="shared" si="102"/>
        <v>74.980116225759346</v>
      </c>
      <c r="AM182" s="14">
        <f t="shared" si="103"/>
        <v>68.194643399089529</v>
      </c>
      <c r="AN182" s="10">
        <f t="shared" si="126"/>
        <v>80.708799999999997</v>
      </c>
      <c r="AO182" s="18">
        <f t="shared" si="130"/>
        <v>75.901520000000005</v>
      </c>
      <c r="AP182" s="39">
        <f t="shared" si="133"/>
        <v>75.633295162393239</v>
      </c>
      <c r="AQ182" s="37">
        <f t="shared" si="136"/>
        <v>77.78</v>
      </c>
      <c r="AR182" s="24">
        <f t="shared" si="137"/>
        <v>59.243611111111107</v>
      </c>
      <c r="AS182" s="22">
        <f t="shared" si="134"/>
        <v>63.779932025581303</v>
      </c>
      <c r="AT182" s="26">
        <f t="shared" si="135"/>
        <v>71.19897964462892</v>
      </c>
      <c r="AU182" s="43">
        <f t="shared" si="129"/>
        <v>66.101524999102878</v>
      </c>
      <c r="AV182" s="37">
        <f t="shared" si="105"/>
        <v>79.128026886626998</v>
      </c>
      <c r="AW182" s="42">
        <f t="shared" si="99"/>
        <v>84.704339033228464</v>
      </c>
      <c r="AX182" s="45">
        <f t="shared" si="106"/>
        <v>80.239438355993428</v>
      </c>
      <c r="AY182" s="47">
        <f t="shared" si="131"/>
        <v>87.396189832089561</v>
      </c>
      <c r="AZ182" s="28">
        <f t="shared" si="107"/>
        <v>75.498231630386982</v>
      </c>
      <c r="BA182" s="49">
        <f t="shared" si="108"/>
        <v>82.649559407035525</v>
      </c>
      <c r="BB182" s="45">
        <f t="shared" si="128"/>
        <v>71.523768124881443</v>
      </c>
      <c r="BC182" s="5">
        <f t="shared" si="109"/>
        <v>87.5</v>
      </c>
      <c r="BD182" s="5">
        <f t="shared" si="110"/>
        <v>73.94736842105263</v>
      </c>
      <c r="BE182" s="5">
        <f t="shared" si="111"/>
        <v>77.5</v>
      </c>
      <c r="BF182" s="5">
        <f t="shared" si="112"/>
        <v>74.81343283582089</v>
      </c>
      <c r="BG182" s="5">
        <f t="shared" si="113"/>
        <v>80.18656716417911</v>
      </c>
      <c r="BH182" s="5">
        <f t="shared" si="114"/>
        <v>78.322710499832269</v>
      </c>
      <c r="BI182" s="5">
        <f t="shared" si="115"/>
        <v>75</v>
      </c>
      <c r="BJ182" s="5">
        <f t="shared" si="116"/>
        <v>42.10526315789474</v>
      </c>
      <c r="BK182" s="5">
        <f t="shared" si="117"/>
        <v>50</v>
      </c>
      <c r="BL182" s="5">
        <f t="shared" si="118"/>
        <v>44.029850746268657</v>
      </c>
      <c r="BM182" s="5">
        <f t="shared" si="119"/>
        <v>55.970149253731343</v>
      </c>
      <c r="BN182" s="5">
        <f t="shared" si="120"/>
        <v>51.828245555182825</v>
      </c>
      <c r="BP182" s="51" t="s">
        <v>796</v>
      </c>
      <c r="BQ182" s="51" t="s">
        <v>787</v>
      </c>
    </row>
    <row r="183" spans="1:69" x14ac:dyDescent="0.25">
      <c r="A183" s="1">
        <v>82</v>
      </c>
      <c r="B183" s="1" t="s">
        <v>141</v>
      </c>
      <c r="C183" s="1" t="s">
        <v>73</v>
      </c>
      <c r="D183" s="1">
        <v>23</v>
      </c>
      <c r="E183" s="4">
        <f t="shared" si="100"/>
        <v>67</v>
      </c>
      <c r="F183">
        <v>72</v>
      </c>
      <c r="G183">
        <v>201</v>
      </c>
      <c r="H183" t="s">
        <v>747</v>
      </c>
      <c r="I183" s="1" t="s">
        <v>587</v>
      </c>
      <c r="J183" s="1" t="s">
        <v>43</v>
      </c>
      <c r="K183" s="1">
        <v>47</v>
      </c>
      <c r="L183" s="1">
        <v>21</v>
      </c>
      <c r="M183" s="1">
        <v>938</v>
      </c>
      <c r="N183" s="12">
        <v>146</v>
      </c>
      <c r="O183" s="12">
        <v>378</v>
      </c>
      <c r="P183" s="12">
        <v>0.38600000000000001</v>
      </c>
      <c r="Q183" s="7">
        <v>91</v>
      </c>
      <c r="R183" s="7">
        <v>246</v>
      </c>
      <c r="S183" s="7">
        <v>0.37</v>
      </c>
      <c r="T183" s="1">
        <v>55</v>
      </c>
      <c r="U183" s="1">
        <v>132</v>
      </c>
      <c r="V183" s="1">
        <v>0.41699999999999998</v>
      </c>
      <c r="W183" s="1">
        <v>0.50700000000000001</v>
      </c>
      <c r="X183" s="16">
        <v>49</v>
      </c>
      <c r="Y183" s="16">
        <v>60</v>
      </c>
      <c r="Z183" s="16">
        <v>0.81699999999999995</v>
      </c>
      <c r="AA183" s="20">
        <v>18</v>
      </c>
      <c r="AB183" s="20">
        <v>69</v>
      </c>
      <c r="AC183" s="20">
        <v>87</v>
      </c>
      <c r="AD183" s="32">
        <v>98</v>
      </c>
      <c r="AE183" s="34">
        <v>29</v>
      </c>
      <c r="AF183" s="30">
        <v>3</v>
      </c>
      <c r="AG183" s="1">
        <v>62</v>
      </c>
      <c r="AH183" s="1">
        <v>83</v>
      </c>
      <c r="AI183" s="1">
        <v>432</v>
      </c>
      <c r="AJ183" s="1"/>
      <c r="AK183" s="4">
        <f t="shared" si="101"/>
        <v>79.748669146639671</v>
      </c>
      <c r="AL183" s="4">
        <f t="shared" si="102"/>
        <v>71.389814303031187</v>
      </c>
      <c r="AM183" s="14">
        <f t="shared" si="103"/>
        <v>65.049077389984831</v>
      </c>
      <c r="AN183" s="10">
        <f t="shared" si="126"/>
        <v>85.087999999999994</v>
      </c>
      <c r="AO183" s="18">
        <f t="shared" si="130"/>
        <v>85.759969999999996</v>
      </c>
      <c r="AP183" s="39">
        <f t="shared" si="133"/>
        <v>69.702476091569551</v>
      </c>
      <c r="AQ183" s="37">
        <f t="shared" si="136"/>
        <v>58.019999999999996</v>
      </c>
      <c r="AR183" s="24">
        <f t="shared" si="137"/>
        <v>54.11333333333333</v>
      </c>
      <c r="AS183" s="22">
        <f t="shared" si="134"/>
        <v>54.96348978815746</v>
      </c>
      <c r="AT183" s="26">
        <f t="shared" si="135"/>
        <v>62.817775502443169</v>
      </c>
      <c r="AU183" s="43">
        <f t="shared" si="129"/>
        <v>61.897598263456942</v>
      </c>
      <c r="AV183" s="37">
        <f t="shared" si="105"/>
        <v>76.659013474991497</v>
      </c>
      <c r="AW183" s="42">
        <f t="shared" si="99"/>
        <v>76.809692607861166</v>
      </c>
      <c r="AX183" s="45">
        <f t="shared" si="106"/>
        <v>85.50216182788256</v>
      </c>
      <c r="AY183" s="47">
        <f t="shared" si="131"/>
        <v>88.046613339552238</v>
      </c>
      <c r="AZ183" s="28">
        <f t="shared" si="107"/>
        <v>69.206334644207715</v>
      </c>
      <c r="BA183" s="49">
        <f t="shared" si="108"/>
        <v>88.606879853247193</v>
      </c>
      <c r="BB183" s="45">
        <f t="shared" si="128"/>
        <v>59.994612731811252</v>
      </c>
      <c r="BC183" s="5">
        <f t="shared" si="109"/>
        <v>90</v>
      </c>
      <c r="BD183" s="5">
        <f t="shared" si="110"/>
        <v>62.10526315789474</v>
      </c>
      <c r="BE183" s="5">
        <f t="shared" si="111"/>
        <v>91.5625</v>
      </c>
      <c r="BF183" s="5">
        <f t="shared" si="112"/>
        <v>68.432835820895519</v>
      </c>
      <c r="BG183" s="5">
        <f t="shared" si="113"/>
        <v>86.567164179104481</v>
      </c>
      <c r="BH183" s="5">
        <f t="shared" si="114"/>
        <v>69.159677960415962</v>
      </c>
      <c r="BI183" s="5">
        <f t="shared" si="115"/>
        <v>80</v>
      </c>
      <c r="BJ183" s="5">
        <f t="shared" si="116"/>
        <v>15.789473684210526</v>
      </c>
      <c r="BK183" s="5">
        <f t="shared" si="117"/>
        <v>81.25</v>
      </c>
      <c r="BL183" s="5">
        <f t="shared" si="118"/>
        <v>29.850746268656714</v>
      </c>
      <c r="BM183" s="5">
        <f t="shared" si="119"/>
        <v>70.149253731343279</v>
      </c>
      <c r="BN183" s="5">
        <f t="shared" si="120"/>
        <v>31.465951023146598</v>
      </c>
      <c r="BP183" s="51" t="s">
        <v>793</v>
      </c>
      <c r="BQ183" s="51" t="s">
        <v>787</v>
      </c>
    </row>
    <row r="184" spans="1:69" x14ac:dyDescent="0.25">
      <c r="A184" s="1">
        <v>436</v>
      </c>
      <c r="B184" s="1" t="s">
        <v>501</v>
      </c>
      <c r="C184" s="1" t="s">
        <v>73</v>
      </c>
      <c r="D184" s="1">
        <v>25</v>
      </c>
      <c r="E184" s="4">
        <f t="shared" si="100"/>
        <v>64</v>
      </c>
      <c r="F184">
        <v>69</v>
      </c>
      <c r="G184">
        <v>185</v>
      </c>
      <c r="H184" t="s">
        <v>643</v>
      </c>
      <c r="I184" s="1" t="s">
        <v>587</v>
      </c>
      <c r="J184" s="1" t="s">
        <v>89</v>
      </c>
      <c r="K184" s="1">
        <v>67</v>
      </c>
      <c r="L184" s="1">
        <v>1</v>
      </c>
      <c r="M184" s="1">
        <v>1726</v>
      </c>
      <c r="N184" s="12">
        <v>335</v>
      </c>
      <c r="O184" s="12">
        <v>797</v>
      </c>
      <c r="P184" s="12">
        <v>0.42</v>
      </c>
      <c r="Q184" s="7">
        <v>129</v>
      </c>
      <c r="R184" s="7">
        <v>346</v>
      </c>
      <c r="S184" s="7">
        <v>0.373</v>
      </c>
      <c r="T184" s="1">
        <v>206</v>
      </c>
      <c r="U184" s="1">
        <v>451</v>
      </c>
      <c r="V184" s="1">
        <v>0.45700000000000002</v>
      </c>
      <c r="W184" s="1">
        <v>0.501</v>
      </c>
      <c r="X184" s="16">
        <v>302</v>
      </c>
      <c r="Y184" s="16">
        <v>348</v>
      </c>
      <c r="Z184" s="16">
        <v>0.86799999999999999</v>
      </c>
      <c r="AA184" s="20">
        <v>33</v>
      </c>
      <c r="AB184" s="20">
        <v>120</v>
      </c>
      <c r="AC184" s="20">
        <v>153</v>
      </c>
      <c r="AD184" s="32">
        <v>284</v>
      </c>
      <c r="AE184" s="34">
        <v>57</v>
      </c>
      <c r="AF184" s="30">
        <v>5</v>
      </c>
      <c r="AG184" s="1">
        <v>143</v>
      </c>
      <c r="AH184" s="1">
        <v>150</v>
      </c>
      <c r="AI184" s="1">
        <v>1101</v>
      </c>
      <c r="AJ184" s="1"/>
      <c r="AK184" s="4">
        <f t="shared" si="101"/>
        <v>86.28549043963848</v>
      </c>
      <c r="AL184" s="4">
        <f t="shared" si="102"/>
        <v>78.080443155865268</v>
      </c>
      <c r="AM184" s="14">
        <f t="shared" si="103"/>
        <v>75.635417298937782</v>
      </c>
      <c r="AN184" s="10">
        <f t="shared" si="126"/>
        <v>90.689599999999999</v>
      </c>
      <c r="AO184" s="18">
        <f t="shared" si="130"/>
        <v>92.739879999999999</v>
      </c>
      <c r="AP184" s="39">
        <f t="shared" si="133"/>
        <v>75.541749190339686</v>
      </c>
      <c r="AQ184" s="37">
        <f t="shared" si="136"/>
        <v>68.66</v>
      </c>
      <c r="AR184" s="24">
        <f t="shared" si="137"/>
        <v>54.214722222222221</v>
      </c>
      <c r="AS184" s="22">
        <f t="shared" si="134"/>
        <v>58.010702177745813</v>
      </c>
      <c r="AT184" s="26">
        <f t="shared" si="135"/>
        <v>66.236416463460102</v>
      </c>
      <c r="AU184" s="43">
        <f t="shared" si="129"/>
        <v>84.287215188098088</v>
      </c>
      <c r="AV184" s="37">
        <f t="shared" si="105"/>
        <v>87.604167914958367</v>
      </c>
      <c r="AW184" s="42">
        <f t="shared" si="99"/>
        <v>81.538710154026646</v>
      </c>
      <c r="AX184" s="45">
        <f t="shared" si="106"/>
        <v>92.818798165833869</v>
      </c>
      <c r="AY184" s="47">
        <f t="shared" si="131"/>
        <v>95.255805503731338</v>
      </c>
      <c r="AZ184" s="28">
        <f t="shared" si="107"/>
        <v>67.268493937573226</v>
      </c>
      <c r="BA184" s="49">
        <f t="shared" si="108"/>
        <v>99.220695484924875</v>
      </c>
      <c r="BB184" s="45">
        <f t="shared" si="128"/>
        <v>59.564716791992502</v>
      </c>
      <c r="BC184" s="5">
        <f t="shared" si="109"/>
        <v>85</v>
      </c>
      <c r="BD184" s="5">
        <f t="shared" si="110"/>
        <v>55</v>
      </c>
      <c r="BE184" s="5">
        <f t="shared" si="111"/>
        <v>100</v>
      </c>
      <c r="BF184" s="5">
        <f t="shared" si="112"/>
        <v>63.059701492537314</v>
      </c>
      <c r="BG184" s="5">
        <f t="shared" si="113"/>
        <v>91.940298507462686</v>
      </c>
      <c r="BH184" s="5">
        <f t="shared" si="114"/>
        <v>81.055015095605512</v>
      </c>
      <c r="BI184" s="5">
        <f t="shared" si="115"/>
        <v>70</v>
      </c>
      <c r="BJ184" s="5">
        <f t="shared" si="116"/>
        <v>0</v>
      </c>
      <c r="BK184" s="5">
        <f t="shared" si="117"/>
        <v>100</v>
      </c>
      <c r="BL184" s="5">
        <f t="shared" si="118"/>
        <v>17.910447761194028</v>
      </c>
      <c r="BM184" s="5">
        <f t="shared" si="119"/>
        <v>82.089552238805965</v>
      </c>
      <c r="BN184" s="5">
        <f t="shared" si="120"/>
        <v>57.900033545790009</v>
      </c>
      <c r="BP184" s="51" t="s">
        <v>798</v>
      </c>
      <c r="BQ184" s="51" t="s">
        <v>781</v>
      </c>
    </row>
    <row r="185" spans="1:69" x14ac:dyDescent="0.25">
      <c r="A185" s="1">
        <v>414</v>
      </c>
      <c r="B185" s="1" t="s">
        <v>479</v>
      </c>
      <c r="C185" s="1" t="s">
        <v>73</v>
      </c>
      <c r="D185" s="1">
        <v>26</v>
      </c>
      <c r="E185" s="4">
        <f t="shared" si="100"/>
        <v>67</v>
      </c>
      <c r="F185">
        <v>72</v>
      </c>
      <c r="G185">
        <v>175</v>
      </c>
      <c r="H185" t="s">
        <v>588</v>
      </c>
      <c r="I185" s="1" t="s">
        <v>587</v>
      </c>
      <c r="J185" s="1" t="s">
        <v>43</v>
      </c>
      <c r="K185" s="1">
        <v>55</v>
      </c>
      <c r="L185" s="1">
        <v>14</v>
      </c>
      <c r="M185" s="1">
        <v>832</v>
      </c>
      <c r="N185" s="12">
        <v>143</v>
      </c>
      <c r="O185" s="12">
        <v>367</v>
      </c>
      <c r="P185" s="12">
        <v>0.39</v>
      </c>
      <c r="Q185" s="7">
        <v>18</v>
      </c>
      <c r="R185" s="7">
        <v>60</v>
      </c>
      <c r="S185" s="7">
        <v>0.3</v>
      </c>
      <c r="T185" s="1">
        <v>125</v>
      </c>
      <c r="U185" s="1">
        <v>307</v>
      </c>
      <c r="V185" s="1">
        <v>0.40699999999999997</v>
      </c>
      <c r="W185" s="1">
        <v>0.41399999999999998</v>
      </c>
      <c r="X185" s="16">
        <v>34</v>
      </c>
      <c r="Y185" s="16">
        <v>57</v>
      </c>
      <c r="Z185" s="16">
        <v>0.59599999999999997</v>
      </c>
      <c r="AA185" s="20">
        <v>15</v>
      </c>
      <c r="AB185" s="20">
        <v>85</v>
      </c>
      <c r="AC185" s="20">
        <v>100</v>
      </c>
      <c r="AD185" s="32">
        <v>180</v>
      </c>
      <c r="AE185" s="34">
        <v>36</v>
      </c>
      <c r="AF185" s="30">
        <v>6</v>
      </c>
      <c r="AG185" s="1">
        <v>78</v>
      </c>
      <c r="AH185" s="1">
        <v>50</v>
      </c>
      <c r="AI185" s="1">
        <v>338</v>
      </c>
      <c r="AJ185" s="1"/>
      <c r="AK185" s="4">
        <f t="shared" si="101"/>
        <v>79.017747574480609</v>
      </c>
      <c r="AL185" s="4">
        <f t="shared" si="102"/>
        <v>70.641694576233093</v>
      </c>
      <c r="AM185" s="14">
        <f t="shared" si="103"/>
        <v>65.030849772382396</v>
      </c>
      <c r="AN185" s="10">
        <f t="shared" si="126"/>
        <v>71.551999999999992</v>
      </c>
      <c r="AO185" s="18">
        <f t="shared" si="130"/>
        <v>70.652359999999987</v>
      </c>
      <c r="AP185" s="39">
        <f t="shared" si="133"/>
        <v>72.247566389279598</v>
      </c>
      <c r="AQ185" s="37">
        <f t="shared" si="136"/>
        <v>60.68</v>
      </c>
      <c r="AR185" s="24">
        <f t="shared" si="137"/>
        <v>55.086666666666666</v>
      </c>
      <c r="AS185" s="22">
        <f t="shared" si="134"/>
        <v>54.686617227435804</v>
      </c>
      <c r="AT185" s="26">
        <f t="shared" si="135"/>
        <v>63.838998179816755</v>
      </c>
      <c r="AU185" s="43">
        <f t="shared" si="129"/>
        <v>71.588742058014361</v>
      </c>
      <c r="AV185" s="37">
        <f t="shared" si="105"/>
        <v>79.249786444380248</v>
      </c>
      <c r="AW185" s="42">
        <f t="shared" si="99"/>
        <v>77.960216018750856</v>
      </c>
      <c r="AX185" s="45">
        <f t="shared" si="106"/>
        <v>84.572159072709269</v>
      </c>
      <c r="AY185" s="47">
        <f t="shared" si="131"/>
        <v>89.727316231343281</v>
      </c>
      <c r="AZ185" s="28">
        <f t="shared" si="107"/>
        <v>68.927683588922477</v>
      </c>
      <c r="BA185" s="49">
        <f t="shared" si="108"/>
        <v>91.057742708285133</v>
      </c>
      <c r="BB185" s="45">
        <f t="shared" si="128"/>
        <v>53.408408861742899</v>
      </c>
      <c r="BC185" s="5">
        <f t="shared" si="109"/>
        <v>82.5</v>
      </c>
      <c r="BD185" s="5">
        <f t="shared" si="110"/>
        <v>62.10526315789474</v>
      </c>
      <c r="BE185" s="5">
        <f t="shared" si="111"/>
        <v>91.5625</v>
      </c>
      <c r="BF185" s="5">
        <f t="shared" si="112"/>
        <v>59.701492537313435</v>
      </c>
      <c r="BG185" s="5">
        <f t="shared" si="113"/>
        <v>95.298507462686558</v>
      </c>
      <c r="BH185" s="5">
        <f t="shared" si="114"/>
        <v>67.559543777255954</v>
      </c>
      <c r="BI185" s="5">
        <f t="shared" si="115"/>
        <v>65</v>
      </c>
      <c r="BJ185" s="5">
        <f t="shared" si="116"/>
        <v>15.789473684210526</v>
      </c>
      <c r="BK185" s="5">
        <f t="shared" si="117"/>
        <v>81.25</v>
      </c>
      <c r="BL185" s="5">
        <f t="shared" si="118"/>
        <v>10.44776119402985</v>
      </c>
      <c r="BM185" s="5">
        <f t="shared" si="119"/>
        <v>89.552238805970148</v>
      </c>
      <c r="BN185" s="5">
        <f t="shared" si="120"/>
        <v>27.910097282791011</v>
      </c>
      <c r="BP185" s="51" t="s">
        <v>797</v>
      </c>
      <c r="BQ185" s="51" t="s">
        <v>781</v>
      </c>
    </row>
    <row r="186" spans="1:69" x14ac:dyDescent="0.25">
      <c r="A186" s="1">
        <v>212</v>
      </c>
      <c r="B186" s="1" t="s">
        <v>273</v>
      </c>
      <c r="C186" s="1" t="s">
        <v>33</v>
      </c>
      <c r="D186" s="1">
        <v>26</v>
      </c>
      <c r="E186" s="4">
        <f t="shared" si="100"/>
        <v>76</v>
      </c>
      <c r="F186">
        <v>81</v>
      </c>
      <c r="G186">
        <v>242</v>
      </c>
      <c r="H186" t="s">
        <v>681</v>
      </c>
      <c r="I186" s="1" t="s">
        <v>587</v>
      </c>
      <c r="J186" s="1" t="s">
        <v>38</v>
      </c>
      <c r="K186" s="1">
        <v>73</v>
      </c>
      <c r="L186" s="1">
        <v>8</v>
      </c>
      <c r="M186" s="1">
        <v>1411</v>
      </c>
      <c r="N186" s="12">
        <v>218</v>
      </c>
      <c r="O186" s="12">
        <v>459</v>
      </c>
      <c r="P186" s="12">
        <v>0.47499999999999998</v>
      </c>
      <c r="Q186" s="7">
        <v>0</v>
      </c>
      <c r="R186" s="7">
        <v>2</v>
      </c>
      <c r="S186" s="7">
        <v>0</v>
      </c>
      <c r="T186" s="1">
        <v>218</v>
      </c>
      <c r="U186" s="1">
        <v>457</v>
      </c>
      <c r="V186" s="1">
        <v>0.47699999999999998</v>
      </c>
      <c r="W186" s="1">
        <v>0.47499999999999998</v>
      </c>
      <c r="X186" s="16">
        <v>116</v>
      </c>
      <c r="Y186" s="16">
        <v>201</v>
      </c>
      <c r="Z186" s="16">
        <v>0.57699999999999996</v>
      </c>
      <c r="AA186" s="20">
        <v>150</v>
      </c>
      <c r="AB186" s="20">
        <v>302</v>
      </c>
      <c r="AC186" s="20">
        <v>452</v>
      </c>
      <c r="AD186" s="32">
        <v>57</v>
      </c>
      <c r="AE186" s="34">
        <v>36</v>
      </c>
      <c r="AF186" s="30">
        <v>35</v>
      </c>
      <c r="AG186" s="1">
        <v>96</v>
      </c>
      <c r="AH186" s="1">
        <v>136</v>
      </c>
      <c r="AI186" s="1">
        <v>552</v>
      </c>
      <c r="AJ186" s="1"/>
      <c r="AK186" s="4">
        <f t="shared" si="101"/>
        <v>79.334577467499344</v>
      </c>
      <c r="AL186" s="4">
        <f t="shared" si="102"/>
        <v>70.965979290264045</v>
      </c>
      <c r="AM186" s="14">
        <f t="shared" si="103"/>
        <v>71.591540212443093</v>
      </c>
      <c r="AN186" s="10">
        <f t="shared" si="126"/>
        <v>45</v>
      </c>
      <c r="AO186" s="18">
        <f t="shared" si="130"/>
        <v>70.519570000000002</v>
      </c>
      <c r="AP186" s="39">
        <f t="shared" si="133"/>
        <v>83.993743298235259</v>
      </c>
      <c r="AQ186" s="37">
        <f t="shared" si="136"/>
        <v>60.68</v>
      </c>
      <c r="AR186" s="24">
        <f t="shared" si="137"/>
        <v>66.138055555555553</v>
      </c>
      <c r="AS186" s="22">
        <f t="shared" si="134"/>
        <v>82.65304320380794</v>
      </c>
      <c r="AT186" s="26">
        <f t="shared" si="135"/>
        <v>82.472090822855563</v>
      </c>
      <c r="AU186" s="43">
        <f t="shared" si="129"/>
        <v>55.341554617822965</v>
      </c>
      <c r="AV186" s="37">
        <f t="shared" si="105"/>
        <v>77.880951543743322</v>
      </c>
      <c r="AW186" s="42">
        <f t="shared" si="99"/>
        <v>81.283063082821428</v>
      </c>
      <c r="AX186" s="45">
        <f t="shared" si="106"/>
        <v>69.336841058620024</v>
      </c>
      <c r="AY186" s="47">
        <f t="shared" si="131"/>
        <v>72.939816231343286</v>
      </c>
      <c r="AZ186" s="28">
        <f t="shared" si="107"/>
        <v>80.766143171037498</v>
      </c>
      <c r="BA186" s="49">
        <f t="shared" si="108"/>
        <v>57.375379613151694</v>
      </c>
      <c r="BB186" s="45">
        <f t="shared" si="128"/>
        <v>77.483876232787082</v>
      </c>
      <c r="BC186" s="5">
        <f t="shared" si="109"/>
        <v>82.5</v>
      </c>
      <c r="BD186" s="5">
        <f t="shared" si="110"/>
        <v>83.421052631578945</v>
      </c>
      <c r="BE186" s="5">
        <f t="shared" si="111"/>
        <v>66.25</v>
      </c>
      <c r="BF186" s="5">
        <f t="shared" si="112"/>
        <v>82.201492537313428</v>
      </c>
      <c r="BG186" s="5">
        <f t="shared" si="113"/>
        <v>72.798507462686572</v>
      </c>
      <c r="BH186" s="5">
        <f t="shared" si="114"/>
        <v>76.299899362629986</v>
      </c>
      <c r="BI186" s="5">
        <f t="shared" si="115"/>
        <v>65</v>
      </c>
      <c r="BJ186" s="5">
        <f t="shared" si="116"/>
        <v>63.157894736842103</v>
      </c>
      <c r="BK186" s="5">
        <f t="shared" si="117"/>
        <v>25</v>
      </c>
      <c r="BL186" s="5">
        <f t="shared" si="118"/>
        <v>60.447761194029844</v>
      </c>
      <c r="BM186" s="5">
        <f t="shared" si="119"/>
        <v>39.552238805970148</v>
      </c>
      <c r="BN186" s="5">
        <f t="shared" si="120"/>
        <v>47.333109694733317</v>
      </c>
      <c r="BP186" s="51" t="s">
        <v>794</v>
      </c>
      <c r="BQ186" s="51" t="s">
        <v>787</v>
      </c>
    </row>
    <row r="187" spans="1:69" x14ac:dyDescent="0.25">
      <c r="A187" s="1">
        <v>381</v>
      </c>
      <c r="B187" s="1" t="s">
        <v>445</v>
      </c>
      <c r="C187" s="1" t="s">
        <v>30</v>
      </c>
      <c r="D187" s="1">
        <v>30</v>
      </c>
      <c r="E187" s="4">
        <f t="shared" si="100"/>
        <v>71</v>
      </c>
      <c r="F187">
        <v>76</v>
      </c>
      <c r="G187">
        <v>190</v>
      </c>
      <c r="H187" t="s">
        <v>594</v>
      </c>
      <c r="I187" s="1" t="s">
        <v>587</v>
      </c>
      <c r="J187" s="1" t="s">
        <v>84</v>
      </c>
      <c r="K187" s="1">
        <v>78</v>
      </c>
      <c r="L187" s="1">
        <v>78</v>
      </c>
      <c r="M187" s="1">
        <v>2409</v>
      </c>
      <c r="N187" s="12">
        <v>447</v>
      </c>
      <c r="O187" s="12">
        <v>938</v>
      </c>
      <c r="P187" s="12">
        <v>0.47699999999999998</v>
      </c>
      <c r="Q187" s="7">
        <v>200</v>
      </c>
      <c r="R187" s="7">
        <v>458</v>
      </c>
      <c r="S187" s="7">
        <v>0.437</v>
      </c>
      <c r="T187" s="1">
        <v>247</v>
      </c>
      <c r="U187" s="1">
        <v>480</v>
      </c>
      <c r="V187" s="1">
        <v>0.51500000000000001</v>
      </c>
      <c r="W187" s="1">
        <v>0.58299999999999996</v>
      </c>
      <c r="X187" s="16">
        <v>183</v>
      </c>
      <c r="Y187" s="16">
        <v>203</v>
      </c>
      <c r="Z187" s="16">
        <v>0.90100000000000002</v>
      </c>
      <c r="AA187" s="20">
        <v>22</v>
      </c>
      <c r="AB187" s="20">
        <v>145</v>
      </c>
      <c r="AC187" s="20">
        <v>167</v>
      </c>
      <c r="AD187" s="32">
        <v>137</v>
      </c>
      <c r="AE187" s="34">
        <v>39</v>
      </c>
      <c r="AF187" s="30">
        <v>8</v>
      </c>
      <c r="AG187" s="1">
        <v>95</v>
      </c>
      <c r="AH187" s="1">
        <v>134</v>
      </c>
      <c r="AI187" s="1">
        <v>1277</v>
      </c>
      <c r="AJ187" s="1"/>
      <c r="AK187" s="4">
        <f t="shared" si="101"/>
        <v>83.463021785541429</v>
      </c>
      <c r="AL187" s="4">
        <f t="shared" si="102"/>
        <v>75.191563474612991</v>
      </c>
      <c r="AM187" s="14">
        <f t="shared" si="103"/>
        <v>83.124915022761755</v>
      </c>
      <c r="AN187" s="10">
        <v>96</v>
      </c>
      <c r="AO187" s="18">
        <f t="shared" si="130"/>
        <v>93.29840999999999</v>
      </c>
      <c r="AP187" s="39">
        <f t="shared" si="133"/>
        <v>77.716516734787803</v>
      </c>
      <c r="AQ187" s="37">
        <f t="shared" si="136"/>
        <v>61.82</v>
      </c>
      <c r="AR187" s="24">
        <f t="shared" si="137"/>
        <v>56.465555555555554</v>
      </c>
      <c r="AS187" s="22">
        <f t="shared" si="134"/>
        <v>57.085497207606892</v>
      </c>
      <c r="AT187" s="26">
        <f t="shared" si="135"/>
        <v>68.307401969511659</v>
      </c>
      <c r="AU187" s="43">
        <f t="shared" si="129"/>
        <v>65.598579432715312</v>
      </c>
      <c r="AV187" s="37">
        <f t="shared" si="105"/>
        <v>82.712587308474724</v>
      </c>
      <c r="AW187" s="42">
        <f t="shared" si="99"/>
        <v>77.60166876946154</v>
      </c>
      <c r="AX187" s="45">
        <f t="shared" si="106"/>
        <v>81.76886799292285</v>
      </c>
      <c r="AY187" s="47">
        <f t="shared" si="131"/>
        <v>81.270815764925374</v>
      </c>
      <c r="AZ187" s="28">
        <f t="shared" si="107"/>
        <v>70.413848795350788</v>
      </c>
      <c r="BA187" s="49">
        <f t="shared" si="108"/>
        <v>83.784157080279556</v>
      </c>
      <c r="BB187" s="45">
        <f t="shared" si="128"/>
        <v>66.096193959453899</v>
      </c>
      <c r="BC187" s="5">
        <f t="shared" si="109"/>
        <v>72.5</v>
      </c>
      <c r="BD187" s="5">
        <f t="shared" si="110"/>
        <v>71.578947368421055</v>
      </c>
      <c r="BE187" s="5">
        <f t="shared" si="111"/>
        <v>80.3125</v>
      </c>
      <c r="BF187" s="5">
        <f t="shared" si="112"/>
        <v>64.738805970149258</v>
      </c>
      <c r="BG187" s="5">
        <f t="shared" si="113"/>
        <v>90.261194029850742</v>
      </c>
      <c r="BH187" s="5">
        <f t="shared" si="114"/>
        <v>91.365313653136539</v>
      </c>
      <c r="BI187" s="5">
        <f t="shared" si="115"/>
        <v>45</v>
      </c>
      <c r="BJ187" s="5">
        <f t="shared" si="116"/>
        <v>36.842105263157897</v>
      </c>
      <c r="BK187" s="5">
        <f t="shared" si="117"/>
        <v>56.25</v>
      </c>
      <c r="BL187" s="5">
        <f t="shared" si="118"/>
        <v>21.641791044776117</v>
      </c>
      <c r="BM187" s="5">
        <f t="shared" si="119"/>
        <v>78.358208955223873</v>
      </c>
      <c r="BN187" s="5">
        <f t="shared" si="120"/>
        <v>80.811808118081188</v>
      </c>
      <c r="BP187" s="51" t="s">
        <v>795</v>
      </c>
      <c r="BQ187" s="51" t="s">
        <v>790</v>
      </c>
    </row>
    <row r="188" spans="1:69" x14ac:dyDescent="0.25">
      <c r="A188" s="1">
        <v>415</v>
      </c>
      <c r="B188" s="1" t="s">
        <v>480</v>
      </c>
      <c r="C188" s="1" t="s">
        <v>30</v>
      </c>
      <c r="D188" s="1">
        <v>29</v>
      </c>
      <c r="E188" s="4">
        <f t="shared" si="100"/>
        <v>73</v>
      </c>
      <c r="F188">
        <v>78</v>
      </c>
      <c r="G188">
        <v>225</v>
      </c>
      <c r="H188" t="s">
        <v>586</v>
      </c>
      <c r="I188" s="1" t="s">
        <v>587</v>
      </c>
      <c r="J188" s="1" t="s">
        <v>53</v>
      </c>
      <c r="K188" s="1">
        <v>70</v>
      </c>
      <c r="L188" s="1">
        <v>51</v>
      </c>
      <c r="M188" s="1">
        <v>2080</v>
      </c>
      <c r="N188" s="12">
        <v>315</v>
      </c>
      <c r="O188" s="12">
        <v>755</v>
      </c>
      <c r="P188" s="12">
        <v>0.41699999999999998</v>
      </c>
      <c r="Q188" s="7">
        <v>163</v>
      </c>
      <c r="R188" s="7">
        <v>426</v>
      </c>
      <c r="S188" s="7">
        <v>0.38300000000000001</v>
      </c>
      <c r="T188" s="1">
        <v>152</v>
      </c>
      <c r="U188" s="1">
        <v>329</v>
      </c>
      <c r="V188" s="1">
        <v>0.46200000000000002</v>
      </c>
      <c r="W188" s="1">
        <v>0.52500000000000002</v>
      </c>
      <c r="X188" s="16">
        <v>54</v>
      </c>
      <c r="Y188" s="16">
        <v>72</v>
      </c>
      <c r="Z188" s="16">
        <v>0.75</v>
      </c>
      <c r="AA188" s="20">
        <v>30</v>
      </c>
      <c r="AB188" s="20">
        <v>188</v>
      </c>
      <c r="AC188" s="20">
        <v>218</v>
      </c>
      <c r="AD188" s="32">
        <v>195</v>
      </c>
      <c r="AE188" s="34">
        <v>82</v>
      </c>
      <c r="AF188" s="30">
        <v>22</v>
      </c>
      <c r="AG188" s="1">
        <v>97</v>
      </c>
      <c r="AH188" s="1">
        <v>163</v>
      </c>
      <c r="AI188" s="1">
        <v>847</v>
      </c>
      <c r="AJ188" s="1"/>
      <c r="AK188" s="4">
        <f t="shared" si="101"/>
        <v>84.477845451313897</v>
      </c>
      <c r="AL188" s="4">
        <f t="shared" si="102"/>
        <v>76.230265344285982</v>
      </c>
      <c r="AM188" s="14">
        <f t="shared" si="103"/>
        <v>74.534899848254923</v>
      </c>
      <c r="AN188" s="10">
        <v>94</v>
      </c>
      <c r="AO188" s="18">
        <f t="shared" si="130"/>
        <v>81.313500000000005</v>
      </c>
      <c r="AP188" s="39">
        <f t="shared" si="133"/>
        <v>75.121785967898518</v>
      </c>
      <c r="AQ188" s="37">
        <f t="shared" si="136"/>
        <v>78.16</v>
      </c>
      <c r="AR188" s="24">
        <f t="shared" si="137"/>
        <v>61.372777777777777</v>
      </c>
      <c r="AS188" s="22">
        <f t="shared" si="134"/>
        <v>59.493506635387789</v>
      </c>
      <c r="AT188" s="26">
        <f t="shared" si="135"/>
        <v>71.741125683006828</v>
      </c>
      <c r="AU188" s="43">
        <f t="shared" si="129"/>
        <v>72.39936832655502</v>
      </c>
      <c r="AV188" s="37">
        <f t="shared" si="105"/>
        <v>82.847657744617152</v>
      </c>
      <c r="AW188" s="42">
        <f t="shared" si="99"/>
        <v>83.69037051306924</v>
      </c>
      <c r="AX188" s="45">
        <f t="shared" si="106"/>
        <v>75.083036375802976</v>
      </c>
      <c r="AY188" s="47">
        <f t="shared" si="131"/>
        <v>82.009856343283587</v>
      </c>
      <c r="AZ188" s="28">
        <f t="shared" si="107"/>
        <v>72.705109133148511</v>
      </c>
      <c r="BA188" s="49">
        <f t="shared" si="108"/>
        <v>81.067863389884678</v>
      </c>
      <c r="BB188" s="45">
        <f t="shared" si="128"/>
        <v>74.143387769888605</v>
      </c>
      <c r="BC188" s="5">
        <f t="shared" si="109"/>
        <v>75</v>
      </c>
      <c r="BD188" s="5">
        <f t="shared" si="110"/>
        <v>76.315789473684205</v>
      </c>
      <c r="BE188" s="5">
        <f t="shared" si="111"/>
        <v>74.6875</v>
      </c>
      <c r="BF188" s="5">
        <f t="shared" si="112"/>
        <v>76.492537313432834</v>
      </c>
      <c r="BG188" s="5">
        <f t="shared" si="113"/>
        <v>78.507462686567166</v>
      </c>
      <c r="BH188" s="5">
        <f t="shared" si="114"/>
        <v>86.398859443139884</v>
      </c>
      <c r="BI188" s="5">
        <f t="shared" si="115"/>
        <v>50</v>
      </c>
      <c r="BJ188" s="5">
        <f t="shared" si="116"/>
        <v>47.368421052631575</v>
      </c>
      <c r="BK188" s="5">
        <f t="shared" si="117"/>
        <v>43.75</v>
      </c>
      <c r="BL188" s="5">
        <f t="shared" si="118"/>
        <v>47.761194029850742</v>
      </c>
      <c r="BM188" s="5">
        <f t="shared" si="119"/>
        <v>52.238805970149251</v>
      </c>
      <c r="BN188" s="5">
        <f t="shared" si="120"/>
        <v>69.775243206977521</v>
      </c>
      <c r="BP188" s="51" t="s">
        <v>794</v>
      </c>
      <c r="BQ188" s="51" t="s">
        <v>787</v>
      </c>
    </row>
    <row r="189" spans="1:69" x14ac:dyDescent="0.25">
      <c r="A189" s="1">
        <v>64</v>
      </c>
      <c r="B189" s="1" t="s">
        <v>122</v>
      </c>
      <c r="C189" s="1" t="s">
        <v>30</v>
      </c>
      <c r="D189" s="1">
        <v>22</v>
      </c>
      <c r="E189" s="4">
        <f t="shared" si="100"/>
        <v>72</v>
      </c>
      <c r="F189">
        <v>77</v>
      </c>
      <c r="G189">
        <v>214</v>
      </c>
      <c r="H189" t="s">
        <v>693</v>
      </c>
      <c r="I189" s="1" t="s">
        <v>587</v>
      </c>
      <c r="J189" s="1" t="s">
        <v>107</v>
      </c>
      <c r="K189" s="1">
        <v>19</v>
      </c>
      <c r="L189" s="1">
        <v>5</v>
      </c>
      <c r="M189" s="1">
        <v>568</v>
      </c>
      <c r="N189" s="12">
        <v>70</v>
      </c>
      <c r="O189" s="12">
        <v>170</v>
      </c>
      <c r="P189" s="12">
        <v>0.41199999999999998</v>
      </c>
      <c r="Q189" s="7">
        <v>23</v>
      </c>
      <c r="R189" s="7">
        <v>62</v>
      </c>
      <c r="S189" s="7">
        <v>0.371</v>
      </c>
      <c r="T189" s="1">
        <v>47</v>
      </c>
      <c r="U189" s="1">
        <v>108</v>
      </c>
      <c r="V189" s="1">
        <v>0.435</v>
      </c>
      <c r="W189" s="1">
        <v>0.47899999999999998</v>
      </c>
      <c r="X189" s="16">
        <v>64</v>
      </c>
      <c r="Y189" s="16">
        <v>85</v>
      </c>
      <c r="Z189" s="16">
        <v>0.753</v>
      </c>
      <c r="AA189" s="20">
        <v>3</v>
      </c>
      <c r="AB189" s="20">
        <v>33</v>
      </c>
      <c r="AC189" s="20">
        <v>36</v>
      </c>
      <c r="AD189" s="32">
        <v>40</v>
      </c>
      <c r="AE189" s="34">
        <v>12</v>
      </c>
      <c r="AF189" s="30">
        <v>2</v>
      </c>
      <c r="AG189" s="1">
        <v>32</v>
      </c>
      <c r="AH189" s="1">
        <v>33</v>
      </c>
      <c r="AI189" s="1">
        <v>227</v>
      </c>
      <c r="AJ189" s="1"/>
      <c r="AK189" s="4">
        <f t="shared" si="101"/>
        <v>76.075210102035911</v>
      </c>
      <c r="AL189" s="4">
        <f t="shared" si="102"/>
        <v>67.629920927966168</v>
      </c>
      <c r="AM189" s="14">
        <f t="shared" si="103"/>
        <v>62.101311077389987</v>
      </c>
      <c r="AN189" s="10">
        <f t="shared" ref="AN189:AN197" si="138">IF(C189="SG",((S189*100)*0.6+(Q189/2)*0.4)*0.64+59,IF(C189="PG",((S189*100)*0.6+(Q189/2)*0.4)*0.72+56,((S189*100)*0.6+(Q189/2)*0.4)*0.82+45))</f>
        <v>76.190400000000011</v>
      </c>
      <c r="AO189" s="18">
        <f t="shared" si="130"/>
        <v>81.655730000000005</v>
      </c>
      <c r="AP189" s="39">
        <f t="shared" si="133"/>
        <v>69.861070268631778</v>
      </c>
      <c r="AQ189" s="37">
        <f t="shared" si="136"/>
        <v>51.56</v>
      </c>
      <c r="AR189" s="24">
        <f t="shared" si="137"/>
        <v>54.701388888888886</v>
      </c>
      <c r="AS189" s="22">
        <f t="shared" si="134"/>
        <v>52.447884798968161</v>
      </c>
      <c r="AT189" s="26">
        <f t="shared" si="135"/>
        <v>60.716456227539588</v>
      </c>
      <c r="AU189" s="43">
        <f t="shared" si="129"/>
        <v>54.217559639354072</v>
      </c>
      <c r="AV189" s="37">
        <f t="shared" si="105"/>
        <v>72.907186603652477</v>
      </c>
      <c r="AW189" s="42">
        <f t="shared" si="99"/>
        <v>73.383740219815735</v>
      </c>
      <c r="AX189" s="45">
        <f t="shared" si="106"/>
        <v>77.518207888042184</v>
      </c>
      <c r="AY189" s="47">
        <f t="shared" si="131"/>
        <v>79.974058768656732</v>
      </c>
      <c r="AZ189" s="28">
        <f t="shared" si="107"/>
        <v>72.946462713396215</v>
      </c>
      <c r="BA189" s="49">
        <f t="shared" si="108"/>
        <v>78.430848132800037</v>
      </c>
      <c r="BB189" s="45">
        <f t="shared" si="128"/>
        <v>63.466429620322714</v>
      </c>
      <c r="BC189" s="5">
        <f t="shared" si="109"/>
        <v>92.5</v>
      </c>
      <c r="BD189" s="5">
        <f t="shared" si="110"/>
        <v>73.94736842105263</v>
      </c>
      <c r="BE189" s="5">
        <f t="shared" si="111"/>
        <v>77.5</v>
      </c>
      <c r="BF189" s="5">
        <f t="shared" si="112"/>
        <v>72.798507462686572</v>
      </c>
      <c r="BG189" s="5">
        <f t="shared" si="113"/>
        <v>82.201492537313428</v>
      </c>
      <c r="BH189" s="5">
        <f t="shared" si="114"/>
        <v>63.574303924857432</v>
      </c>
      <c r="BI189" s="5">
        <f t="shared" si="115"/>
        <v>85</v>
      </c>
      <c r="BJ189" s="5">
        <f t="shared" si="116"/>
        <v>42.10526315789474</v>
      </c>
      <c r="BK189" s="5">
        <f t="shared" si="117"/>
        <v>50</v>
      </c>
      <c r="BL189" s="5">
        <f t="shared" si="118"/>
        <v>39.552238805970148</v>
      </c>
      <c r="BM189" s="5">
        <f t="shared" si="119"/>
        <v>60.447761194029844</v>
      </c>
      <c r="BN189" s="5">
        <f t="shared" si="120"/>
        <v>19.054008721905401</v>
      </c>
      <c r="BP189" s="51" t="s">
        <v>801</v>
      </c>
      <c r="BQ189" s="51" t="s">
        <v>789</v>
      </c>
    </row>
    <row r="190" spans="1:69" x14ac:dyDescent="0.25">
      <c r="A190" s="1">
        <v>357</v>
      </c>
      <c r="B190" s="1" t="s">
        <v>420</v>
      </c>
      <c r="C190" s="1" t="s">
        <v>50</v>
      </c>
      <c r="D190" s="1">
        <v>19</v>
      </c>
      <c r="E190" s="4">
        <f t="shared" si="100"/>
        <v>75</v>
      </c>
      <c r="F190">
        <v>80</v>
      </c>
      <c r="G190">
        <v>240</v>
      </c>
      <c r="H190" t="s">
        <v>594</v>
      </c>
      <c r="I190" s="1" t="s">
        <v>587</v>
      </c>
      <c r="J190" s="1" t="s">
        <v>62</v>
      </c>
      <c r="K190" s="1">
        <v>25</v>
      </c>
      <c r="L190" s="1">
        <v>25</v>
      </c>
      <c r="M190" s="1">
        <v>738</v>
      </c>
      <c r="N190" s="12">
        <v>129</v>
      </c>
      <c r="O190" s="12">
        <v>263</v>
      </c>
      <c r="P190" s="12">
        <v>0.49</v>
      </c>
      <c r="Q190" s="7">
        <v>4</v>
      </c>
      <c r="R190" s="7">
        <v>16</v>
      </c>
      <c r="S190" s="7">
        <v>0.25</v>
      </c>
      <c r="T190" s="1">
        <v>125</v>
      </c>
      <c r="U190" s="1">
        <v>247</v>
      </c>
      <c r="V190" s="1">
        <v>0.50600000000000001</v>
      </c>
      <c r="W190" s="1">
        <v>0.498</v>
      </c>
      <c r="X190" s="16">
        <v>46</v>
      </c>
      <c r="Y190" s="16">
        <v>66</v>
      </c>
      <c r="Z190" s="16">
        <v>0.69699999999999995</v>
      </c>
      <c r="AA190" s="20">
        <v>50</v>
      </c>
      <c r="AB190" s="20">
        <v>88</v>
      </c>
      <c r="AC190" s="20">
        <v>138</v>
      </c>
      <c r="AD190" s="32">
        <v>42</v>
      </c>
      <c r="AE190" s="34">
        <v>31</v>
      </c>
      <c r="AF190" s="30">
        <v>5</v>
      </c>
      <c r="AG190" s="1">
        <v>47</v>
      </c>
      <c r="AH190" s="1">
        <v>42</v>
      </c>
      <c r="AI190" s="1">
        <v>308</v>
      </c>
      <c r="AJ190" s="1"/>
      <c r="AK190" s="4">
        <f t="shared" si="101"/>
        <v>77.661171780112511</v>
      </c>
      <c r="AL190" s="4">
        <f t="shared" si="102"/>
        <v>69.253199351409265</v>
      </c>
      <c r="AM190" s="14">
        <f t="shared" si="103"/>
        <v>67.629787556904404</v>
      </c>
      <c r="AN190" s="10">
        <f t="shared" si="138"/>
        <v>57.956000000000003</v>
      </c>
      <c r="AO190" s="18">
        <f t="shared" si="130"/>
        <v>77.628770000000003</v>
      </c>
      <c r="AP190" s="39">
        <f t="shared" si="133"/>
        <v>76.040607266137755</v>
      </c>
      <c r="AQ190" s="37">
        <f t="shared" si="136"/>
        <v>58.78</v>
      </c>
      <c r="AR190" s="24">
        <f t="shared" si="137"/>
        <v>56.222222222222221</v>
      </c>
      <c r="AS190" s="22">
        <f t="shared" si="134"/>
        <v>62.074798603766709</v>
      </c>
      <c r="AT190" s="26">
        <f t="shared" si="135"/>
        <v>66.017655746623859</v>
      </c>
      <c r="AU190" s="43">
        <f t="shared" si="129"/>
        <v>54.330975970992824</v>
      </c>
      <c r="AV190" s="37">
        <f t="shared" si="105"/>
        <v>74.369673868714955</v>
      </c>
      <c r="AW190" s="42">
        <f t="shared" si="99"/>
        <v>77.06127591242668</v>
      </c>
      <c r="AX190" s="45">
        <f t="shared" si="106"/>
        <v>75.847414532849839</v>
      </c>
      <c r="AY190" s="47">
        <f t="shared" si="131"/>
        <v>78.989543376865669</v>
      </c>
      <c r="AZ190" s="28">
        <f t="shared" si="107"/>
        <v>78.55871106410693</v>
      </c>
      <c r="BA190" s="49">
        <f t="shared" si="108"/>
        <v>74.749739639120435</v>
      </c>
      <c r="BB190" s="45">
        <f t="shared" si="128"/>
        <v>71.794013861816126</v>
      </c>
      <c r="BC190" s="5">
        <f t="shared" si="109"/>
        <v>100</v>
      </c>
      <c r="BD190" s="5">
        <f t="shared" si="110"/>
        <v>81.05263157894737</v>
      </c>
      <c r="BE190" s="5">
        <f t="shared" si="111"/>
        <v>69.0625</v>
      </c>
      <c r="BF190" s="5">
        <f t="shared" si="112"/>
        <v>81.52985074626865</v>
      </c>
      <c r="BG190" s="5">
        <f t="shared" si="113"/>
        <v>73.470149253731336</v>
      </c>
      <c r="BH190" s="5">
        <f t="shared" si="114"/>
        <v>66.14055686011406</v>
      </c>
      <c r="BI190" s="5">
        <f t="shared" si="115"/>
        <v>100</v>
      </c>
      <c r="BJ190" s="5">
        <f t="shared" si="116"/>
        <v>57.89473684210526</v>
      </c>
      <c r="BK190" s="5">
        <f t="shared" si="117"/>
        <v>31.25</v>
      </c>
      <c r="BL190" s="5">
        <f t="shared" si="118"/>
        <v>58.955223880597011</v>
      </c>
      <c r="BM190" s="5">
        <f t="shared" si="119"/>
        <v>41.044776119402982</v>
      </c>
      <c r="BN190" s="5">
        <f t="shared" si="120"/>
        <v>24.75679302247568</v>
      </c>
      <c r="BP190" s="51" t="s">
        <v>795</v>
      </c>
      <c r="BQ190" s="51" t="s">
        <v>787</v>
      </c>
    </row>
    <row r="191" spans="1:69" x14ac:dyDescent="0.25">
      <c r="A191" s="1">
        <v>101</v>
      </c>
      <c r="B191" s="1" t="s">
        <v>160</v>
      </c>
      <c r="C191" s="1" t="s">
        <v>25</v>
      </c>
      <c r="D191" s="1">
        <v>23</v>
      </c>
      <c r="E191" s="4">
        <f t="shared" si="100"/>
        <v>76</v>
      </c>
      <c r="F191">
        <v>81</v>
      </c>
      <c r="G191">
        <v>246</v>
      </c>
      <c r="H191" t="s">
        <v>766</v>
      </c>
      <c r="I191" s="1" t="s">
        <v>587</v>
      </c>
      <c r="J191" s="1" t="s">
        <v>99</v>
      </c>
      <c r="K191" s="1">
        <v>16</v>
      </c>
      <c r="L191" s="1">
        <v>0</v>
      </c>
      <c r="M191" s="1">
        <v>87</v>
      </c>
      <c r="N191" s="12">
        <v>9</v>
      </c>
      <c r="O191" s="12">
        <v>22</v>
      </c>
      <c r="P191" s="12">
        <v>0.40899999999999997</v>
      </c>
      <c r="Q191" s="7">
        <v>0</v>
      </c>
      <c r="R191" s="7">
        <v>0</v>
      </c>
      <c r="S191" s="7"/>
      <c r="T191" s="1">
        <v>9</v>
      </c>
      <c r="U191" s="1">
        <v>22</v>
      </c>
      <c r="V191" s="1">
        <v>0.40899999999999997</v>
      </c>
      <c r="W191" s="1">
        <v>0.40899999999999997</v>
      </c>
      <c r="X191" s="16">
        <v>9</v>
      </c>
      <c r="Y191" s="16">
        <v>21</v>
      </c>
      <c r="Z191" s="16">
        <v>0.42899999999999999</v>
      </c>
      <c r="AA191" s="20">
        <v>10</v>
      </c>
      <c r="AB191" s="20">
        <v>15</v>
      </c>
      <c r="AC191" s="20">
        <v>25</v>
      </c>
      <c r="AD191" s="32">
        <v>1</v>
      </c>
      <c r="AE191" s="34">
        <v>6</v>
      </c>
      <c r="AF191" s="30">
        <v>3</v>
      </c>
      <c r="AG191" s="1">
        <v>3</v>
      </c>
      <c r="AH191" s="1">
        <v>23</v>
      </c>
      <c r="AI191" s="1">
        <v>27</v>
      </c>
      <c r="AJ191" s="1"/>
      <c r="AK191" s="4">
        <f t="shared" si="101"/>
        <v>70.084686926931624</v>
      </c>
      <c r="AL191" s="4">
        <f t="shared" si="102"/>
        <v>61.498444266388844</v>
      </c>
      <c r="AM191" s="14">
        <f t="shared" si="103"/>
        <v>58.947682852807283</v>
      </c>
      <c r="AN191" s="10">
        <f t="shared" si="138"/>
        <v>45</v>
      </c>
      <c r="AO191" s="18">
        <f t="shared" si="130"/>
        <v>54.143499999999996</v>
      </c>
      <c r="AP191" s="39">
        <f t="shared" si="133"/>
        <v>68.895981282604779</v>
      </c>
      <c r="AQ191" s="37">
        <f t="shared" si="136"/>
        <v>49.28</v>
      </c>
      <c r="AR191" s="24">
        <f t="shared" si="137"/>
        <v>55.755833333333328</v>
      </c>
      <c r="AS191" s="22">
        <f t="shared" si="134"/>
        <v>53.493589262329685</v>
      </c>
      <c r="AT191" s="26">
        <f t="shared" si="135"/>
        <v>59.745970214710638</v>
      </c>
      <c r="AU191" s="43">
        <f t="shared" si="129"/>
        <v>48.582287377990433</v>
      </c>
      <c r="AV191" s="37">
        <f t="shared" si="105"/>
        <v>70.352633649173583</v>
      </c>
      <c r="AW191" s="42">
        <f t="shared" si="99"/>
        <v>71.617365162217396</v>
      </c>
      <c r="AX191" s="45">
        <f t="shared" si="106"/>
        <v>65.167032620727298</v>
      </c>
      <c r="AY191" s="47">
        <f t="shared" si="131"/>
        <v>70.616611940298512</v>
      </c>
      <c r="AZ191" s="28">
        <f t="shared" si="107"/>
        <v>74.092304612243311</v>
      </c>
      <c r="BA191" s="49">
        <f t="shared" si="108"/>
        <v>68.324279793053748</v>
      </c>
      <c r="BB191" s="45">
        <f t="shared" si="128"/>
        <v>69.960036160731576</v>
      </c>
      <c r="BC191" s="5">
        <f t="shared" si="109"/>
        <v>90</v>
      </c>
      <c r="BD191" s="5">
        <f t="shared" si="110"/>
        <v>83.421052631578945</v>
      </c>
      <c r="BE191" s="5">
        <f t="shared" si="111"/>
        <v>66.25</v>
      </c>
      <c r="BF191" s="5">
        <f t="shared" si="112"/>
        <v>83.544776119402982</v>
      </c>
      <c r="BG191" s="5">
        <f t="shared" si="113"/>
        <v>71.455223880597018</v>
      </c>
      <c r="BH191" s="5">
        <f t="shared" si="114"/>
        <v>56.313317678631329</v>
      </c>
      <c r="BI191" s="5">
        <f t="shared" si="115"/>
        <v>80</v>
      </c>
      <c r="BJ191" s="5">
        <f t="shared" si="116"/>
        <v>63.157894736842103</v>
      </c>
      <c r="BK191" s="5">
        <f t="shared" si="117"/>
        <v>25</v>
      </c>
      <c r="BL191" s="5">
        <f t="shared" si="118"/>
        <v>63.432835820895519</v>
      </c>
      <c r="BM191" s="5">
        <f t="shared" si="119"/>
        <v>36.567164179104473</v>
      </c>
      <c r="BN191" s="5">
        <f t="shared" si="120"/>
        <v>2.9184837302918485</v>
      </c>
      <c r="BP191" s="51" t="s">
        <v>801</v>
      </c>
      <c r="BQ191" s="51" t="s">
        <v>790</v>
      </c>
    </row>
    <row r="192" spans="1:69" x14ac:dyDescent="0.25">
      <c r="A192" s="1">
        <v>108</v>
      </c>
      <c r="B192" s="1" t="s">
        <v>167</v>
      </c>
      <c r="C192" s="1" t="s">
        <v>50</v>
      </c>
      <c r="D192" s="1">
        <v>24</v>
      </c>
      <c r="E192" s="4">
        <f t="shared" si="100"/>
        <v>73</v>
      </c>
      <c r="F192">
        <v>78</v>
      </c>
      <c r="G192">
        <v>235</v>
      </c>
      <c r="H192" t="s">
        <v>623</v>
      </c>
      <c r="I192" s="1" t="s">
        <v>587</v>
      </c>
      <c r="J192" s="1" t="s">
        <v>89</v>
      </c>
      <c r="K192" s="1">
        <v>82</v>
      </c>
      <c r="L192" s="1">
        <v>17</v>
      </c>
      <c r="M192" s="1">
        <v>1647</v>
      </c>
      <c r="N192" s="12">
        <v>229</v>
      </c>
      <c r="O192" s="12">
        <v>545</v>
      </c>
      <c r="P192" s="12">
        <v>0.42</v>
      </c>
      <c r="Q192" s="7">
        <v>61</v>
      </c>
      <c r="R192" s="7">
        <v>208</v>
      </c>
      <c r="S192" s="7">
        <v>0.29299999999999998</v>
      </c>
      <c r="T192" s="1">
        <v>168</v>
      </c>
      <c r="U192" s="1">
        <v>337</v>
      </c>
      <c r="V192" s="1">
        <v>0.499</v>
      </c>
      <c r="W192" s="1">
        <v>0.47599999999999998</v>
      </c>
      <c r="X192" s="16">
        <v>109</v>
      </c>
      <c r="Y192" s="16">
        <v>141</v>
      </c>
      <c r="Z192" s="16">
        <v>0.77300000000000002</v>
      </c>
      <c r="AA192" s="20">
        <v>72</v>
      </c>
      <c r="AB192" s="20">
        <v>221</v>
      </c>
      <c r="AC192" s="20">
        <v>293</v>
      </c>
      <c r="AD192" s="32">
        <v>94</v>
      </c>
      <c r="AE192" s="34">
        <v>72</v>
      </c>
      <c r="AF192" s="30">
        <v>25</v>
      </c>
      <c r="AG192" s="1">
        <v>49</v>
      </c>
      <c r="AH192" s="1">
        <v>137</v>
      </c>
      <c r="AI192" s="1">
        <v>628</v>
      </c>
      <c r="AJ192" s="1"/>
      <c r="AK192" s="4">
        <f t="shared" si="101"/>
        <v>83.179918630036966</v>
      </c>
      <c r="AL192" s="4">
        <f t="shared" si="102"/>
        <v>74.901799068390787</v>
      </c>
      <c r="AM192" s="14">
        <f t="shared" si="103"/>
        <v>70.327374810318673</v>
      </c>
      <c r="AN192" s="10">
        <f t="shared" si="138"/>
        <v>69.419600000000003</v>
      </c>
      <c r="AO192" s="18">
        <f t="shared" si="130"/>
        <v>83.633929999999992</v>
      </c>
      <c r="AP192" s="39">
        <f t="shared" si="133"/>
        <v>78.334702832893754</v>
      </c>
      <c r="AQ192" s="37">
        <f t="shared" si="136"/>
        <v>74.36</v>
      </c>
      <c r="AR192" s="24">
        <f t="shared" si="137"/>
        <v>62.346111111111114</v>
      </c>
      <c r="AS192" s="22">
        <f t="shared" si="134"/>
        <v>67.707992260826344</v>
      </c>
      <c r="AT192" s="26">
        <f t="shared" si="135"/>
        <v>75.244182737016814</v>
      </c>
      <c r="AU192" s="43">
        <f t="shared" si="129"/>
        <v>60.874415195574166</v>
      </c>
      <c r="AV192" s="37">
        <f t="shared" si="105"/>
        <v>79.319490116043795</v>
      </c>
      <c r="AW192" s="42">
        <f t="shared" ref="AW192:AW255" si="139">((AQ192/0.95)*0.4+(AS192/0.95)*0.2+(AR192/0.95)*0.2+(AY192/0.95)*0.2)*0.71+30</f>
        <v>84.131546124989995</v>
      </c>
      <c r="AX192" s="45">
        <f t="shared" si="106"/>
        <v>77.674050835415358</v>
      </c>
      <c r="AY192" s="47">
        <f t="shared" si="131"/>
        <v>83.373564365671655</v>
      </c>
      <c r="AZ192" s="28">
        <f t="shared" si="107"/>
        <v>76.957817135955267</v>
      </c>
      <c r="BA192" s="49">
        <f t="shared" si="108"/>
        <v>79.982416089770112</v>
      </c>
      <c r="BB192" s="45">
        <f t="shared" si="128"/>
        <v>74.74159147866537</v>
      </c>
      <c r="BC192" s="5">
        <f t="shared" si="109"/>
        <v>87.5</v>
      </c>
      <c r="BD192" s="5">
        <f t="shared" si="110"/>
        <v>76.315789473684205</v>
      </c>
      <c r="BE192" s="5">
        <f t="shared" si="111"/>
        <v>74.6875</v>
      </c>
      <c r="BF192" s="5">
        <f t="shared" si="112"/>
        <v>79.850746268656707</v>
      </c>
      <c r="BG192" s="5">
        <f t="shared" si="113"/>
        <v>75.149253731343279</v>
      </c>
      <c r="BH192" s="5">
        <f t="shared" si="114"/>
        <v>79.862462260986248</v>
      </c>
      <c r="BI192" s="5">
        <f t="shared" si="115"/>
        <v>75</v>
      </c>
      <c r="BJ192" s="5">
        <f t="shared" si="116"/>
        <v>47.368421052631575</v>
      </c>
      <c r="BK192" s="5">
        <f t="shared" si="117"/>
        <v>43.75</v>
      </c>
      <c r="BL192" s="5">
        <f t="shared" si="118"/>
        <v>55.223880597014919</v>
      </c>
      <c r="BM192" s="5">
        <f t="shared" si="119"/>
        <v>44.776119402985074</v>
      </c>
      <c r="BN192" s="5">
        <f t="shared" si="120"/>
        <v>55.249916135524991</v>
      </c>
      <c r="BP192" s="51" t="s">
        <v>796</v>
      </c>
      <c r="BQ192" s="51" t="s">
        <v>787</v>
      </c>
    </row>
    <row r="193" spans="1:69" x14ac:dyDescent="0.25">
      <c r="A193" s="1">
        <v>399</v>
      </c>
      <c r="B193" s="1" t="s">
        <v>464</v>
      </c>
      <c r="C193" s="1" t="s">
        <v>50</v>
      </c>
      <c r="D193" s="1">
        <v>21</v>
      </c>
      <c r="E193" s="4">
        <f t="shared" si="100"/>
        <v>76</v>
      </c>
      <c r="F193">
        <v>81</v>
      </c>
      <c r="G193">
        <v>214</v>
      </c>
      <c r="H193" t="s">
        <v>725</v>
      </c>
      <c r="I193" s="1" t="s">
        <v>587</v>
      </c>
      <c r="J193" s="1" t="s">
        <v>43</v>
      </c>
      <c r="K193" s="1">
        <v>74</v>
      </c>
      <c r="L193" s="1">
        <v>32</v>
      </c>
      <c r="M193" s="1">
        <v>1131</v>
      </c>
      <c r="N193" s="12">
        <v>146</v>
      </c>
      <c r="O193" s="12">
        <v>346</v>
      </c>
      <c r="P193" s="12">
        <v>0.42199999999999999</v>
      </c>
      <c r="Q193" s="7">
        <v>31</v>
      </c>
      <c r="R193" s="7">
        <v>127</v>
      </c>
      <c r="S193" s="7">
        <v>0.24399999999999999</v>
      </c>
      <c r="T193" s="1">
        <v>115</v>
      </c>
      <c r="U193" s="1">
        <v>219</v>
      </c>
      <c r="V193" s="1">
        <v>0.52500000000000002</v>
      </c>
      <c r="W193" s="1">
        <v>0.46700000000000003</v>
      </c>
      <c r="X193" s="16">
        <v>63</v>
      </c>
      <c r="Y193" s="16">
        <v>94</v>
      </c>
      <c r="Z193" s="16">
        <v>0.67</v>
      </c>
      <c r="AA193" s="20">
        <v>35</v>
      </c>
      <c r="AB193" s="20">
        <v>128</v>
      </c>
      <c r="AC193" s="20">
        <v>163</v>
      </c>
      <c r="AD193" s="32">
        <v>77</v>
      </c>
      <c r="AE193" s="34">
        <v>38</v>
      </c>
      <c r="AF193" s="30">
        <v>26</v>
      </c>
      <c r="AG193" s="1">
        <v>76</v>
      </c>
      <c r="AH193" s="1">
        <v>135</v>
      </c>
      <c r="AI193" s="1">
        <v>386</v>
      </c>
      <c r="AJ193" s="1"/>
      <c r="AK193" s="4">
        <f t="shared" si="101"/>
        <v>79.301864022068372</v>
      </c>
      <c r="AL193" s="4">
        <f t="shared" si="102"/>
        <v>70.932496116705281</v>
      </c>
      <c r="AM193" s="14">
        <f t="shared" si="103"/>
        <v>66.237077389984833</v>
      </c>
      <c r="AN193" s="10">
        <f t="shared" si="138"/>
        <v>62.088799999999999</v>
      </c>
      <c r="AO193" s="18">
        <f t="shared" si="130"/>
        <v>76.046700000000001</v>
      </c>
      <c r="AP193" s="39">
        <f t="shared" si="133"/>
        <v>75.875837318676162</v>
      </c>
      <c r="AQ193" s="37">
        <f t="shared" si="136"/>
        <v>61.44</v>
      </c>
      <c r="AR193" s="24">
        <f t="shared" si="137"/>
        <v>63.218055555555551</v>
      </c>
      <c r="AS193" s="22">
        <f t="shared" si="134"/>
        <v>60.554714184274374</v>
      </c>
      <c r="AT193" s="26">
        <f t="shared" si="135"/>
        <v>68.892809422369609</v>
      </c>
      <c r="AU193" s="43">
        <f t="shared" si="129"/>
        <v>58.559258736842111</v>
      </c>
      <c r="AV193" s="37">
        <f t="shared" si="105"/>
        <v>75.625788926139521</v>
      </c>
      <c r="AW193" s="42">
        <f t="shared" si="139"/>
        <v>78.896656077058012</v>
      </c>
      <c r="AX193" s="45">
        <f t="shared" si="106"/>
        <v>77.779907651544363</v>
      </c>
      <c r="AY193" s="47">
        <f t="shared" si="131"/>
        <v>80.472746268656721</v>
      </c>
      <c r="AZ193" s="28">
        <f t="shared" si="107"/>
        <v>80.563504112689316</v>
      </c>
      <c r="BA193" s="49">
        <f t="shared" si="108"/>
        <v>74.158485212201498</v>
      </c>
      <c r="BB193" s="45">
        <f t="shared" si="128"/>
        <v>74.509597011292598</v>
      </c>
      <c r="BC193" s="5">
        <f t="shared" si="109"/>
        <v>95</v>
      </c>
      <c r="BD193" s="5">
        <f t="shared" si="110"/>
        <v>83.421052631578945</v>
      </c>
      <c r="BE193" s="5">
        <f t="shared" si="111"/>
        <v>66.25</v>
      </c>
      <c r="BF193" s="5">
        <f t="shared" si="112"/>
        <v>72.798507462686572</v>
      </c>
      <c r="BG193" s="5">
        <f t="shared" si="113"/>
        <v>82.201492537313428</v>
      </c>
      <c r="BH193" s="5">
        <f t="shared" si="114"/>
        <v>72.073129822207306</v>
      </c>
      <c r="BI193" s="5">
        <f t="shared" si="115"/>
        <v>90</v>
      </c>
      <c r="BJ193" s="5">
        <f t="shared" si="116"/>
        <v>63.157894736842103</v>
      </c>
      <c r="BK193" s="5">
        <f t="shared" si="117"/>
        <v>25</v>
      </c>
      <c r="BL193" s="5">
        <f t="shared" si="118"/>
        <v>39.552238805970148</v>
      </c>
      <c r="BM193" s="5">
        <f t="shared" si="119"/>
        <v>60.447761194029844</v>
      </c>
      <c r="BN193" s="5">
        <f t="shared" si="120"/>
        <v>37.940288493794029</v>
      </c>
      <c r="BP193" s="51" t="s">
        <v>791</v>
      </c>
      <c r="BQ193" s="51" t="s">
        <v>787</v>
      </c>
    </row>
    <row r="194" spans="1:69" x14ac:dyDescent="0.25">
      <c r="A194" s="1">
        <v>157</v>
      </c>
      <c r="B194" s="1" t="s">
        <v>218</v>
      </c>
      <c r="C194" s="1" t="s">
        <v>30</v>
      </c>
      <c r="D194" s="1">
        <v>23</v>
      </c>
      <c r="E194" s="4">
        <f t="shared" ref="E194:E257" si="140">(F194-5)</f>
        <v>72</v>
      </c>
      <c r="F194">
        <v>77</v>
      </c>
      <c r="G194">
        <v>191</v>
      </c>
      <c r="H194" t="s">
        <v>719</v>
      </c>
      <c r="I194" s="1" t="s">
        <v>587</v>
      </c>
      <c r="J194" s="1" t="s">
        <v>38</v>
      </c>
      <c r="K194" s="1">
        <v>3</v>
      </c>
      <c r="L194" s="1">
        <v>0</v>
      </c>
      <c r="M194" s="1">
        <v>13</v>
      </c>
      <c r="N194" s="12">
        <v>1</v>
      </c>
      <c r="O194" s="12">
        <v>2</v>
      </c>
      <c r="P194" s="12">
        <v>0.5</v>
      </c>
      <c r="Q194" s="7">
        <v>1</v>
      </c>
      <c r="R194" s="7">
        <v>2</v>
      </c>
      <c r="S194" s="7">
        <v>0.5</v>
      </c>
      <c r="T194" s="1">
        <v>0</v>
      </c>
      <c r="U194" s="1">
        <v>0</v>
      </c>
      <c r="V194" s="1"/>
      <c r="W194" s="1">
        <v>0.75</v>
      </c>
      <c r="X194" s="16">
        <v>0</v>
      </c>
      <c r="Y194" s="16">
        <v>0</v>
      </c>
      <c r="Z194" s="16"/>
      <c r="AA194" s="20">
        <v>1</v>
      </c>
      <c r="AB194" s="20">
        <v>1</v>
      </c>
      <c r="AC194" s="20">
        <v>2</v>
      </c>
      <c r="AD194" s="32">
        <v>3</v>
      </c>
      <c r="AE194" s="34">
        <v>0</v>
      </c>
      <c r="AF194" s="30">
        <v>1</v>
      </c>
      <c r="AG194" s="1">
        <v>3</v>
      </c>
      <c r="AH194" s="1">
        <v>4</v>
      </c>
      <c r="AI194" s="1">
        <v>3</v>
      </c>
      <c r="AJ194" s="1"/>
      <c r="AK194" s="4">
        <f t="shared" ref="AK194:AK257" si="141">(AVERAGE(AM194:BB194)/0.87)*0.85+10</f>
        <v>71.990024353248032</v>
      </c>
      <c r="AL194" s="4">
        <f t="shared" ref="AL194:AL257" si="142">AVERAGE(AM194:BB194)</f>
        <v>63.448613161559742</v>
      </c>
      <c r="AM194" s="14">
        <f t="shared" ref="AM194:AM257" si="143">((P194*100)*0.5+(N194/6.59)*0.5)*0.66+45</f>
        <v>61.550075872534144</v>
      </c>
      <c r="AN194" s="10">
        <f t="shared" si="138"/>
        <v>78.328000000000003</v>
      </c>
      <c r="AO194" s="18">
        <f t="shared" si="130"/>
        <v>40</v>
      </c>
      <c r="AP194" s="39">
        <f t="shared" si="133"/>
        <v>67.868091550432581</v>
      </c>
      <c r="AQ194" s="37">
        <f t="shared" si="136"/>
        <v>47</v>
      </c>
      <c r="AR194" s="24">
        <f t="shared" si="137"/>
        <v>54.37694444444444</v>
      </c>
      <c r="AS194" s="22">
        <f t="shared" si="134"/>
        <v>51.558839095813099</v>
      </c>
      <c r="AT194" s="26">
        <f t="shared" si="135"/>
        <v>58.45788671486072</v>
      </c>
      <c r="AU194" s="43">
        <f t="shared" si="129"/>
        <v>49.963623824760766</v>
      </c>
      <c r="AV194" s="37">
        <f t="shared" ref="AV194:AV257" si="144">(((AG194-321)/-3.21)*0.1+(AU194/0.95)*0.57+(AS194/0.95)*0.2+(AI194/20)*0.2)*0.6+40</f>
        <v>70.461525275293027</v>
      </c>
      <c r="AW194" s="42">
        <f t="shared" si="139"/>
        <v>71.874029873951457</v>
      </c>
      <c r="AX194" s="45">
        <f t="shared" ref="AX194:AX257" si="145">(BI194*0.3+BK194*0.2+BM194*0.2+AY194*0.1+BN194*0.2)*0.8+30</f>
        <v>76.104275616341312</v>
      </c>
      <c r="AY194" s="47">
        <f t="shared" si="131"/>
        <v>80.207374067164181</v>
      </c>
      <c r="AZ194" s="28">
        <f t="shared" ref="AZ194:AZ257" si="146">(BI194*0.2+BJ194*0.3+(AC194/11)*0.3+(AR194/0.96)*0.1+BM194*0.1+(AY194/0.96)*0.1)*0.65+40</f>
        <v>72.803236879870511</v>
      </c>
      <c r="BA194" s="49">
        <f t="shared" ref="BA194:BA257" si="147">IF(C194="C",(((AY194/0.95)*0.35+(AU194/0.95)*0.2+BK194*0.45)*0.55+30),IF(C194="PF",(((AY194/0.95)*0.4+(AU194/0.95)*0.25+BK194*0.35)*0.65+35),(((T194/6.3)*0.1+(AY194/0.95)*0.35+(AU194/0.95)*0.2+BK194*0.35)*0.65+40)))</f>
        <v>77.419682839472358</v>
      </c>
      <c r="BB194" s="45">
        <f t="shared" si="128"/>
        <v>57.204224530017306</v>
      </c>
      <c r="BC194" s="5">
        <f t="shared" ref="BC194:BC257" si="148">((D194-39)/-0.2)*0.5+50</f>
        <v>90</v>
      </c>
      <c r="BD194" s="5">
        <f t="shared" ref="BD194:BD257" si="149">((F194-69)/0.19)*0.45+55</f>
        <v>73.94736842105263</v>
      </c>
      <c r="BE194" s="5">
        <f t="shared" ref="BE194:BE257" si="150">((F194-85)/-0.16)*0.45+55</f>
        <v>77.5</v>
      </c>
      <c r="BF194" s="5">
        <f t="shared" ref="BF194:BF257" si="151">((G194-161)/1.34)*0.45+55</f>
        <v>65.074626865671647</v>
      </c>
      <c r="BG194" s="5">
        <f t="shared" ref="BG194:BG257" si="152">((G194-295)/-1.34)*0.45+55</f>
        <v>89.925373134328368</v>
      </c>
      <c r="BH194" s="5">
        <f t="shared" ref="BH194:BH257" si="153">(M194/29.81)*0.45+55</f>
        <v>55.196242871519622</v>
      </c>
      <c r="BI194" s="5">
        <f t="shared" ref="BI194:BI257" si="154">((D194-39)/-0.2)</f>
        <v>80</v>
      </c>
      <c r="BJ194" s="5">
        <f t="shared" ref="BJ194:BJ257" si="155">((F194-69)/0.19)</f>
        <v>42.10526315789474</v>
      </c>
      <c r="BK194" s="5">
        <f t="shared" ref="BK194:BK257" si="156">((F194-85)/-0.16)</f>
        <v>50</v>
      </c>
      <c r="BL194" s="5">
        <f t="shared" ref="BL194:BL257" si="157">((G194-161)/1.34)</f>
        <v>22.388059701492537</v>
      </c>
      <c r="BM194" s="5">
        <f t="shared" ref="BM194:BM257" si="158">((G194-295)/-1.34)</f>
        <v>77.611940298507463</v>
      </c>
      <c r="BN194" s="5">
        <f t="shared" ref="BN194:BN257" si="159">(M194/29.81)</f>
        <v>0.43609527004360954</v>
      </c>
      <c r="BP194" s="51" t="s">
        <v>788</v>
      </c>
      <c r="BQ194" s="51" t="s">
        <v>787</v>
      </c>
    </row>
    <row r="195" spans="1:69" x14ac:dyDescent="0.25">
      <c r="A195" s="1">
        <v>107</v>
      </c>
      <c r="B195" s="1" t="s">
        <v>166</v>
      </c>
      <c r="C195" s="1" t="s">
        <v>30</v>
      </c>
      <c r="D195" s="1">
        <v>34</v>
      </c>
      <c r="E195" s="4">
        <f t="shared" si="140"/>
        <v>72</v>
      </c>
      <c r="F195">
        <v>77</v>
      </c>
      <c r="G195">
        <v>200</v>
      </c>
      <c r="H195" t="s">
        <v>603</v>
      </c>
      <c r="I195" s="1" t="s">
        <v>587</v>
      </c>
      <c r="J195" s="1" t="s">
        <v>84</v>
      </c>
      <c r="K195" s="1">
        <v>64</v>
      </c>
      <c r="L195" s="1">
        <v>4</v>
      </c>
      <c r="M195" s="1">
        <v>1703</v>
      </c>
      <c r="N195" s="12">
        <v>332</v>
      </c>
      <c r="O195" s="12">
        <v>839</v>
      </c>
      <c r="P195" s="12">
        <v>0.39600000000000002</v>
      </c>
      <c r="Q195" s="7">
        <v>119</v>
      </c>
      <c r="R195" s="7">
        <v>364</v>
      </c>
      <c r="S195" s="7">
        <v>0.32700000000000001</v>
      </c>
      <c r="T195" s="1">
        <v>213</v>
      </c>
      <c r="U195" s="1">
        <v>475</v>
      </c>
      <c r="V195" s="1">
        <v>0.44800000000000001</v>
      </c>
      <c r="W195" s="1">
        <v>0.46700000000000003</v>
      </c>
      <c r="X195" s="16">
        <v>227</v>
      </c>
      <c r="Y195" s="16">
        <v>252</v>
      </c>
      <c r="Z195" s="16">
        <v>0.90100000000000002</v>
      </c>
      <c r="AA195" s="20">
        <v>18</v>
      </c>
      <c r="AB195" s="20">
        <v>106</v>
      </c>
      <c r="AC195" s="20">
        <v>124</v>
      </c>
      <c r="AD195" s="32">
        <v>158</v>
      </c>
      <c r="AE195" s="34">
        <v>59</v>
      </c>
      <c r="AF195" s="30">
        <v>14</v>
      </c>
      <c r="AG195" s="1">
        <v>92</v>
      </c>
      <c r="AH195" s="1">
        <v>108</v>
      </c>
      <c r="AI195" s="1">
        <v>1010</v>
      </c>
      <c r="AJ195" s="1"/>
      <c r="AK195" s="4">
        <f t="shared" si="141"/>
        <v>81.526332991991097</v>
      </c>
      <c r="AL195" s="4">
        <f t="shared" si="142"/>
        <v>73.20930553297913</v>
      </c>
      <c r="AM195" s="14">
        <f t="shared" si="143"/>
        <v>74.693189681335355</v>
      </c>
      <c r="AN195" s="10">
        <f t="shared" si="138"/>
        <v>86.788800000000009</v>
      </c>
      <c r="AO195" s="18">
        <f t="shared" si="130"/>
        <v>93.914410000000004</v>
      </c>
      <c r="AP195" s="39">
        <f t="shared" si="133"/>
        <v>75.379254343437822</v>
      </c>
      <c r="AQ195" s="37">
        <f t="shared" si="136"/>
        <v>69.42</v>
      </c>
      <c r="AR195" s="24">
        <f t="shared" si="137"/>
        <v>58.594722222222217</v>
      </c>
      <c r="AS195" s="22">
        <f t="shared" si="134"/>
        <v>55.323991773884636</v>
      </c>
      <c r="AT195" s="26">
        <f t="shared" si="135"/>
        <v>65.116372726265581</v>
      </c>
      <c r="AU195" s="43">
        <f t="shared" si="129"/>
        <v>67.72764906788278</v>
      </c>
      <c r="AV195" s="37">
        <f t="shared" si="144"/>
        <v>81.710621193967341</v>
      </c>
      <c r="AW195" s="42">
        <f t="shared" si="139"/>
        <v>79.553112252890188</v>
      </c>
      <c r="AX195" s="45">
        <f t="shared" si="145"/>
        <v>70.784527345188678</v>
      </c>
      <c r="AY195" s="47">
        <f t="shared" si="131"/>
        <v>78.758586287313435</v>
      </c>
      <c r="AZ195" s="28">
        <f t="shared" si="146"/>
        <v>67.566880686194992</v>
      </c>
      <c r="BA195" s="49">
        <f t="shared" si="147"/>
        <v>81.701221952028078</v>
      </c>
      <c r="BB195" s="45">
        <f t="shared" si="128"/>
        <v>64.315548995054939</v>
      </c>
      <c r="BC195" s="5">
        <f t="shared" si="148"/>
        <v>62.5</v>
      </c>
      <c r="BD195" s="5">
        <f t="shared" si="149"/>
        <v>73.94736842105263</v>
      </c>
      <c r="BE195" s="5">
        <f t="shared" si="150"/>
        <v>77.5</v>
      </c>
      <c r="BF195" s="5">
        <f t="shared" si="151"/>
        <v>68.097014925373131</v>
      </c>
      <c r="BG195" s="5">
        <f t="shared" si="152"/>
        <v>86.902985074626869</v>
      </c>
      <c r="BH195" s="5">
        <f t="shared" si="153"/>
        <v>80.707816169070782</v>
      </c>
      <c r="BI195" s="5">
        <f t="shared" si="154"/>
        <v>25</v>
      </c>
      <c r="BJ195" s="5">
        <f t="shared" si="155"/>
        <v>42.10526315789474</v>
      </c>
      <c r="BK195" s="5">
        <f t="shared" si="156"/>
        <v>50</v>
      </c>
      <c r="BL195" s="5">
        <f t="shared" si="157"/>
        <v>29.104477611940297</v>
      </c>
      <c r="BM195" s="5">
        <f t="shared" si="158"/>
        <v>70.895522388059703</v>
      </c>
      <c r="BN195" s="5">
        <f t="shared" si="159"/>
        <v>57.128480375712847</v>
      </c>
      <c r="BP195" s="51" t="s">
        <v>788</v>
      </c>
      <c r="BQ195" s="51" t="s">
        <v>787</v>
      </c>
    </row>
    <row r="196" spans="1:69" x14ac:dyDescent="0.25">
      <c r="A196" s="1">
        <v>341</v>
      </c>
      <c r="B196" s="1" t="s">
        <v>403</v>
      </c>
      <c r="C196" s="1" t="s">
        <v>73</v>
      </c>
      <c r="D196" s="1">
        <v>32</v>
      </c>
      <c r="E196" s="4">
        <f t="shared" si="140"/>
        <v>67</v>
      </c>
      <c r="F196">
        <v>72</v>
      </c>
      <c r="G196">
        <v>190</v>
      </c>
      <c r="H196" t="s">
        <v>634</v>
      </c>
      <c r="I196" s="1" t="s">
        <v>587</v>
      </c>
      <c r="J196" s="1" t="s">
        <v>38</v>
      </c>
      <c r="K196" s="1">
        <v>63</v>
      </c>
      <c r="L196" s="1">
        <v>29</v>
      </c>
      <c r="M196" s="1">
        <v>1407</v>
      </c>
      <c r="N196" s="12">
        <v>205</v>
      </c>
      <c r="O196" s="12">
        <v>504</v>
      </c>
      <c r="P196" s="12">
        <v>0.40699999999999997</v>
      </c>
      <c r="Q196" s="7">
        <v>89</v>
      </c>
      <c r="R196" s="7">
        <v>258</v>
      </c>
      <c r="S196" s="7">
        <v>0.34499999999999997</v>
      </c>
      <c r="T196" s="1">
        <v>116</v>
      </c>
      <c r="U196" s="1">
        <v>246</v>
      </c>
      <c r="V196" s="1">
        <v>0.47199999999999998</v>
      </c>
      <c r="W196" s="1">
        <v>0.495</v>
      </c>
      <c r="X196" s="16">
        <v>24</v>
      </c>
      <c r="Y196" s="16">
        <v>36</v>
      </c>
      <c r="Z196" s="16">
        <v>0.66700000000000004</v>
      </c>
      <c r="AA196" s="20">
        <v>33</v>
      </c>
      <c r="AB196" s="20">
        <v>113</v>
      </c>
      <c r="AC196" s="20">
        <v>146</v>
      </c>
      <c r="AD196" s="32">
        <v>253</v>
      </c>
      <c r="AE196" s="34">
        <v>47</v>
      </c>
      <c r="AF196" s="30">
        <v>6</v>
      </c>
      <c r="AG196" s="1">
        <v>109</v>
      </c>
      <c r="AH196" s="1">
        <v>136</v>
      </c>
      <c r="AI196" s="1">
        <v>523</v>
      </c>
      <c r="AJ196" s="1"/>
      <c r="AK196" s="4">
        <f t="shared" si="141"/>
        <v>80.153691710337924</v>
      </c>
      <c r="AL196" s="4">
        <f t="shared" si="142"/>
        <v>71.804366809404698</v>
      </c>
      <c r="AM196" s="14">
        <f t="shared" si="143"/>
        <v>68.69655386949924</v>
      </c>
      <c r="AN196" s="10">
        <f t="shared" si="138"/>
        <v>83.72</v>
      </c>
      <c r="AO196" s="18">
        <f t="shared" si="130"/>
        <v>62.6905</v>
      </c>
      <c r="AP196" s="39">
        <f t="shared" si="133"/>
        <v>71.396174206648823</v>
      </c>
      <c r="AQ196" s="37">
        <f t="shared" si="136"/>
        <v>64.86</v>
      </c>
      <c r="AR196" s="24">
        <f t="shared" si="137"/>
        <v>55.086666666666666</v>
      </c>
      <c r="AS196" s="22">
        <f t="shared" si="134"/>
        <v>57.505152403320025</v>
      </c>
      <c r="AT196" s="26">
        <f t="shared" si="135"/>
        <v>65.36420002236764</v>
      </c>
      <c r="AU196" s="43">
        <f t="shared" si="129"/>
        <v>79.442065095394739</v>
      </c>
      <c r="AV196" s="37">
        <f t="shared" si="144"/>
        <v>82.963568981401906</v>
      </c>
      <c r="AW196" s="42">
        <f t="shared" si="139"/>
        <v>78.889611206902643</v>
      </c>
      <c r="AX196" s="45">
        <f t="shared" si="145"/>
        <v>78.270466939585049</v>
      </c>
      <c r="AY196" s="47">
        <f t="shared" si="131"/>
        <v>84.766565764925389</v>
      </c>
      <c r="AZ196" s="28">
        <f t="shared" si="146"/>
        <v>64.779642047914805</v>
      </c>
      <c r="BA196" s="49">
        <f t="shared" si="147"/>
        <v>90.8515816325326</v>
      </c>
      <c r="BB196" s="45">
        <f t="shared" si="128"/>
        <v>59.587120113315578</v>
      </c>
      <c r="BC196" s="5">
        <f t="shared" si="148"/>
        <v>67.5</v>
      </c>
      <c r="BD196" s="5">
        <f t="shared" si="149"/>
        <v>62.10526315789474</v>
      </c>
      <c r="BE196" s="5">
        <f t="shared" si="150"/>
        <v>91.5625</v>
      </c>
      <c r="BF196" s="5">
        <f t="shared" si="151"/>
        <v>64.738805970149258</v>
      </c>
      <c r="BG196" s="5">
        <f t="shared" si="152"/>
        <v>90.261194029850742</v>
      </c>
      <c r="BH196" s="5">
        <f t="shared" si="153"/>
        <v>76.239516940623957</v>
      </c>
      <c r="BI196" s="5">
        <f t="shared" si="154"/>
        <v>35</v>
      </c>
      <c r="BJ196" s="5">
        <f t="shared" si="155"/>
        <v>15.789473684210526</v>
      </c>
      <c r="BK196" s="5">
        <f t="shared" si="156"/>
        <v>81.25</v>
      </c>
      <c r="BL196" s="5">
        <f t="shared" si="157"/>
        <v>21.641791044776117</v>
      </c>
      <c r="BM196" s="5">
        <f t="shared" si="158"/>
        <v>78.358208955223873</v>
      </c>
      <c r="BN196" s="5">
        <f t="shared" si="159"/>
        <v>47.198926534719895</v>
      </c>
      <c r="BP196" s="51" t="s">
        <v>794</v>
      </c>
      <c r="BQ196" s="51" t="s">
        <v>781</v>
      </c>
    </row>
    <row r="197" spans="1:69" x14ac:dyDescent="0.25">
      <c r="A197" s="1">
        <v>143</v>
      </c>
      <c r="B197" s="1" t="s">
        <v>204</v>
      </c>
      <c r="C197" s="1" t="s">
        <v>50</v>
      </c>
      <c r="D197" s="1">
        <v>24</v>
      </c>
      <c r="E197" s="4">
        <f t="shared" si="140"/>
        <v>74</v>
      </c>
      <c r="F197">
        <v>79</v>
      </c>
      <c r="G197">
        <v>208</v>
      </c>
      <c r="H197" t="s">
        <v>754</v>
      </c>
      <c r="I197" s="1" t="s">
        <v>587</v>
      </c>
      <c r="J197" s="1" t="s">
        <v>55</v>
      </c>
      <c r="K197" s="1">
        <v>62</v>
      </c>
      <c r="L197" s="1">
        <v>3</v>
      </c>
      <c r="M197" s="1">
        <v>1051</v>
      </c>
      <c r="N197" s="12">
        <v>101</v>
      </c>
      <c r="O197" s="12">
        <v>247</v>
      </c>
      <c r="P197" s="12">
        <v>0.40899999999999997</v>
      </c>
      <c r="Q197" s="7">
        <v>31</v>
      </c>
      <c r="R197" s="7">
        <v>95</v>
      </c>
      <c r="S197" s="7">
        <v>0.32600000000000001</v>
      </c>
      <c r="T197" s="1">
        <v>70</v>
      </c>
      <c r="U197" s="1">
        <v>152</v>
      </c>
      <c r="V197" s="1">
        <v>0.46100000000000002</v>
      </c>
      <c r="W197" s="1">
        <v>0.47199999999999998</v>
      </c>
      <c r="X197" s="16">
        <v>79</v>
      </c>
      <c r="Y197" s="16">
        <v>94</v>
      </c>
      <c r="Z197" s="16">
        <v>0.84</v>
      </c>
      <c r="AA197" s="20">
        <v>51</v>
      </c>
      <c r="AB197" s="20">
        <v>125</v>
      </c>
      <c r="AC197" s="20">
        <v>176</v>
      </c>
      <c r="AD197" s="32">
        <v>48</v>
      </c>
      <c r="AE197" s="34">
        <v>25</v>
      </c>
      <c r="AF197" s="30">
        <v>17</v>
      </c>
      <c r="AG197" s="1">
        <v>39</v>
      </c>
      <c r="AH197" s="1">
        <v>89</v>
      </c>
      <c r="AI197" s="1">
        <v>312</v>
      </c>
      <c r="AJ197" s="1"/>
      <c r="AK197" s="4">
        <f t="shared" si="141"/>
        <v>78.45292991398685</v>
      </c>
      <c r="AL197" s="4">
        <f t="shared" si="142"/>
        <v>70.063587088433593</v>
      </c>
      <c r="AM197" s="14">
        <f t="shared" si="143"/>
        <v>63.554663125948409</v>
      </c>
      <c r="AN197" s="10">
        <f t="shared" si="138"/>
        <v>66.123199999999997</v>
      </c>
      <c r="AO197" s="18">
        <f t="shared" si="130"/>
        <v>87.730399999999989</v>
      </c>
      <c r="AP197" s="39">
        <f t="shared" si="133"/>
        <v>73.589100186794354</v>
      </c>
      <c r="AQ197" s="37">
        <f t="shared" si="136"/>
        <v>56.5</v>
      </c>
      <c r="AR197" s="24">
        <f t="shared" si="137"/>
        <v>59.933055555555555</v>
      </c>
      <c r="AS197" s="22">
        <f t="shared" si="134"/>
        <v>62.576652785153016</v>
      </c>
      <c r="AT197" s="26">
        <f t="shared" si="135"/>
        <v>68.304271832772059</v>
      </c>
      <c r="AU197" s="43">
        <f t="shared" si="129"/>
        <v>55.021301771830146</v>
      </c>
      <c r="AV197" s="37">
        <f t="shared" si="144"/>
        <v>74.855115974419249</v>
      </c>
      <c r="AW197" s="42">
        <f t="shared" si="139"/>
        <v>77.004327835286745</v>
      </c>
      <c r="AX197" s="45">
        <f t="shared" si="145"/>
        <v>76.345588964874551</v>
      </c>
      <c r="AY197" s="47">
        <f t="shared" si="131"/>
        <v>78.955865205223887</v>
      </c>
      <c r="AZ197" s="28">
        <f t="shared" si="146"/>
        <v>76.757244491645963</v>
      </c>
      <c r="BA197" s="49">
        <f t="shared" si="147"/>
        <v>75.690554921723646</v>
      </c>
      <c r="BB197" s="45">
        <f t="shared" si="128"/>
        <v>68.076050763709759</v>
      </c>
      <c r="BC197" s="5">
        <f t="shared" si="148"/>
        <v>87.5</v>
      </c>
      <c r="BD197" s="5">
        <f t="shared" si="149"/>
        <v>78.68421052631578</v>
      </c>
      <c r="BE197" s="5">
        <f t="shared" si="150"/>
        <v>71.875</v>
      </c>
      <c r="BF197" s="5">
        <f t="shared" si="151"/>
        <v>70.78358208955224</v>
      </c>
      <c r="BG197" s="5">
        <f t="shared" si="152"/>
        <v>84.21641791044776</v>
      </c>
      <c r="BH197" s="5">
        <f t="shared" si="153"/>
        <v>70.865481382086557</v>
      </c>
      <c r="BI197" s="5">
        <f t="shared" si="154"/>
        <v>75</v>
      </c>
      <c r="BJ197" s="5">
        <f t="shared" si="155"/>
        <v>52.631578947368418</v>
      </c>
      <c r="BK197" s="5">
        <f t="shared" si="156"/>
        <v>37.5</v>
      </c>
      <c r="BL197" s="5">
        <f t="shared" si="157"/>
        <v>35.07462686567164</v>
      </c>
      <c r="BM197" s="5">
        <f t="shared" si="158"/>
        <v>64.925373134328353</v>
      </c>
      <c r="BN197" s="5">
        <f t="shared" si="159"/>
        <v>35.256625293525666</v>
      </c>
      <c r="BP197" s="51" t="s">
        <v>794</v>
      </c>
      <c r="BQ197" s="51" t="s">
        <v>787</v>
      </c>
    </row>
    <row r="198" spans="1:69" x14ac:dyDescent="0.25">
      <c r="A198" s="1">
        <v>197</v>
      </c>
      <c r="B198" s="1" t="s">
        <v>258</v>
      </c>
      <c r="C198" s="1" t="s">
        <v>30</v>
      </c>
      <c r="D198" s="1">
        <v>25</v>
      </c>
      <c r="E198" s="4">
        <f t="shared" si="140"/>
        <v>72</v>
      </c>
      <c r="F198">
        <v>77</v>
      </c>
      <c r="G198">
        <v>225</v>
      </c>
      <c r="H198" t="s">
        <v>690</v>
      </c>
      <c r="I198" s="1" t="s">
        <v>587</v>
      </c>
      <c r="J198" s="1" t="s">
        <v>69</v>
      </c>
      <c r="K198" s="1">
        <v>81</v>
      </c>
      <c r="L198" s="1">
        <v>81</v>
      </c>
      <c r="M198" s="1">
        <v>2981</v>
      </c>
      <c r="N198" s="12">
        <v>647</v>
      </c>
      <c r="O198" s="12">
        <v>1470</v>
      </c>
      <c r="P198" s="12">
        <v>0.44</v>
      </c>
      <c r="Q198" s="7">
        <v>208</v>
      </c>
      <c r="R198" s="7">
        <v>555</v>
      </c>
      <c r="S198" s="7">
        <v>0.375</v>
      </c>
      <c r="T198" s="1">
        <v>439</v>
      </c>
      <c r="U198" s="1">
        <v>915</v>
      </c>
      <c r="V198" s="1">
        <v>0.48</v>
      </c>
      <c r="W198" s="1">
        <v>0.51100000000000001</v>
      </c>
      <c r="X198" s="16">
        <v>715</v>
      </c>
      <c r="Y198" s="16">
        <v>824</v>
      </c>
      <c r="Z198" s="16">
        <v>0.86799999999999999</v>
      </c>
      <c r="AA198" s="20">
        <v>75</v>
      </c>
      <c r="AB198" s="20">
        <v>384</v>
      </c>
      <c r="AC198" s="20">
        <v>459</v>
      </c>
      <c r="AD198" s="32">
        <v>565</v>
      </c>
      <c r="AE198" s="34">
        <v>154</v>
      </c>
      <c r="AF198" s="30">
        <v>60</v>
      </c>
      <c r="AG198" s="1">
        <v>321</v>
      </c>
      <c r="AH198" s="1">
        <v>208</v>
      </c>
      <c r="AI198" s="1">
        <v>2217</v>
      </c>
      <c r="AJ198" s="1"/>
      <c r="AK198" s="4">
        <f t="shared" si="141"/>
        <v>96.502482616592488</v>
      </c>
      <c r="AL198" s="4">
        <f t="shared" si="142"/>
        <v>88.537835148747604</v>
      </c>
      <c r="AM198" s="14">
        <f t="shared" si="143"/>
        <v>91.919089529590295</v>
      </c>
      <c r="AN198" s="10">
        <v>95</v>
      </c>
      <c r="AO198" s="18">
        <v>95</v>
      </c>
      <c r="AP198" s="39">
        <f t="shared" si="133"/>
        <v>90.139687419046552</v>
      </c>
      <c r="AQ198" s="37">
        <v>96</v>
      </c>
      <c r="AR198" s="24">
        <f t="shared" si="137"/>
        <v>73.519166666666678</v>
      </c>
      <c r="AS198" s="22">
        <f t="shared" si="134"/>
        <v>71.415875745587158</v>
      </c>
      <c r="AT198" s="26">
        <f t="shared" si="135"/>
        <v>87.030161459872858</v>
      </c>
      <c r="AU198" s="43">
        <v>96</v>
      </c>
      <c r="AV198" s="37">
        <f t="shared" si="144"/>
        <v>96.882952725758372</v>
      </c>
      <c r="AW198" s="42">
        <f t="shared" si="139"/>
        <v>94.228658813985604</v>
      </c>
      <c r="AX198" s="45">
        <f t="shared" si="145"/>
        <v>86.579307462686586</v>
      </c>
      <c r="AY198" s="47">
        <f t="shared" si="131"/>
        <v>92.763731343283581</v>
      </c>
      <c r="AZ198" s="28">
        <f t="shared" si="146"/>
        <v>80.101604771757735</v>
      </c>
      <c r="BA198" s="49">
        <f t="shared" si="147"/>
        <v>91.255679690519827</v>
      </c>
      <c r="BB198" s="45">
        <f t="shared" si="128"/>
        <v>78.769446751206374</v>
      </c>
      <c r="BC198" s="5">
        <f t="shared" si="148"/>
        <v>85</v>
      </c>
      <c r="BD198" s="5">
        <f t="shared" si="149"/>
        <v>73.94736842105263</v>
      </c>
      <c r="BE198" s="5">
        <f t="shared" si="150"/>
        <v>77.5</v>
      </c>
      <c r="BF198" s="5">
        <f t="shared" si="151"/>
        <v>76.492537313432834</v>
      </c>
      <c r="BG198" s="5">
        <f t="shared" si="152"/>
        <v>78.507462686567166</v>
      </c>
      <c r="BH198" s="5">
        <f t="shared" si="153"/>
        <v>100</v>
      </c>
      <c r="BI198" s="5">
        <f t="shared" si="154"/>
        <v>70</v>
      </c>
      <c r="BJ198" s="5">
        <f t="shared" si="155"/>
        <v>42.10526315789474</v>
      </c>
      <c r="BK198" s="5">
        <f t="shared" si="156"/>
        <v>50</v>
      </c>
      <c r="BL198" s="5">
        <f t="shared" si="157"/>
        <v>47.761194029850742</v>
      </c>
      <c r="BM198" s="5">
        <f t="shared" si="158"/>
        <v>52.238805970149251</v>
      </c>
      <c r="BN198" s="5">
        <f t="shared" si="159"/>
        <v>100</v>
      </c>
      <c r="BP198" s="51" t="s">
        <v>796</v>
      </c>
      <c r="BQ198" s="51" t="s">
        <v>787</v>
      </c>
    </row>
    <row r="199" spans="1:69" x14ac:dyDescent="0.25">
      <c r="A199" s="1">
        <v>245</v>
      </c>
      <c r="B199" s="1" t="s">
        <v>306</v>
      </c>
      <c r="C199" s="1" t="s">
        <v>25</v>
      </c>
      <c r="D199" s="1">
        <v>27</v>
      </c>
      <c r="E199" s="4">
        <f t="shared" si="140"/>
        <v>76</v>
      </c>
      <c r="F199">
        <v>81</v>
      </c>
      <c r="G199">
        <v>250</v>
      </c>
      <c r="H199" t="s">
        <v>588</v>
      </c>
      <c r="I199" s="1" t="s">
        <v>587</v>
      </c>
      <c r="J199" s="1" t="s">
        <v>137</v>
      </c>
      <c r="K199" s="1">
        <v>70</v>
      </c>
      <c r="L199" s="1">
        <v>17</v>
      </c>
      <c r="M199" s="1">
        <v>1370</v>
      </c>
      <c r="N199" s="12">
        <v>238</v>
      </c>
      <c r="O199" s="12">
        <v>404</v>
      </c>
      <c r="P199" s="12">
        <v>0.58899999999999997</v>
      </c>
      <c r="Q199" s="7">
        <v>11</v>
      </c>
      <c r="R199" s="7">
        <v>51</v>
      </c>
      <c r="S199" s="7">
        <v>0.216</v>
      </c>
      <c r="T199" s="1">
        <v>227</v>
      </c>
      <c r="U199" s="1">
        <v>353</v>
      </c>
      <c r="V199" s="1">
        <v>0.64300000000000002</v>
      </c>
      <c r="W199" s="1">
        <v>0.60299999999999998</v>
      </c>
      <c r="X199" s="16">
        <v>67</v>
      </c>
      <c r="Y199" s="16">
        <v>102</v>
      </c>
      <c r="Z199" s="16">
        <v>0.65700000000000003</v>
      </c>
      <c r="AA199" s="20">
        <v>61</v>
      </c>
      <c r="AB199" s="20">
        <v>196</v>
      </c>
      <c r="AC199" s="20">
        <v>257</v>
      </c>
      <c r="AD199" s="32">
        <v>95</v>
      </c>
      <c r="AE199" s="34">
        <v>54</v>
      </c>
      <c r="AF199" s="30">
        <v>70</v>
      </c>
      <c r="AG199" s="1">
        <v>79</v>
      </c>
      <c r="AH199" s="1">
        <v>155</v>
      </c>
      <c r="AI199" s="1">
        <v>554</v>
      </c>
      <c r="AJ199" s="1"/>
      <c r="AK199" s="4">
        <f t="shared" si="141"/>
        <v>80.917752815029871</v>
      </c>
      <c r="AL199" s="4">
        <f t="shared" si="142"/>
        <v>72.586405822442345</v>
      </c>
      <c r="AM199" s="14">
        <f t="shared" si="143"/>
        <v>76.355057663125962</v>
      </c>
      <c r="AN199" s="10">
        <f t="shared" ref="AN199:AN230" si="160">IF(C199="SG",((S199*100)*0.6+(Q199/2)*0.4)*0.64+59,IF(C199="PG",((S199*100)*0.6+(Q199/2)*0.4)*0.72+56,((S199*100)*0.6+(Q199/2)*0.4)*0.82+45))</f>
        <v>57.431199999999997</v>
      </c>
      <c r="AO199" s="18">
        <f t="shared" ref="AO199:AO262" si="161">IF(Y199&gt;50,((Z199*107)*0.9+(X199/5)*0.1)*0.7+30,((Z199*90)*0.5+(X199/5)*0.5)*0.7+40)</f>
        <v>75.226370000000003</v>
      </c>
      <c r="AP199" s="39">
        <f t="shared" si="133"/>
        <v>80.1985589295262</v>
      </c>
      <c r="AQ199" s="37">
        <f t="shared" ref="AQ199:AQ218" si="162">(AE199/1.5)*0.57+47</f>
        <v>67.52</v>
      </c>
      <c r="AR199" s="24">
        <f t="shared" si="137"/>
        <v>77.493611111111107</v>
      </c>
      <c r="AS199" s="22">
        <f t="shared" si="134"/>
        <v>65.479313686847817</v>
      </c>
      <c r="AT199" s="26">
        <f t="shared" si="135"/>
        <v>73.392647020181144</v>
      </c>
      <c r="AU199" s="43">
        <f t="shared" ref="AU199:AU218" si="163">((AD199/5.5)*0.95+(AY199/0.95)*0.17)*0.67+40</f>
        <v>59.835065277511966</v>
      </c>
      <c r="AV199" s="37">
        <f t="shared" si="144"/>
        <v>77.65905918843481</v>
      </c>
      <c r="AW199" s="42">
        <f t="shared" si="139"/>
        <v>82.577726402636003</v>
      </c>
      <c r="AX199" s="45">
        <f t="shared" si="145"/>
        <v>67.02552910903384</v>
      </c>
      <c r="AY199" s="47">
        <f t="shared" si="131"/>
        <v>73.739470149253734</v>
      </c>
      <c r="AZ199" s="28">
        <f t="shared" si="146"/>
        <v>77.094274262492689</v>
      </c>
      <c r="BA199" s="49">
        <f t="shared" si="147"/>
        <v>71.10377404884386</v>
      </c>
      <c r="BB199" s="45">
        <f t="shared" si="128"/>
        <v>79.250836310078284</v>
      </c>
      <c r="BC199" s="5">
        <f t="shared" si="148"/>
        <v>80</v>
      </c>
      <c r="BD199" s="5">
        <f t="shared" si="149"/>
        <v>83.421052631578945</v>
      </c>
      <c r="BE199" s="5">
        <f t="shared" si="150"/>
        <v>66.25</v>
      </c>
      <c r="BF199" s="5">
        <f t="shared" si="151"/>
        <v>84.888059701492537</v>
      </c>
      <c r="BG199" s="5">
        <f t="shared" si="152"/>
        <v>70.111940298507463</v>
      </c>
      <c r="BH199" s="5">
        <f t="shared" si="153"/>
        <v>75.680979537068097</v>
      </c>
      <c r="BI199" s="5">
        <f t="shared" si="154"/>
        <v>60</v>
      </c>
      <c r="BJ199" s="5">
        <f t="shared" si="155"/>
        <v>63.157894736842103</v>
      </c>
      <c r="BK199" s="5">
        <f t="shared" si="156"/>
        <v>25</v>
      </c>
      <c r="BL199" s="5">
        <f t="shared" si="157"/>
        <v>66.417910447761187</v>
      </c>
      <c r="BM199" s="5">
        <f t="shared" si="158"/>
        <v>33.582089552238806</v>
      </c>
      <c r="BN199" s="5">
        <f t="shared" si="159"/>
        <v>45.957732304595773</v>
      </c>
      <c r="BP199" s="51" t="s">
        <v>798</v>
      </c>
      <c r="BQ199" s="51" t="s">
        <v>787</v>
      </c>
    </row>
    <row r="200" spans="1:69" x14ac:dyDescent="0.25">
      <c r="A200" s="1">
        <v>251</v>
      </c>
      <c r="B200" s="1" t="s">
        <v>312</v>
      </c>
      <c r="C200" s="1" t="s">
        <v>50</v>
      </c>
      <c r="D200" s="1">
        <v>34</v>
      </c>
      <c r="E200" s="4">
        <f t="shared" si="140"/>
        <v>75</v>
      </c>
      <c r="F200">
        <v>80</v>
      </c>
      <c r="G200">
        <v>215</v>
      </c>
      <c r="H200" t="s">
        <v>616</v>
      </c>
      <c r="I200" s="1" t="s">
        <v>587</v>
      </c>
      <c r="J200" s="1" t="s">
        <v>53</v>
      </c>
      <c r="K200" s="1">
        <v>57</v>
      </c>
      <c r="L200" s="1">
        <v>2</v>
      </c>
      <c r="M200" s="1">
        <v>669</v>
      </c>
      <c r="N200" s="12">
        <v>74</v>
      </c>
      <c r="O200" s="12">
        <v>201</v>
      </c>
      <c r="P200" s="12">
        <v>0.36799999999999999</v>
      </c>
      <c r="Q200" s="7">
        <v>63</v>
      </c>
      <c r="R200" s="7">
        <v>175</v>
      </c>
      <c r="S200" s="7">
        <v>0.36</v>
      </c>
      <c r="T200" s="1">
        <v>11</v>
      </c>
      <c r="U200" s="1">
        <v>26</v>
      </c>
      <c r="V200" s="1">
        <v>0.42299999999999999</v>
      </c>
      <c r="W200" s="1">
        <v>0.52500000000000002</v>
      </c>
      <c r="X200" s="16">
        <v>39</v>
      </c>
      <c r="Y200" s="16">
        <v>46</v>
      </c>
      <c r="Z200" s="16">
        <v>0.84799999999999998</v>
      </c>
      <c r="AA200" s="20">
        <v>9</v>
      </c>
      <c r="AB200" s="20">
        <v>53</v>
      </c>
      <c r="AC200" s="20">
        <v>62</v>
      </c>
      <c r="AD200" s="32">
        <v>24</v>
      </c>
      <c r="AE200" s="34">
        <v>13</v>
      </c>
      <c r="AF200" s="30">
        <v>8</v>
      </c>
      <c r="AG200" s="1">
        <v>13</v>
      </c>
      <c r="AH200" s="1">
        <v>67</v>
      </c>
      <c r="AI200" s="1">
        <v>250</v>
      </c>
      <c r="AJ200" s="1"/>
      <c r="AK200" s="4">
        <f t="shared" si="141"/>
        <v>72.272725768039393</v>
      </c>
      <c r="AL200" s="4">
        <f t="shared" si="142"/>
        <v>63.737966374346207</v>
      </c>
      <c r="AM200" s="14">
        <f t="shared" si="143"/>
        <v>60.849614567526558</v>
      </c>
      <c r="AN200" s="10">
        <f t="shared" si="160"/>
        <v>73.043999999999997</v>
      </c>
      <c r="AO200" s="18">
        <f t="shared" si="161"/>
        <v>69.441999999999993</v>
      </c>
      <c r="AP200" s="39">
        <f t="shared" si="133"/>
        <v>67.34855005310979</v>
      </c>
      <c r="AQ200" s="37">
        <f t="shared" si="162"/>
        <v>51.94</v>
      </c>
      <c r="AR200" s="24">
        <f t="shared" si="137"/>
        <v>57.195555555555558</v>
      </c>
      <c r="AS200" s="22">
        <f t="shared" si="134"/>
        <v>53.002985044696786</v>
      </c>
      <c r="AT200" s="26">
        <f t="shared" si="135"/>
        <v>61.399175520887269</v>
      </c>
      <c r="AU200" s="43">
        <f t="shared" si="163"/>
        <v>50.876867607954544</v>
      </c>
      <c r="AV200" s="37">
        <f t="shared" si="144"/>
        <v>72.267795585040773</v>
      </c>
      <c r="AW200" s="42">
        <f t="shared" si="139"/>
        <v>72.096708304529471</v>
      </c>
      <c r="AX200" s="45">
        <f t="shared" si="145"/>
        <v>59.547329533600859</v>
      </c>
      <c r="AY200" s="47">
        <f t="shared" ref="AY200:AY218" si="164">(BI200*0.2+BK200*0.2+BM200*0.2+(AQ200/0.96)*0.45)*0.79+30</f>
        <v>67.554367070895523</v>
      </c>
      <c r="AZ200" s="28">
        <f t="shared" si="146"/>
        <v>67.965770952726103</v>
      </c>
      <c r="BA200" s="49">
        <f t="shared" si="147"/>
        <v>70.362457903137141</v>
      </c>
      <c r="BB200" s="45">
        <f t="shared" si="128"/>
        <v>64.914284289878992</v>
      </c>
      <c r="BC200" s="5">
        <f t="shared" si="148"/>
        <v>62.5</v>
      </c>
      <c r="BD200" s="5">
        <f t="shared" si="149"/>
        <v>81.05263157894737</v>
      </c>
      <c r="BE200" s="5">
        <f t="shared" si="150"/>
        <v>69.0625</v>
      </c>
      <c r="BF200" s="5">
        <f t="shared" si="151"/>
        <v>73.134328358208961</v>
      </c>
      <c r="BG200" s="5">
        <f t="shared" si="152"/>
        <v>81.865671641791039</v>
      </c>
      <c r="BH200" s="5">
        <f t="shared" si="153"/>
        <v>65.098960080509897</v>
      </c>
      <c r="BI200" s="5">
        <f t="shared" si="154"/>
        <v>25</v>
      </c>
      <c r="BJ200" s="5">
        <f t="shared" si="155"/>
        <v>57.89473684210526</v>
      </c>
      <c r="BK200" s="5">
        <f t="shared" si="156"/>
        <v>31.25</v>
      </c>
      <c r="BL200" s="5">
        <f t="shared" si="157"/>
        <v>40.298507462686565</v>
      </c>
      <c r="BM200" s="5">
        <f t="shared" si="158"/>
        <v>59.701492537313428</v>
      </c>
      <c r="BN200" s="5">
        <f t="shared" si="159"/>
        <v>22.442133512244215</v>
      </c>
      <c r="BP200" s="51" t="s">
        <v>788</v>
      </c>
      <c r="BQ200" s="51" t="s">
        <v>787</v>
      </c>
    </row>
    <row r="201" spans="1:69" x14ac:dyDescent="0.25">
      <c r="A201" s="1">
        <v>304</v>
      </c>
      <c r="B201" s="1" t="s">
        <v>366</v>
      </c>
      <c r="C201" s="1" t="s">
        <v>25</v>
      </c>
      <c r="D201" s="1">
        <v>22</v>
      </c>
      <c r="E201" s="4">
        <f t="shared" si="140"/>
        <v>76</v>
      </c>
      <c r="F201">
        <v>81</v>
      </c>
      <c r="G201">
        <v>230</v>
      </c>
      <c r="H201" t="s">
        <v>590</v>
      </c>
      <c r="I201" s="1" t="s">
        <v>587</v>
      </c>
      <c r="J201" s="1" t="s">
        <v>79</v>
      </c>
      <c r="K201" s="1">
        <v>15</v>
      </c>
      <c r="L201" s="1">
        <v>0</v>
      </c>
      <c r="M201" s="1">
        <v>137</v>
      </c>
      <c r="N201" s="12">
        <v>24</v>
      </c>
      <c r="O201" s="12">
        <v>44</v>
      </c>
      <c r="P201" s="12">
        <v>0.54500000000000004</v>
      </c>
      <c r="Q201" s="7">
        <v>0</v>
      </c>
      <c r="R201" s="7">
        <v>0</v>
      </c>
      <c r="S201" s="7"/>
      <c r="T201" s="1">
        <v>24</v>
      </c>
      <c r="U201" s="1">
        <v>44</v>
      </c>
      <c r="V201" s="1">
        <v>0.54500000000000004</v>
      </c>
      <c r="W201" s="1">
        <v>0.54500000000000004</v>
      </c>
      <c r="X201" s="16">
        <v>14</v>
      </c>
      <c r="Y201" s="16">
        <v>25</v>
      </c>
      <c r="Z201" s="16">
        <v>0.56000000000000005</v>
      </c>
      <c r="AA201" s="20">
        <v>15</v>
      </c>
      <c r="AB201" s="20">
        <v>22</v>
      </c>
      <c r="AC201" s="20">
        <v>37</v>
      </c>
      <c r="AD201" s="32">
        <v>2</v>
      </c>
      <c r="AE201" s="34">
        <v>5</v>
      </c>
      <c r="AF201" s="30">
        <v>9</v>
      </c>
      <c r="AG201" s="1">
        <v>6</v>
      </c>
      <c r="AH201" s="1">
        <v>21</v>
      </c>
      <c r="AI201" s="1">
        <v>62</v>
      </c>
      <c r="AJ201" s="1"/>
      <c r="AK201" s="4">
        <f t="shared" si="141"/>
        <v>71.502351417448679</v>
      </c>
      <c r="AL201" s="4">
        <f t="shared" si="142"/>
        <v>62.949465568447472</v>
      </c>
      <c r="AM201" s="14">
        <f t="shared" si="143"/>
        <v>64.18682094081943</v>
      </c>
      <c r="AN201" s="10">
        <f t="shared" si="160"/>
        <v>45</v>
      </c>
      <c r="AO201" s="18">
        <f t="shared" si="161"/>
        <v>58.620000000000005</v>
      </c>
      <c r="AP201" s="39">
        <f t="shared" si="133"/>
        <v>70.188027223251808</v>
      </c>
      <c r="AQ201" s="37">
        <f t="shared" si="162"/>
        <v>48.9</v>
      </c>
      <c r="AR201" s="24">
        <f t="shared" si="137"/>
        <v>57.702500000000001</v>
      </c>
      <c r="AS201" s="22">
        <f t="shared" si="134"/>
        <v>54.74708149685749</v>
      </c>
      <c r="AT201" s="26">
        <f t="shared" si="135"/>
        <v>60.599462449238438</v>
      </c>
      <c r="AU201" s="43">
        <f t="shared" si="163"/>
        <v>49.002049529007181</v>
      </c>
      <c r="AV201" s="37">
        <f t="shared" si="144"/>
        <v>70.816009118387996</v>
      </c>
      <c r="AW201" s="42">
        <f t="shared" si="139"/>
        <v>72.361147308304822</v>
      </c>
      <c r="AX201" s="45">
        <f t="shared" si="145"/>
        <v>68.748714575082488</v>
      </c>
      <c r="AY201" s="47">
        <f t="shared" si="164"/>
        <v>73.152460354477626</v>
      </c>
      <c r="AZ201" s="28">
        <f t="shared" si="146"/>
        <v>76.03465491322126</v>
      </c>
      <c r="BA201" s="49">
        <f t="shared" si="147"/>
        <v>69.090102884871428</v>
      </c>
      <c r="BB201" s="45">
        <f t="shared" si="128"/>
        <v>68.042418301639628</v>
      </c>
      <c r="BC201" s="5">
        <f t="shared" si="148"/>
        <v>92.5</v>
      </c>
      <c r="BD201" s="5">
        <f t="shared" si="149"/>
        <v>83.421052631578945</v>
      </c>
      <c r="BE201" s="5">
        <f t="shared" si="150"/>
        <v>66.25</v>
      </c>
      <c r="BF201" s="5">
        <f t="shared" si="151"/>
        <v>78.171641791044777</v>
      </c>
      <c r="BG201" s="5">
        <f t="shared" si="152"/>
        <v>76.828358208955223</v>
      </c>
      <c r="BH201" s="5">
        <f t="shared" si="153"/>
        <v>57.068097953706811</v>
      </c>
      <c r="BI201" s="5">
        <f t="shared" si="154"/>
        <v>85</v>
      </c>
      <c r="BJ201" s="5">
        <f t="shared" si="155"/>
        <v>63.157894736842103</v>
      </c>
      <c r="BK201" s="5">
        <f t="shared" si="156"/>
        <v>25</v>
      </c>
      <c r="BL201" s="5">
        <f t="shared" si="157"/>
        <v>51.492537313432834</v>
      </c>
      <c r="BM201" s="5">
        <f t="shared" si="158"/>
        <v>48.507462686567159</v>
      </c>
      <c r="BN201" s="5">
        <f t="shared" si="159"/>
        <v>4.5957732304595771</v>
      </c>
      <c r="BP201" s="51" t="s">
        <v>793</v>
      </c>
      <c r="BQ201" s="51" t="s">
        <v>789</v>
      </c>
    </row>
    <row r="202" spans="1:69" x14ac:dyDescent="0.25">
      <c r="A202" s="1">
        <v>488</v>
      </c>
      <c r="B202" s="1" t="s">
        <v>554</v>
      </c>
      <c r="C202" s="1" t="s">
        <v>30</v>
      </c>
      <c r="D202" s="1">
        <v>19</v>
      </c>
      <c r="E202" s="4">
        <f t="shared" si="140"/>
        <v>73</v>
      </c>
      <c r="F202">
        <v>78</v>
      </c>
      <c r="G202">
        <v>215</v>
      </c>
      <c r="H202" t="s">
        <v>593</v>
      </c>
      <c r="I202" s="1" t="s">
        <v>587</v>
      </c>
      <c r="J202" s="1" t="s">
        <v>89</v>
      </c>
      <c r="K202" s="1">
        <v>31</v>
      </c>
      <c r="L202" s="1">
        <v>0</v>
      </c>
      <c r="M202" s="1">
        <v>332</v>
      </c>
      <c r="N202" s="12">
        <v>36</v>
      </c>
      <c r="O202" s="12">
        <v>102</v>
      </c>
      <c r="P202" s="12">
        <v>0.35299999999999998</v>
      </c>
      <c r="Q202" s="7">
        <v>17</v>
      </c>
      <c r="R202" s="7">
        <v>66</v>
      </c>
      <c r="S202" s="7">
        <v>0.25800000000000001</v>
      </c>
      <c r="T202" s="1">
        <v>19</v>
      </c>
      <c r="U202" s="1">
        <v>36</v>
      </c>
      <c r="V202" s="1">
        <v>0.52800000000000002</v>
      </c>
      <c r="W202" s="1">
        <v>0.436</v>
      </c>
      <c r="X202" s="16">
        <v>16</v>
      </c>
      <c r="Y202" s="16">
        <v>29</v>
      </c>
      <c r="Z202" s="16">
        <v>0.55200000000000005</v>
      </c>
      <c r="AA202" s="20">
        <v>9</v>
      </c>
      <c r="AB202" s="20">
        <v>33</v>
      </c>
      <c r="AC202" s="20">
        <v>42</v>
      </c>
      <c r="AD202" s="32">
        <v>13</v>
      </c>
      <c r="AE202" s="34">
        <v>8</v>
      </c>
      <c r="AF202" s="30">
        <v>2</v>
      </c>
      <c r="AG202" s="1">
        <v>5</v>
      </c>
      <c r="AH202" s="1">
        <v>22</v>
      </c>
      <c r="AI202" s="1">
        <v>105</v>
      </c>
      <c r="AJ202" s="1"/>
      <c r="AK202" s="4">
        <f t="shared" si="141"/>
        <v>74.155952323461122</v>
      </c>
      <c r="AL202" s="4">
        <f t="shared" si="142"/>
        <v>65.665504142836681</v>
      </c>
      <c r="AM202" s="14">
        <f t="shared" si="143"/>
        <v>58.451731411229133</v>
      </c>
      <c r="AN202" s="10">
        <f t="shared" si="160"/>
        <v>71.083200000000005</v>
      </c>
      <c r="AO202" s="18">
        <f t="shared" si="161"/>
        <v>58.508000000000003</v>
      </c>
      <c r="AP202" s="39">
        <f t="shared" si="133"/>
        <v>69.846059488530045</v>
      </c>
      <c r="AQ202" s="37">
        <f t="shared" si="162"/>
        <v>50.04</v>
      </c>
      <c r="AR202" s="24">
        <f t="shared" si="137"/>
        <v>54.88388888888889</v>
      </c>
      <c r="AS202" s="22">
        <f t="shared" si="134"/>
        <v>53.931328651591897</v>
      </c>
      <c r="AT202" s="26">
        <f t="shared" si="135"/>
        <v>61.27990008016333</v>
      </c>
      <c r="AU202" s="43">
        <f t="shared" si="163"/>
        <v>51.17705515729665</v>
      </c>
      <c r="AV202" s="37">
        <f t="shared" si="144"/>
        <v>71.772660268692107</v>
      </c>
      <c r="AW202" s="42">
        <f t="shared" si="139"/>
        <v>73.283242844542571</v>
      </c>
      <c r="AX202" s="45">
        <f t="shared" si="145"/>
        <v>78.788253036619992</v>
      </c>
      <c r="AY202" s="47">
        <f t="shared" si="164"/>
        <v>80.67577332089553</v>
      </c>
      <c r="AZ202" s="28">
        <f t="shared" si="146"/>
        <v>76.040503370188148</v>
      </c>
      <c r="BA202" s="49">
        <f t="shared" si="147"/>
        <v>76.472057378613115</v>
      </c>
      <c r="BB202" s="45">
        <f t="shared" si="128"/>
        <v>64.414412388135361</v>
      </c>
      <c r="BC202" s="5">
        <f t="shared" si="148"/>
        <v>100</v>
      </c>
      <c r="BD202" s="5">
        <f t="shared" si="149"/>
        <v>76.315789473684205</v>
      </c>
      <c r="BE202" s="5">
        <f t="shared" si="150"/>
        <v>74.6875</v>
      </c>
      <c r="BF202" s="5">
        <f t="shared" si="151"/>
        <v>73.134328358208961</v>
      </c>
      <c r="BG202" s="5">
        <f t="shared" si="152"/>
        <v>81.865671641791039</v>
      </c>
      <c r="BH202" s="5">
        <f t="shared" si="153"/>
        <v>60.011741026501177</v>
      </c>
      <c r="BI202" s="5">
        <f t="shared" si="154"/>
        <v>100</v>
      </c>
      <c r="BJ202" s="5">
        <f t="shared" si="155"/>
        <v>47.368421052631575</v>
      </c>
      <c r="BK202" s="5">
        <f t="shared" si="156"/>
        <v>43.75</v>
      </c>
      <c r="BL202" s="5">
        <f t="shared" si="157"/>
        <v>40.298507462686565</v>
      </c>
      <c r="BM202" s="5">
        <f t="shared" si="158"/>
        <v>59.701492537313428</v>
      </c>
      <c r="BN202" s="5">
        <f t="shared" si="159"/>
        <v>11.137202281113721</v>
      </c>
      <c r="BP202" s="51" t="s">
        <v>796</v>
      </c>
      <c r="BQ202" s="51" t="s">
        <v>781</v>
      </c>
    </row>
    <row r="203" spans="1:69" x14ac:dyDescent="0.25">
      <c r="A203" s="1">
        <v>187</v>
      </c>
      <c r="B203" s="1" t="s">
        <v>248</v>
      </c>
      <c r="C203" s="1" t="s">
        <v>25</v>
      </c>
      <c r="D203" s="1">
        <v>24</v>
      </c>
      <c r="E203" s="4">
        <f t="shared" si="140"/>
        <v>75</v>
      </c>
      <c r="F203">
        <v>80</v>
      </c>
      <c r="G203">
        <v>230</v>
      </c>
      <c r="H203" t="s">
        <v>608</v>
      </c>
      <c r="I203" s="1" t="s">
        <v>587</v>
      </c>
      <c r="J203" s="1" t="s">
        <v>31</v>
      </c>
      <c r="K203" s="1">
        <v>24</v>
      </c>
      <c r="L203" s="1">
        <v>1</v>
      </c>
      <c r="M203" s="1">
        <v>164</v>
      </c>
      <c r="N203" s="12">
        <v>27</v>
      </c>
      <c r="O203" s="12">
        <v>47</v>
      </c>
      <c r="P203" s="12">
        <v>0.57399999999999995</v>
      </c>
      <c r="Q203" s="7">
        <v>0</v>
      </c>
      <c r="R203" s="7">
        <v>6</v>
      </c>
      <c r="S203" s="7">
        <v>0</v>
      </c>
      <c r="T203" s="1">
        <v>27</v>
      </c>
      <c r="U203" s="1">
        <v>41</v>
      </c>
      <c r="V203" s="1">
        <v>0.65900000000000003</v>
      </c>
      <c r="W203" s="1">
        <v>0.57399999999999995</v>
      </c>
      <c r="X203" s="16">
        <v>8</v>
      </c>
      <c r="Y203" s="16">
        <v>10</v>
      </c>
      <c r="Z203" s="16">
        <v>0.8</v>
      </c>
      <c r="AA203" s="20">
        <v>19</v>
      </c>
      <c r="AB203" s="20">
        <v>26</v>
      </c>
      <c r="AC203" s="20">
        <v>45</v>
      </c>
      <c r="AD203" s="32">
        <v>4</v>
      </c>
      <c r="AE203" s="34">
        <v>5</v>
      </c>
      <c r="AF203" s="30">
        <v>5</v>
      </c>
      <c r="AG203" s="1">
        <v>14</v>
      </c>
      <c r="AH203" s="1">
        <v>25</v>
      </c>
      <c r="AI203" s="1">
        <v>62</v>
      </c>
      <c r="AJ203" s="1"/>
      <c r="AK203" s="4">
        <f t="shared" si="141"/>
        <v>71.643566211341579</v>
      </c>
      <c r="AL203" s="4">
        <f t="shared" si="142"/>
        <v>63.094003063373144</v>
      </c>
      <c r="AM203" s="14">
        <f t="shared" si="143"/>
        <v>65.294048558421849</v>
      </c>
      <c r="AN203" s="10">
        <f t="shared" si="160"/>
        <v>45</v>
      </c>
      <c r="AO203" s="18">
        <f t="shared" si="161"/>
        <v>65.759999999999991</v>
      </c>
      <c r="AP203" s="39">
        <f t="shared" ref="AP203:AP234" si="165">((AZ203/0.96)*0.4+(AS203/0.96)*0.3+(T203/6.3)*0.4)*0.6+40</f>
        <v>69.790491849843448</v>
      </c>
      <c r="AQ203" s="37">
        <f t="shared" si="162"/>
        <v>48.9</v>
      </c>
      <c r="AR203" s="24">
        <f t="shared" si="137"/>
        <v>56.222222222222221</v>
      </c>
      <c r="AS203" s="22">
        <f t="shared" ref="AS203:AS231" si="166">((AA203/3)*0.6+(AC203/9)*0.2+(AZ203/0.96)*0.2)*0.75+40</f>
        <v>55.117158277634701</v>
      </c>
      <c r="AT203" s="26">
        <f t="shared" ref="AT203:AT234" si="167">((AB203/7)*0.65+(AC203/9)*0.2+(AZ203/0.96)*0.25)*0.6+47</f>
        <v>60.565729706206128</v>
      </c>
      <c r="AU203" s="43">
        <f t="shared" si="163"/>
        <v>49.162466442882781</v>
      </c>
      <c r="AV203" s="37">
        <f t="shared" si="144"/>
        <v>70.77097303783259</v>
      </c>
      <c r="AW203" s="42">
        <f t="shared" si="139"/>
        <v>72.106638317174216</v>
      </c>
      <c r="AX203" s="45">
        <f t="shared" si="145"/>
        <v>67.446232387896998</v>
      </c>
      <c r="AY203" s="47">
        <f t="shared" si="164"/>
        <v>72.559960354477624</v>
      </c>
      <c r="AZ203" s="28">
        <f t="shared" si="146"/>
        <v>73.709812976862054</v>
      </c>
      <c r="BA203" s="49">
        <f t="shared" si="147"/>
        <v>70.37725972540278</v>
      </c>
      <c r="BB203" s="45">
        <f t="shared" si="128"/>
        <v>66.721055157112758</v>
      </c>
      <c r="BC203" s="5">
        <f t="shared" si="148"/>
        <v>87.5</v>
      </c>
      <c r="BD203" s="5">
        <f t="shared" si="149"/>
        <v>81.05263157894737</v>
      </c>
      <c r="BE203" s="5">
        <f t="shared" si="150"/>
        <v>69.0625</v>
      </c>
      <c r="BF203" s="5">
        <f t="shared" si="151"/>
        <v>78.171641791044777</v>
      </c>
      <c r="BG203" s="5">
        <f t="shared" si="152"/>
        <v>76.828358208955223</v>
      </c>
      <c r="BH203" s="5">
        <f t="shared" si="153"/>
        <v>57.47567930224757</v>
      </c>
      <c r="BI203" s="5">
        <f t="shared" si="154"/>
        <v>75</v>
      </c>
      <c r="BJ203" s="5">
        <f t="shared" si="155"/>
        <v>57.89473684210526</v>
      </c>
      <c r="BK203" s="5">
        <f t="shared" si="156"/>
        <v>31.25</v>
      </c>
      <c r="BL203" s="5">
        <f t="shared" si="157"/>
        <v>51.492537313432834</v>
      </c>
      <c r="BM203" s="5">
        <f t="shared" si="158"/>
        <v>48.507462686567159</v>
      </c>
      <c r="BN203" s="5">
        <f t="shared" si="159"/>
        <v>5.5015095605501516</v>
      </c>
      <c r="BP203" s="51" t="s">
        <v>797</v>
      </c>
      <c r="BQ203" s="51" t="s">
        <v>787</v>
      </c>
    </row>
    <row r="204" spans="1:69" x14ac:dyDescent="0.25">
      <c r="A204" s="1">
        <v>356</v>
      </c>
      <c r="B204" s="1" t="s">
        <v>419</v>
      </c>
      <c r="C204" s="1" t="s">
        <v>73</v>
      </c>
      <c r="D204" s="1">
        <v>35</v>
      </c>
      <c r="E204" s="4">
        <f t="shared" si="140"/>
        <v>68</v>
      </c>
      <c r="F204">
        <v>73</v>
      </c>
      <c r="G204">
        <v>185</v>
      </c>
      <c r="H204" t="s">
        <v>607</v>
      </c>
      <c r="I204" s="1" t="s">
        <v>587</v>
      </c>
      <c r="J204" s="1" t="s">
        <v>105</v>
      </c>
      <c r="K204" s="1">
        <v>9</v>
      </c>
      <c r="L204" s="1">
        <v>0</v>
      </c>
      <c r="M204" s="1">
        <v>73</v>
      </c>
      <c r="N204" s="12">
        <v>15</v>
      </c>
      <c r="O204" s="12">
        <v>35</v>
      </c>
      <c r="P204" s="12">
        <v>0.42899999999999999</v>
      </c>
      <c r="Q204" s="7">
        <v>9</v>
      </c>
      <c r="R204" s="7">
        <v>22</v>
      </c>
      <c r="S204" s="7">
        <v>0.40899999999999997</v>
      </c>
      <c r="T204" s="1">
        <v>6</v>
      </c>
      <c r="U204" s="1">
        <v>13</v>
      </c>
      <c r="V204" s="1">
        <v>0.46200000000000002</v>
      </c>
      <c r="W204" s="1">
        <v>0.55700000000000005</v>
      </c>
      <c r="X204" s="16">
        <v>2</v>
      </c>
      <c r="Y204" s="16">
        <v>2</v>
      </c>
      <c r="Z204" s="16">
        <v>1</v>
      </c>
      <c r="AA204" s="20">
        <v>0</v>
      </c>
      <c r="AB204" s="20">
        <v>3</v>
      </c>
      <c r="AC204" s="20">
        <v>3</v>
      </c>
      <c r="AD204" s="32">
        <v>8</v>
      </c>
      <c r="AE204" s="34">
        <v>0</v>
      </c>
      <c r="AF204" s="30">
        <v>0</v>
      </c>
      <c r="AG204" s="1">
        <v>3</v>
      </c>
      <c r="AH204" s="1">
        <v>8</v>
      </c>
      <c r="AI204" s="1">
        <v>41</v>
      </c>
      <c r="AJ204" s="1"/>
      <c r="AK204" s="4">
        <f t="shared" si="141"/>
        <v>71.219501968157033</v>
      </c>
      <c r="AL204" s="4">
        <f t="shared" si="142"/>
        <v>62.659960837996017</v>
      </c>
      <c r="AM204" s="14">
        <f t="shared" si="143"/>
        <v>59.908138088012137</v>
      </c>
      <c r="AN204" s="10">
        <f t="shared" si="160"/>
        <v>74.964799999999997</v>
      </c>
      <c r="AO204" s="18">
        <f t="shared" si="161"/>
        <v>71.64</v>
      </c>
      <c r="AP204" s="39">
        <f t="shared" si="165"/>
        <v>64.721661260071741</v>
      </c>
      <c r="AQ204" s="37">
        <f t="shared" si="162"/>
        <v>47</v>
      </c>
      <c r="AR204" s="24">
        <f t="shared" si="137"/>
        <v>53.322499999999998</v>
      </c>
      <c r="AS204" s="22">
        <f t="shared" si="166"/>
        <v>49.551378926713468</v>
      </c>
      <c r="AT204" s="26">
        <f t="shared" si="167"/>
        <v>56.70852178385632</v>
      </c>
      <c r="AU204" s="43">
        <f t="shared" si="163"/>
        <v>49.964063346291866</v>
      </c>
      <c r="AV204" s="37">
        <f t="shared" si="144"/>
        <v>70.436109586947424</v>
      </c>
      <c r="AW204" s="42">
        <f t="shared" si="139"/>
        <v>70.69551329118228</v>
      </c>
      <c r="AX204" s="45">
        <f t="shared" si="145"/>
        <v>66.356930125746658</v>
      </c>
      <c r="AY204" s="47">
        <f t="shared" si="164"/>
        <v>75.384836753731349</v>
      </c>
      <c r="AZ204" s="28">
        <f t="shared" si="146"/>
        <v>60.80882513096617</v>
      </c>
      <c r="BA204" s="49">
        <f t="shared" si="147"/>
        <v>82.014276968738272</v>
      </c>
      <c r="BB204" s="45">
        <f t="shared" si="128"/>
        <v>49.081818145678625</v>
      </c>
      <c r="BC204" s="5">
        <f t="shared" si="148"/>
        <v>60</v>
      </c>
      <c r="BD204" s="5">
        <f t="shared" si="149"/>
        <v>64.473684210526315</v>
      </c>
      <c r="BE204" s="5">
        <f t="shared" si="150"/>
        <v>88.75</v>
      </c>
      <c r="BF204" s="5">
        <f t="shared" si="151"/>
        <v>63.059701492537314</v>
      </c>
      <c r="BG204" s="5">
        <f t="shared" si="152"/>
        <v>91.940298507462686</v>
      </c>
      <c r="BH204" s="5">
        <f t="shared" si="153"/>
        <v>56.101979201610199</v>
      </c>
      <c r="BI204" s="5">
        <f t="shared" si="154"/>
        <v>20</v>
      </c>
      <c r="BJ204" s="5">
        <f t="shared" si="155"/>
        <v>21.05263157894737</v>
      </c>
      <c r="BK204" s="5">
        <f t="shared" si="156"/>
        <v>75</v>
      </c>
      <c r="BL204" s="5">
        <f t="shared" si="157"/>
        <v>17.910447761194028</v>
      </c>
      <c r="BM204" s="5">
        <f t="shared" si="158"/>
        <v>82.089552238805965</v>
      </c>
      <c r="BN204" s="5">
        <f t="shared" si="159"/>
        <v>2.4488426702448844</v>
      </c>
      <c r="BP204" s="51" t="s">
        <v>797</v>
      </c>
      <c r="BQ204" s="51" t="s">
        <v>781</v>
      </c>
    </row>
    <row r="205" spans="1:69" x14ac:dyDescent="0.25">
      <c r="A205" s="1">
        <v>110</v>
      </c>
      <c r="B205" s="1" t="s">
        <v>169</v>
      </c>
      <c r="C205" s="1" t="s">
        <v>30</v>
      </c>
      <c r="D205" s="1">
        <v>23</v>
      </c>
      <c r="E205" s="4">
        <f t="shared" si="140"/>
        <v>71</v>
      </c>
      <c r="F205">
        <v>76</v>
      </c>
      <c r="G205">
        <v>195</v>
      </c>
      <c r="H205" t="s">
        <v>728</v>
      </c>
      <c r="I205" s="1" t="s">
        <v>587</v>
      </c>
      <c r="J205" s="1" t="s">
        <v>84</v>
      </c>
      <c r="K205" s="1">
        <v>19</v>
      </c>
      <c r="L205" s="1">
        <v>0</v>
      </c>
      <c r="M205" s="1">
        <v>89</v>
      </c>
      <c r="N205" s="12">
        <v>12</v>
      </c>
      <c r="O205" s="12">
        <v>33</v>
      </c>
      <c r="P205" s="12">
        <v>0.36399999999999999</v>
      </c>
      <c r="Q205" s="7">
        <v>4</v>
      </c>
      <c r="R205" s="7">
        <v>13</v>
      </c>
      <c r="S205" s="7">
        <v>0.308</v>
      </c>
      <c r="T205" s="1">
        <v>8</v>
      </c>
      <c r="U205" s="1">
        <v>20</v>
      </c>
      <c r="V205" s="1">
        <v>0.4</v>
      </c>
      <c r="W205" s="1">
        <v>0.42399999999999999</v>
      </c>
      <c r="X205" s="16">
        <v>7</v>
      </c>
      <c r="Y205" s="16">
        <v>13</v>
      </c>
      <c r="Z205" s="16">
        <v>0.53800000000000003</v>
      </c>
      <c r="AA205" s="20">
        <v>1</v>
      </c>
      <c r="AB205" s="20">
        <v>8</v>
      </c>
      <c r="AC205" s="20">
        <v>9</v>
      </c>
      <c r="AD205" s="32">
        <v>10</v>
      </c>
      <c r="AE205" s="34">
        <v>3</v>
      </c>
      <c r="AF205" s="30">
        <v>0</v>
      </c>
      <c r="AG205" s="1">
        <v>7</v>
      </c>
      <c r="AH205" s="1">
        <v>12</v>
      </c>
      <c r="AI205" s="1">
        <v>35</v>
      </c>
      <c r="AJ205" s="1"/>
      <c r="AK205" s="4">
        <f t="shared" si="141"/>
        <v>72.729582756158152</v>
      </c>
      <c r="AL205" s="4">
        <f t="shared" si="142"/>
        <v>64.205572938656005</v>
      </c>
      <c r="AM205" s="14">
        <f t="shared" si="143"/>
        <v>57.612910470409716</v>
      </c>
      <c r="AN205" s="10">
        <f t="shared" si="160"/>
        <v>71.339200000000005</v>
      </c>
      <c r="AO205" s="18">
        <f t="shared" si="161"/>
        <v>57.436999999999998</v>
      </c>
      <c r="AP205" s="39">
        <f t="shared" si="165"/>
        <v>67.896699781479242</v>
      </c>
      <c r="AQ205" s="37">
        <f t="shared" si="162"/>
        <v>48.14</v>
      </c>
      <c r="AR205" s="24">
        <f t="shared" si="137"/>
        <v>53.87</v>
      </c>
      <c r="AS205" s="22">
        <f t="shared" si="166"/>
        <v>51.508776434527178</v>
      </c>
      <c r="AT205" s="26">
        <f t="shared" si="167"/>
        <v>58.774490720241467</v>
      </c>
      <c r="AU205" s="43">
        <f t="shared" si="163"/>
        <v>50.886177730562203</v>
      </c>
      <c r="AV205" s="37">
        <f t="shared" si="144"/>
        <v>70.904554621657866</v>
      </c>
      <c r="AW205" s="42">
        <f t="shared" si="139"/>
        <v>72.27178044674929</v>
      </c>
      <c r="AX205" s="45">
        <f t="shared" si="145"/>
        <v>77.109621639200014</v>
      </c>
      <c r="AY205" s="47">
        <f t="shared" si="164"/>
        <v>81.145388526119405</v>
      </c>
      <c r="AZ205" s="28">
        <f t="shared" si="146"/>
        <v>71.73616918097396</v>
      </c>
      <c r="BA205" s="49">
        <f t="shared" si="147"/>
        <v>79.274971519029435</v>
      </c>
      <c r="BB205" s="45">
        <f t="shared" si="128"/>
        <v>57.381425947546219</v>
      </c>
      <c r="BC205" s="5">
        <f t="shared" si="148"/>
        <v>90</v>
      </c>
      <c r="BD205" s="5">
        <f t="shared" si="149"/>
        <v>71.578947368421055</v>
      </c>
      <c r="BE205" s="5">
        <f t="shared" si="150"/>
        <v>80.3125</v>
      </c>
      <c r="BF205" s="5">
        <f t="shared" si="151"/>
        <v>66.417910447761187</v>
      </c>
      <c r="BG205" s="5">
        <f t="shared" si="152"/>
        <v>88.582089552238813</v>
      </c>
      <c r="BH205" s="5">
        <f t="shared" si="153"/>
        <v>56.34350888963435</v>
      </c>
      <c r="BI205" s="5">
        <f t="shared" si="154"/>
        <v>80</v>
      </c>
      <c r="BJ205" s="5">
        <f t="shared" si="155"/>
        <v>36.842105263157897</v>
      </c>
      <c r="BK205" s="5">
        <f t="shared" si="156"/>
        <v>56.25</v>
      </c>
      <c r="BL205" s="5">
        <f t="shared" si="157"/>
        <v>25.373134328358208</v>
      </c>
      <c r="BM205" s="5">
        <f t="shared" si="158"/>
        <v>74.626865671641781</v>
      </c>
      <c r="BN205" s="5">
        <f t="shared" si="159"/>
        <v>2.9855753102985578</v>
      </c>
      <c r="BP205" s="51" t="s">
        <v>785</v>
      </c>
      <c r="BQ205" s="51" t="s">
        <v>789</v>
      </c>
    </row>
    <row r="206" spans="1:69" x14ac:dyDescent="0.25">
      <c r="A206" s="1">
        <v>136</v>
      </c>
      <c r="B206" s="1" t="s">
        <v>197</v>
      </c>
      <c r="C206" s="1" t="s">
        <v>30</v>
      </c>
      <c r="D206" s="1">
        <v>29</v>
      </c>
      <c r="E206" s="4">
        <f t="shared" si="140"/>
        <v>74</v>
      </c>
      <c r="F206">
        <v>79</v>
      </c>
      <c r="G206">
        <v>225</v>
      </c>
      <c r="H206" t="s">
        <v>669</v>
      </c>
      <c r="I206" s="1" t="s">
        <v>587</v>
      </c>
      <c r="J206" s="1" t="s">
        <v>62</v>
      </c>
      <c r="K206" s="1">
        <v>72</v>
      </c>
      <c r="L206" s="1">
        <v>22</v>
      </c>
      <c r="M206" s="1">
        <v>1717</v>
      </c>
      <c r="N206" s="12">
        <v>198</v>
      </c>
      <c r="O206" s="12">
        <v>423</v>
      </c>
      <c r="P206" s="12">
        <v>0.46800000000000003</v>
      </c>
      <c r="Q206" s="7">
        <v>74</v>
      </c>
      <c r="R206" s="7">
        <v>192</v>
      </c>
      <c r="S206" s="7">
        <v>0.38500000000000001</v>
      </c>
      <c r="T206" s="1">
        <v>124</v>
      </c>
      <c r="U206" s="1">
        <v>231</v>
      </c>
      <c r="V206" s="1">
        <v>0.53700000000000003</v>
      </c>
      <c r="W206" s="1">
        <v>0.55600000000000005</v>
      </c>
      <c r="X206" s="16">
        <v>48</v>
      </c>
      <c r="Y206" s="16">
        <v>67</v>
      </c>
      <c r="Z206" s="16">
        <v>0.71599999999999997</v>
      </c>
      <c r="AA206" s="20">
        <v>45</v>
      </c>
      <c r="AB206" s="20">
        <v>175</v>
      </c>
      <c r="AC206" s="20">
        <v>220</v>
      </c>
      <c r="AD206" s="32">
        <v>130</v>
      </c>
      <c r="AE206" s="34">
        <v>72</v>
      </c>
      <c r="AF206" s="30">
        <v>11</v>
      </c>
      <c r="AG206" s="1">
        <v>62</v>
      </c>
      <c r="AH206" s="1">
        <v>113</v>
      </c>
      <c r="AI206" s="1">
        <v>518</v>
      </c>
      <c r="AJ206" s="1"/>
      <c r="AK206" s="4">
        <f t="shared" si="141"/>
        <v>81.596795747357135</v>
      </c>
      <c r="AL206" s="4">
        <f t="shared" si="142"/>
        <v>73.281426235530247</v>
      </c>
      <c r="AM206" s="14">
        <f t="shared" si="143"/>
        <v>70.359022761760244</v>
      </c>
      <c r="AN206" s="10">
        <f t="shared" si="160"/>
        <v>83.256</v>
      </c>
      <c r="AO206" s="18">
        <f t="shared" si="161"/>
        <v>78.937559999999991</v>
      </c>
      <c r="AP206" s="39">
        <f t="shared" si="165"/>
        <v>74.670469086681535</v>
      </c>
      <c r="AQ206" s="37">
        <f t="shared" si="162"/>
        <v>74.36</v>
      </c>
      <c r="AR206" s="24">
        <f t="shared" si="137"/>
        <v>57.986388888888889</v>
      </c>
      <c r="AS206" s="22">
        <f t="shared" si="166"/>
        <v>61.881581107434229</v>
      </c>
      <c r="AT206" s="26">
        <f t="shared" si="167"/>
        <v>71.148247774100895</v>
      </c>
      <c r="AU206" s="43">
        <f t="shared" si="163"/>
        <v>64.58998517165071</v>
      </c>
      <c r="AV206" s="37">
        <f t="shared" si="144"/>
        <v>79.018136928586728</v>
      </c>
      <c r="AW206" s="42">
        <f t="shared" si="139"/>
        <v>82.047206016025427</v>
      </c>
      <c r="AX206" s="45">
        <f t="shared" si="145"/>
        <v>71.943121892408143</v>
      </c>
      <c r="AY206" s="47">
        <f t="shared" si="164"/>
        <v>79.615168843283584</v>
      </c>
      <c r="AZ206" s="28">
        <f t="shared" si="146"/>
        <v>73.375452420912382</v>
      </c>
      <c r="BA206" s="49">
        <f t="shared" si="147"/>
        <v>77.714982431114137</v>
      </c>
      <c r="BB206" s="45">
        <f t="shared" si="128"/>
        <v>71.599496445637016</v>
      </c>
      <c r="BC206" s="5">
        <f t="shared" si="148"/>
        <v>75</v>
      </c>
      <c r="BD206" s="5">
        <f t="shared" si="149"/>
        <v>78.68421052631578</v>
      </c>
      <c r="BE206" s="5">
        <f t="shared" si="150"/>
        <v>71.875</v>
      </c>
      <c r="BF206" s="5">
        <f t="shared" si="151"/>
        <v>76.492537313432834</v>
      </c>
      <c r="BG206" s="5">
        <f t="shared" si="152"/>
        <v>78.507462686567166</v>
      </c>
      <c r="BH206" s="5">
        <f t="shared" si="153"/>
        <v>80.919154646091926</v>
      </c>
      <c r="BI206" s="5">
        <f t="shared" si="154"/>
        <v>50</v>
      </c>
      <c r="BJ206" s="5">
        <f t="shared" si="155"/>
        <v>52.631578947368418</v>
      </c>
      <c r="BK206" s="5">
        <f t="shared" si="156"/>
        <v>37.5</v>
      </c>
      <c r="BL206" s="5">
        <f t="shared" si="157"/>
        <v>47.761194029850742</v>
      </c>
      <c r="BM206" s="5">
        <f t="shared" si="158"/>
        <v>52.238805970149251</v>
      </c>
      <c r="BN206" s="5">
        <f t="shared" si="159"/>
        <v>57.598121435759815</v>
      </c>
      <c r="BP206" s="51" t="s">
        <v>798</v>
      </c>
      <c r="BQ206" s="51" t="s">
        <v>789</v>
      </c>
    </row>
    <row r="207" spans="1:69" x14ac:dyDescent="0.25">
      <c r="A207" s="1">
        <v>429</v>
      </c>
      <c r="B207" s="1" t="s">
        <v>494</v>
      </c>
      <c r="C207" s="1" t="s">
        <v>25</v>
      </c>
      <c r="D207" s="1">
        <v>22</v>
      </c>
      <c r="E207" s="4">
        <f t="shared" si="140"/>
        <v>76</v>
      </c>
      <c r="F207">
        <v>81</v>
      </c>
      <c r="G207">
        <v>260</v>
      </c>
      <c r="H207" t="s">
        <v>664</v>
      </c>
      <c r="I207" s="1" t="s">
        <v>587</v>
      </c>
      <c r="J207" s="1" t="s">
        <v>89</v>
      </c>
      <c r="K207" s="1">
        <v>58</v>
      </c>
      <c r="L207" s="1">
        <v>49</v>
      </c>
      <c r="M207" s="1">
        <v>1566</v>
      </c>
      <c r="N207" s="12">
        <v>311</v>
      </c>
      <c r="O207" s="12">
        <v>708</v>
      </c>
      <c r="P207" s="12">
        <v>0.439</v>
      </c>
      <c r="Q207" s="7">
        <v>52</v>
      </c>
      <c r="R207" s="7">
        <v>184</v>
      </c>
      <c r="S207" s="7">
        <v>0.28299999999999997</v>
      </c>
      <c r="T207" s="1">
        <v>259</v>
      </c>
      <c r="U207" s="1">
        <v>524</v>
      </c>
      <c r="V207" s="1">
        <v>0.49399999999999999</v>
      </c>
      <c r="W207" s="1">
        <v>0.47599999999999998</v>
      </c>
      <c r="X207" s="16">
        <v>96</v>
      </c>
      <c r="Y207" s="16">
        <v>129</v>
      </c>
      <c r="Z207" s="16">
        <v>0.74399999999999999</v>
      </c>
      <c r="AA207" s="20">
        <v>147</v>
      </c>
      <c r="AB207" s="20">
        <v>294</v>
      </c>
      <c r="AC207" s="20">
        <v>441</v>
      </c>
      <c r="AD207" s="32">
        <v>134</v>
      </c>
      <c r="AE207" s="34">
        <v>44</v>
      </c>
      <c r="AF207" s="30">
        <v>42</v>
      </c>
      <c r="AG207" s="1">
        <v>78</v>
      </c>
      <c r="AH207" s="1">
        <v>153</v>
      </c>
      <c r="AI207" s="1">
        <v>770</v>
      </c>
      <c r="AJ207" s="1"/>
      <c r="AK207" s="4">
        <f t="shared" si="141"/>
        <v>84.626181097113587</v>
      </c>
      <c r="AL207" s="4">
        <f t="shared" si="142"/>
        <v>76.382091240575079</v>
      </c>
      <c r="AM207" s="14">
        <f t="shared" si="143"/>
        <v>75.06059635811836</v>
      </c>
      <c r="AN207" s="10">
        <f t="shared" si="160"/>
        <v>67.451599999999999</v>
      </c>
      <c r="AO207" s="18">
        <f t="shared" si="161"/>
        <v>81.497039999999998</v>
      </c>
      <c r="AP207" s="39">
        <f t="shared" si="165"/>
        <v>85.948602459586311</v>
      </c>
      <c r="AQ207" s="37">
        <f t="shared" si="162"/>
        <v>63.72</v>
      </c>
      <c r="AR207" s="24">
        <f t="shared" si="137"/>
        <v>68.409166666666664</v>
      </c>
      <c r="AS207" s="22">
        <f t="shared" si="166"/>
        <v>82.305978065969043</v>
      </c>
      <c r="AT207" s="26">
        <f t="shared" si="167"/>
        <v>82.165978065969028</v>
      </c>
      <c r="AU207" s="43">
        <f t="shared" si="163"/>
        <v>64.51193032834928</v>
      </c>
      <c r="AV207" s="37">
        <f t="shared" si="144"/>
        <v>82.782895590778708</v>
      </c>
      <c r="AW207" s="42">
        <f t="shared" si="139"/>
        <v>82.802823002534126</v>
      </c>
      <c r="AX207" s="45">
        <f t="shared" si="145"/>
        <v>72.992591874583809</v>
      </c>
      <c r="AY207" s="47">
        <f t="shared" si="164"/>
        <v>75.103178171641801</v>
      </c>
      <c r="AZ207" s="28">
        <f t="shared" si="146"/>
        <v>82.598259622201795</v>
      </c>
      <c r="BA207" s="49">
        <f t="shared" si="147"/>
        <v>72.276989476824866</v>
      </c>
      <c r="BB207" s="45">
        <f t="shared" si="128"/>
        <v>82.485830165977319</v>
      </c>
      <c r="BC207" s="5">
        <f t="shared" si="148"/>
        <v>92.5</v>
      </c>
      <c r="BD207" s="5">
        <f t="shared" si="149"/>
        <v>83.421052631578945</v>
      </c>
      <c r="BE207" s="5">
        <f t="shared" si="150"/>
        <v>66.25</v>
      </c>
      <c r="BF207" s="5">
        <f t="shared" si="151"/>
        <v>88.24626865671641</v>
      </c>
      <c r="BG207" s="5">
        <f t="shared" si="152"/>
        <v>66.753731343283576</v>
      </c>
      <c r="BH207" s="5">
        <f t="shared" si="153"/>
        <v>78.63971821536397</v>
      </c>
      <c r="BI207" s="5">
        <f t="shared" si="154"/>
        <v>85</v>
      </c>
      <c r="BJ207" s="5">
        <f t="shared" si="155"/>
        <v>63.157894736842103</v>
      </c>
      <c r="BK207" s="5">
        <f t="shared" si="156"/>
        <v>25</v>
      </c>
      <c r="BL207" s="5">
        <f t="shared" si="157"/>
        <v>73.880597014925371</v>
      </c>
      <c r="BM207" s="5">
        <f t="shared" si="158"/>
        <v>26.119402985074625</v>
      </c>
      <c r="BN207" s="5">
        <f t="shared" si="159"/>
        <v>52.532707145253276</v>
      </c>
      <c r="BP207" s="51" t="s">
        <v>805</v>
      </c>
      <c r="BQ207" s="51" t="s">
        <v>781</v>
      </c>
    </row>
    <row r="208" spans="1:69" x14ac:dyDescent="0.25">
      <c r="A208" s="1">
        <v>426</v>
      </c>
      <c r="B208" s="1" t="s">
        <v>491</v>
      </c>
      <c r="C208" s="1" t="s">
        <v>25</v>
      </c>
      <c r="D208" s="1">
        <v>21</v>
      </c>
      <c r="E208" s="4">
        <f t="shared" si="140"/>
        <v>76</v>
      </c>
      <c r="F208">
        <v>81</v>
      </c>
      <c r="G208">
        <v>263</v>
      </c>
      <c r="H208" t="s">
        <v>675</v>
      </c>
      <c r="I208" s="1" t="s">
        <v>587</v>
      </c>
      <c r="J208" s="1" t="s">
        <v>31</v>
      </c>
      <c r="K208" s="1">
        <v>19</v>
      </c>
      <c r="L208" s="1">
        <v>2</v>
      </c>
      <c r="M208" s="1">
        <v>126</v>
      </c>
      <c r="N208" s="12">
        <v>21</v>
      </c>
      <c r="O208" s="12">
        <v>37</v>
      </c>
      <c r="P208" s="12">
        <v>0.56799999999999995</v>
      </c>
      <c r="Q208" s="7">
        <v>0</v>
      </c>
      <c r="R208" s="7">
        <v>0</v>
      </c>
      <c r="S208" s="7"/>
      <c r="T208" s="1">
        <v>21</v>
      </c>
      <c r="U208" s="1">
        <v>37</v>
      </c>
      <c r="V208" s="1">
        <v>0.56799999999999995</v>
      </c>
      <c r="W208" s="1">
        <v>0.56799999999999995</v>
      </c>
      <c r="X208" s="16">
        <v>15</v>
      </c>
      <c r="Y208" s="16">
        <v>28</v>
      </c>
      <c r="Z208" s="16">
        <v>0.53600000000000003</v>
      </c>
      <c r="AA208" s="20">
        <v>16</v>
      </c>
      <c r="AB208" s="20">
        <v>18</v>
      </c>
      <c r="AC208" s="20">
        <v>34</v>
      </c>
      <c r="AD208" s="32">
        <v>4</v>
      </c>
      <c r="AE208" s="34">
        <v>5</v>
      </c>
      <c r="AF208" s="30">
        <v>5</v>
      </c>
      <c r="AG208" s="1">
        <v>7</v>
      </c>
      <c r="AH208" s="1">
        <v>25</v>
      </c>
      <c r="AI208" s="1">
        <v>57</v>
      </c>
      <c r="AJ208" s="1"/>
      <c r="AK208" s="4">
        <f t="shared" si="141"/>
        <v>71.101583612747007</v>
      </c>
      <c r="AL208" s="4">
        <f t="shared" si="142"/>
        <v>62.539267933046943</v>
      </c>
      <c r="AM208" s="14">
        <f t="shared" si="143"/>
        <v>64.795593323216991</v>
      </c>
      <c r="AN208" s="10">
        <f t="shared" si="160"/>
        <v>45</v>
      </c>
      <c r="AO208" s="18">
        <f t="shared" si="161"/>
        <v>57.933999999999997</v>
      </c>
      <c r="AP208" s="39">
        <f t="shared" si="165"/>
        <v>69.728912603937474</v>
      </c>
      <c r="AQ208" s="37">
        <f t="shared" si="162"/>
        <v>48.9</v>
      </c>
      <c r="AR208" s="24">
        <f t="shared" ref="AR208:AR240" si="168">((AF208/1.8)*0.8+(F208/0.8)*0.2)*0.73+40</f>
        <v>56.404722222222219</v>
      </c>
      <c r="AS208" s="22">
        <f t="shared" si="166"/>
        <v>54.643680710827496</v>
      </c>
      <c r="AT208" s="26">
        <f t="shared" si="167"/>
        <v>60.133204520351299</v>
      </c>
      <c r="AU208" s="43">
        <f t="shared" si="163"/>
        <v>48.861705127093302</v>
      </c>
      <c r="AV208" s="37">
        <f t="shared" si="144"/>
        <v>70.703732392994368</v>
      </c>
      <c r="AW208" s="42">
        <f t="shared" si="139"/>
        <v>71.688183398547295</v>
      </c>
      <c r="AX208" s="45">
        <f t="shared" si="145"/>
        <v>65.701291895124342</v>
      </c>
      <c r="AY208" s="47">
        <f t="shared" si="164"/>
        <v>70.051415578358217</v>
      </c>
      <c r="AZ208" s="28">
        <f t="shared" si="146"/>
        <v>74.73288988262928</v>
      </c>
      <c r="BA208" s="49">
        <f t="shared" si="147"/>
        <v>68.217389614237689</v>
      </c>
      <c r="BB208" s="45">
        <f t="shared" si="128"/>
        <v>73.131565659211276</v>
      </c>
      <c r="BC208" s="5">
        <f t="shared" si="148"/>
        <v>95</v>
      </c>
      <c r="BD208" s="5">
        <f t="shared" si="149"/>
        <v>83.421052631578945</v>
      </c>
      <c r="BE208" s="5">
        <f t="shared" si="150"/>
        <v>66.25</v>
      </c>
      <c r="BF208" s="5">
        <f t="shared" si="151"/>
        <v>89.25373134328359</v>
      </c>
      <c r="BG208" s="5">
        <f t="shared" si="152"/>
        <v>65.74626865671641</v>
      </c>
      <c r="BH208" s="5">
        <f t="shared" si="153"/>
        <v>56.902046293190203</v>
      </c>
      <c r="BI208" s="5">
        <f t="shared" si="154"/>
        <v>90</v>
      </c>
      <c r="BJ208" s="5">
        <f t="shared" si="155"/>
        <v>63.157894736842103</v>
      </c>
      <c r="BK208" s="5">
        <f t="shared" si="156"/>
        <v>25</v>
      </c>
      <c r="BL208" s="5">
        <f t="shared" si="157"/>
        <v>76.119402985074629</v>
      </c>
      <c r="BM208" s="5">
        <f t="shared" si="158"/>
        <v>23.880597014925371</v>
      </c>
      <c r="BN208" s="5">
        <f t="shared" si="159"/>
        <v>4.2267695404226773</v>
      </c>
      <c r="BP208" s="51" t="s">
        <v>810</v>
      </c>
      <c r="BQ208" s="51" t="s">
        <v>781</v>
      </c>
    </row>
    <row r="209" spans="1:69" x14ac:dyDescent="0.25">
      <c r="A209" s="1">
        <v>232</v>
      </c>
      <c r="B209" s="1" t="s">
        <v>293</v>
      </c>
      <c r="C209" s="1" t="s">
        <v>73</v>
      </c>
      <c r="D209" s="1">
        <v>31</v>
      </c>
      <c r="E209" s="4">
        <f t="shared" si="140"/>
        <v>70</v>
      </c>
      <c r="F209">
        <v>75</v>
      </c>
      <c r="G209">
        <v>200</v>
      </c>
      <c r="H209" t="s">
        <v>622</v>
      </c>
      <c r="I209" s="1" t="s">
        <v>587</v>
      </c>
      <c r="J209" s="1" t="s">
        <v>57</v>
      </c>
      <c r="K209" s="1">
        <v>80</v>
      </c>
      <c r="L209" s="1">
        <v>27</v>
      </c>
      <c r="M209" s="1">
        <v>2241</v>
      </c>
      <c r="N209" s="12">
        <v>359</v>
      </c>
      <c r="O209" s="12">
        <v>817</v>
      </c>
      <c r="P209" s="12">
        <v>0.439</v>
      </c>
      <c r="Q209" s="7">
        <v>39</v>
      </c>
      <c r="R209" s="7">
        <v>146</v>
      </c>
      <c r="S209" s="7">
        <v>0.26700000000000002</v>
      </c>
      <c r="T209" s="1">
        <v>320</v>
      </c>
      <c r="U209" s="1">
        <v>671</v>
      </c>
      <c r="V209" s="1">
        <v>0.47699999999999998</v>
      </c>
      <c r="W209" s="1">
        <v>0.46300000000000002</v>
      </c>
      <c r="X209" s="16">
        <v>200</v>
      </c>
      <c r="Y209" s="16">
        <v>227</v>
      </c>
      <c r="Z209" s="16">
        <v>0.88100000000000001</v>
      </c>
      <c r="AA209" s="20">
        <v>19</v>
      </c>
      <c r="AB209" s="20">
        <v>226</v>
      </c>
      <c r="AC209" s="20">
        <v>245</v>
      </c>
      <c r="AD209" s="32">
        <v>373</v>
      </c>
      <c r="AE209" s="34">
        <v>75</v>
      </c>
      <c r="AF209" s="30">
        <v>13</v>
      </c>
      <c r="AG209" s="1">
        <v>191</v>
      </c>
      <c r="AH209" s="1">
        <v>143</v>
      </c>
      <c r="AI209" s="1">
        <v>957</v>
      </c>
      <c r="AJ209" s="1"/>
      <c r="AK209" s="4">
        <f t="shared" si="141"/>
        <v>86.073272787347022</v>
      </c>
      <c r="AL209" s="4">
        <f t="shared" si="142"/>
        <v>77.863232147049303</v>
      </c>
      <c r="AM209" s="14">
        <f t="shared" si="143"/>
        <v>77.464238239757208</v>
      </c>
      <c r="AN209" s="10">
        <f t="shared" si="160"/>
        <v>73.150400000000005</v>
      </c>
      <c r="AO209" s="18">
        <f t="shared" si="161"/>
        <v>92.188209999999998</v>
      </c>
      <c r="AP209" s="39">
        <f t="shared" si="165"/>
        <v>80.543828645781858</v>
      </c>
      <c r="AQ209" s="37">
        <f t="shared" si="162"/>
        <v>75.5</v>
      </c>
      <c r="AR209" s="24">
        <f t="shared" si="168"/>
        <v>57.905277777777776</v>
      </c>
      <c r="AS209" s="22">
        <f t="shared" si="166"/>
        <v>57.872271769867972</v>
      </c>
      <c r="AT209" s="26">
        <f t="shared" si="167"/>
        <v>73.797033674629873</v>
      </c>
      <c r="AU209" s="43">
        <f t="shared" si="163"/>
        <v>93.399898335825355</v>
      </c>
      <c r="AV209" s="37">
        <f t="shared" si="144"/>
        <v>89.106051640199681</v>
      </c>
      <c r="AW209" s="42">
        <f t="shared" si="139"/>
        <v>82.634562409014961</v>
      </c>
      <c r="AX209" s="45">
        <f t="shared" si="145"/>
        <v>79.799868948677442</v>
      </c>
      <c r="AY209" s="47">
        <f t="shared" si="164"/>
        <v>85.355086287313441</v>
      </c>
      <c r="AZ209" s="28">
        <f t="shared" si="146"/>
        <v>70.009205993821695</v>
      </c>
      <c r="BA209" s="49">
        <f t="shared" si="147"/>
        <v>90.741673000556887</v>
      </c>
      <c r="BB209" s="45">
        <f t="shared" si="128"/>
        <v>66.344107629564732</v>
      </c>
      <c r="BC209" s="5">
        <f t="shared" si="148"/>
        <v>70</v>
      </c>
      <c r="BD209" s="5">
        <f t="shared" si="149"/>
        <v>69.21052631578948</v>
      </c>
      <c r="BE209" s="5">
        <f t="shared" si="150"/>
        <v>83.125</v>
      </c>
      <c r="BF209" s="5">
        <f t="shared" si="151"/>
        <v>68.097014925373131</v>
      </c>
      <c r="BG209" s="5">
        <f t="shared" si="152"/>
        <v>86.902985074626869</v>
      </c>
      <c r="BH209" s="5">
        <f t="shared" si="153"/>
        <v>88.82925192888294</v>
      </c>
      <c r="BI209" s="5">
        <f t="shared" si="154"/>
        <v>40</v>
      </c>
      <c r="BJ209" s="5">
        <f t="shared" si="155"/>
        <v>31.578947368421051</v>
      </c>
      <c r="BK209" s="5">
        <f t="shared" si="156"/>
        <v>62.5</v>
      </c>
      <c r="BL209" s="5">
        <f t="shared" si="157"/>
        <v>29.104477611940297</v>
      </c>
      <c r="BM209" s="5">
        <f t="shared" si="158"/>
        <v>70.895522388059703</v>
      </c>
      <c r="BN209" s="5">
        <f t="shared" si="159"/>
        <v>75.17611539751762</v>
      </c>
      <c r="BP209" s="51" t="s">
        <v>787</v>
      </c>
      <c r="BQ209" s="51" t="s">
        <v>789</v>
      </c>
    </row>
    <row r="210" spans="1:69" x14ac:dyDescent="0.25">
      <c r="A210" s="1">
        <v>301</v>
      </c>
      <c r="B210" s="1" t="s">
        <v>363</v>
      </c>
      <c r="C210" s="1" t="s">
        <v>25</v>
      </c>
      <c r="D210" s="1">
        <v>31</v>
      </c>
      <c r="E210" s="4">
        <f t="shared" si="140"/>
        <v>74</v>
      </c>
      <c r="F210">
        <v>79</v>
      </c>
      <c r="G210">
        <v>260</v>
      </c>
      <c r="H210" t="s">
        <v>601</v>
      </c>
      <c r="I210" s="1" t="s">
        <v>587</v>
      </c>
      <c r="J210" s="1" t="s">
        <v>105</v>
      </c>
      <c r="K210" s="1">
        <v>61</v>
      </c>
      <c r="L210" s="1">
        <v>0</v>
      </c>
      <c r="M210" s="1">
        <v>878</v>
      </c>
      <c r="N210" s="12">
        <v>81</v>
      </c>
      <c r="O210" s="12">
        <v>192</v>
      </c>
      <c r="P210" s="12">
        <v>0.42199999999999999</v>
      </c>
      <c r="Q210" s="7">
        <v>0</v>
      </c>
      <c r="R210" s="7">
        <v>0</v>
      </c>
      <c r="S210" s="7"/>
      <c r="T210" s="1">
        <v>81</v>
      </c>
      <c r="U210" s="1">
        <v>192</v>
      </c>
      <c r="V210" s="1">
        <v>0.42199999999999999</v>
      </c>
      <c r="W210" s="1">
        <v>0.42199999999999999</v>
      </c>
      <c r="X210" s="16">
        <v>41</v>
      </c>
      <c r="Y210" s="16">
        <v>71</v>
      </c>
      <c r="Z210" s="16">
        <v>0.57699999999999996</v>
      </c>
      <c r="AA210" s="20">
        <v>86</v>
      </c>
      <c r="AB210" s="20">
        <v>117</v>
      </c>
      <c r="AC210" s="20">
        <v>203</v>
      </c>
      <c r="AD210" s="32">
        <v>19</v>
      </c>
      <c r="AE210" s="34">
        <v>18</v>
      </c>
      <c r="AF210" s="30">
        <v>44</v>
      </c>
      <c r="AG210" s="1">
        <v>29</v>
      </c>
      <c r="AH210" s="1">
        <v>96</v>
      </c>
      <c r="AI210" s="1">
        <v>203</v>
      </c>
      <c r="AJ210" s="1"/>
      <c r="AK210" s="4">
        <f t="shared" si="141"/>
        <v>73.908874138832516</v>
      </c>
      <c r="AL210" s="4">
        <f t="shared" si="142"/>
        <v>65.412612353863864</v>
      </c>
      <c r="AM210" s="14">
        <f t="shared" si="143"/>
        <v>62.982145675265556</v>
      </c>
      <c r="AN210" s="10">
        <f t="shared" si="160"/>
        <v>45</v>
      </c>
      <c r="AO210" s="18">
        <f t="shared" si="161"/>
        <v>69.469570000000004</v>
      </c>
      <c r="AP210" s="39">
        <f t="shared" si="165"/>
        <v>73.161789399011184</v>
      </c>
      <c r="AQ210" s="37">
        <f t="shared" si="162"/>
        <v>53.84</v>
      </c>
      <c r="AR210" s="24">
        <f t="shared" si="168"/>
        <v>68.69305555555556</v>
      </c>
      <c r="AS210" s="22">
        <f t="shared" si="166"/>
        <v>67.205263466646286</v>
      </c>
      <c r="AT210" s="26">
        <f t="shared" si="167"/>
        <v>67.147168228551038</v>
      </c>
      <c r="AU210" s="43">
        <f t="shared" si="163"/>
        <v>50.148977116028711</v>
      </c>
      <c r="AV210" s="37">
        <f t="shared" si="144"/>
        <v>73.218661598580354</v>
      </c>
      <c r="AW210" s="42">
        <f t="shared" si="139"/>
        <v>76.32007260686926</v>
      </c>
      <c r="AX210" s="45">
        <f t="shared" si="145"/>
        <v>59.796376311014541</v>
      </c>
      <c r="AY210" s="47">
        <f t="shared" si="164"/>
        <v>66.309490671641782</v>
      </c>
      <c r="AZ210" s="28">
        <f t="shared" si="146"/>
        <v>69.900352853202875</v>
      </c>
      <c r="BA210" s="49">
        <f t="shared" si="147"/>
        <v>70.257225111559507</v>
      </c>
      <c r="BB210" s="45">
        <f t="shared" si="128"/>
        <v>73.151649067894965</v>
      </c>
      <c r="BC210" s="5">
        <f t="shared" si="148"/>
        <v>70</v>
      </c>
      <c r="BD210" s="5">
        <f t="shared" si="149"/>
        <v>78.68421052631578</v>
      </c>
      <c r="BE210" s="5">
        <f t="shared" si="150"/>
        <v>71.875</v>
      </c>
      <c r="BF210" s="5">
        <f t="shared" si="151"/>
        <v>88.24626865671641</v>
      </c>
      <c r="BG210" s="5">
        <f t="shared" si="152"/>
        <v>66.753731343283576</v>
      </c>
      <c r="BH210" s="5">
        <f t="shared" si="153"/>
        <v>68.2539416303254</v>
      </c>
      <c r="BI210" s="5">
        <f t="shared" si="154"/>
        <v>40</v>
      </c>
      <c r="BJ210" s="5">
        <f t="shared" si="155"/>
        <v>52.631578947368418</v>
      </c>
      <c r="BK210" s="5">
        <f t="shared" si="156"/>
        <v>37.5</v>
      </c>
      <c r="BL210" s="5">
        <f t="shared" si="157"/>
        <v>73.880597014925371</v>
      </c>
      <c r="BM210" s="5">
        <f t="shared" si="158"/>
        <v>26.119402985074625</v>
      </c>
      <c r="BN210" s="5">
        <f t="shared" si="159"/>
        <v>29.45320362294532</v>
      </c>
      <c r="BP210" s="51" t="s">
        <v>794</v>
      </c>
      <c r="BQ210" s="51" t="s">
        <v>787</v>
      </c>
    </row>
    <row r="211" spans="1:69" x14ac:dyDescent="0.25">
      <c r="A211" s="1">
        <v>383</v>
      </c>
      <c r="B211" s="1" t="s">
        <v>447</v>
      </c>
      <c r="C211" s="1" t="s">
        <v>30</v>
      </c>
      <c r="D211" s="1">
        <v>34</v>
      </c>
      <c r="E211" s="4">
        <f t="shared" si="140"/>
        <v>73</v>
      </c>
      <c r="F211">
        <v>78</v>
      </c>
      <c r="G211">
        <v>225</v>
      </c>
      <c r="H211" t="s">
        <v>606</v>
      </c>
      <c r="I211" s="1" t="s">
        <v>587</v>
      </c>
      <c r="J211" s="1" t="s">
        <v>43</v>
      </c>
      <c r="K211" s="1">
        <v>19</v>
      </c>
      <c r="L211" s="1">
        <v>15</v>
      </c>
      <c r="M211" s="1">
        <v>416</v>
      </c>
      <c r="N211" s="12">
        <v>62</v>
      </c>
      <c r="O211" s="12">
        <v>178</v>
      </c>
      <c r="P211" s="12">
        <v>0.34799999999999998</v>
      </c>
      <c r="Q211" s="7">
        <v>31</v>
      </c>
      <c r="R211" s="7">
        <v>96</v>
      </c>
      <c r="S211" s="7">
        <v>0.32300000000000001</v>
      </c>
      <c r="T211" s="1">
        <v>31</v>
      </c>
      <c r="U211" s="1">
        <v>82</v>
      </c>
      <c r="V211" s="1">
        <v>0.378</v>
      </c>
      <c r="W211" s="1">
        <v>0.435</v>
      </c>
      <c r="X211" s="16">
        <v>17</v>
      </c>
      <c r="Y211" s="16">
        <v>22</v>
      </c>
      <c r="Z211" s="16">
        <v>0.77300000000000002</v>
      </c>
      <c r="AA211" s="20">
        <v>13</v>
      </c>
      <c r="AB211" s="20">
        <v>53</v>
      </c>
      <c r="AC211" s="20">
        <v>66</v>
      </c>
      <c r="AD211" s="32">
        <v>38</v>
      </c>
      <c r="AE211" s="34">
        <v>13</v>
      </c>
      <c r="AF211" s="30">
        <v>3</v>
      </c>
      <c r="AG211" s="1">
        <v>16</v>
      </c>
      <c r="AH211" s="1">
        <v>28</v>
      </c>
      <c r="AI211" s="1">
        <v>172</v>
      </c>
      <c r="AJ211" s="1"/>
      <c r="AK211" s="4">
        <f t="shared" si="141"/>
        <v>71.965070806112294</v>
      </c>
      <c r="AL211" s="4">
        <f t="shared" si="142"/>
        <v>63.423072472138472</v>
      </c>
      <c r="AM211" s="14">
        <f t="shared" si="143"/>
        <v>59.588704097116846</v>
      </c>
      <c r="AN211" s="10">
        <f t="shared" si="160"/>
        <v>75.371200000000002</v>
      </c>
      <c r="AO211" s="18">
        <f t="shared" si="161"/>
        <v>65.539500000000004</v>
      </c>
      <c r="AP211" s="39">
        <f t="shared" si="165"/>
        <v>67.523957236871297</v>
      </c>
      <c r="AQ211" s="37">
        <f t="shared" si="162"/>
        <v>51.94</v>
      </c>
      <c r="AR211" s="24">
        <f t="shared" si="168"/>
        <v>55.208333333333329</v>
      </c>
      <c r="AS211" s="22">
        <f t="shared" si="166"/>
        <v>53.271611108206386</v>
      </c>
      <c r="AT211" s="26">
        <f t="shared" si="167"/>
        <v>61.054468251063533</v>
      </c>
      <c r="AU211" s="43">
        <f t="shared" si="163"/>
        <v>52.592473110346894</v>
      </c>
      <c r="AV211" s="37">
        <f t="shared" si="144"/>
        <v>72.395270512832312</v>
      </c>
      <c r="AW211" s="42">
        <f t="shared" si="139"/>
        <v>71.958788840994643</v>
      </c>
      <c r="AX211" s="45">
        <f t="shared" si="145"/>
        <v>59.059037745309851</v>
      </c>
      <c r="AY211" s="47">
        <f t="shared" si="164"/>
        <v>68.350262593283588</v>
      </c>
      <c r="AZ211" s="28">
        <f t="shared" si="146"/>
        <v>65.418311092520881</v>
      </c>
      <c r="BA211" s="49">
        <f t="shared" si="147"/>
        <v>73.837920211227711</v>
      </c>
      <c r="BB211" s="45">
        <f t="shared" si="128"/>
        <v>61.659321421108231</v>
      </c>
      <c r="BC211" s="5">
        <f t="shared" si="148"/>
        <v>62.5</v>
      </c>
      <c r="BD211" s="5">
        <f t="shared" si="149"/>
        <v>76.315789473684205</v>
      </c>
      <c r="BE211" s="5">
        <f t="shared" si="150"/>
        <v>74.6875</v>
      </c>
      <c r="BF211" s="5">
        <f t="shared" si="151"/>
        <v>76.492537313432834</v>
      </c>
      <c r="BG211" s="5">
        <f t="shared" si="152"/>
        <v>78.507462686567166</v>
      </c>
      <c r="BH211" s="5">
        <f t="shared" si="153"/>
        <v>61.279771888627977</v>
      </c>
      <c r="BI211" s="5">
        <f t="shared" si="154"/>
        <v>25</v>
      </c>
      <c r="BJ211" s="5">
        <f t="shared" si="155"/>
        <v>47.368421052631575</v>
      </c>
      <c r="BK211" s="5">
        <f t="shared" si="156"/>
        <v>43.75</v>
      </c>
      <c r="BL211" s="5">
        <f t="shared" si="157"/>
        <v>47.761194029850742</v>
      </c>
      <c r="BM211" s="5">
        <f t="shared" si="158"/>
        <v>52.238805970149251</v>
      </c>
      <c r="BN211" s="5">
        <f t="shared" si="159"/>
        <v>13.955048641395505</v>
      </c>
      <c r="BP211" s="51" t="s">
        <v>789</v>
      </c>
      <c r="BQ211" s="51" t="s">
        <v>787</v>
      </c>
    </row>
    <row r="212" spans="1:69" x14ac:dyDescent="0.25">
      <c r="A212" s="1">
        <v>416</v>
      </c>
      <c r="B212" s="1" t="s">
        <v>481</v>
      </c>
      <c r="C212" s="1" t="s">
        <v>33</v>
      </c>
      <c r="D212" s="1">
        <v>28</v>
      </c>
      <c r="E212" s="4">
        <f t="shared" si="140"/>
        <v>79</v>
      </c>
      <c r="F212">
        <v>84</v>
      </c>
      <c r="G212">
        <v>245</v>
      </c>
      <c r="H212" t="s">
        <v>668</v>
      </c>
      <c r="I212" s="1" t="s">
        <v>587</v>
      </c>
      <c r="J212" s="1" t="s">
        <v>69</v>
      </c>
      <c r="K212" s="1">
        <v>82</v>
      </c>
      <c r="L212" s="1">
        <v>31</v>
      </c>
      <c r="M212" s="1">
        <v>1785</v>
      </c>
      <c r="N212" s="12">
        <v>257</v>
      </c>
      <c r="O212" s="12">
        <v>592</v>
      </c>
      <c r="P212" s="12">
        <v>0.434</v>
      </c>
      <c r="Q212" s="7">
        <v>15</v>
      </c>
      <c r="R212" s="7">
        <v>42</v>
      </c>
      <c r="S212" s="7">
        <v>0.35699999999999998</v>
      </c>
      <c r="T212" s="1">
        <v>242</v>
      </c>
      <c r="U212" s="1">
        <v>550</v>
      </c>
      <c r="V212" s="1">
        <v>0.44</v>
      </c>
      <c r="W212" s="1">
        <v>0.44700000000000001</v>
      </c>
      <c r="X212" s="16">
        <v>127</v>
      </c>
      <c r="Y212" s="16">
        <v>153</v>
      </c>
      <c r="Z212" s="16">
        <v>0.83</v>
      </c>
      <c r="AA212" s="20">
        <v>98</v>
      </c>
      <c r="AB212" s="20">
        <v>226</v>
      </c>
      <c r="AC212" s="20">
        <v>324</v>
      </c>
      <c r="AD212" s="32">
        <v>140</v>
      </c>
      <c r="AE212" s="34">
        <v>32</v>
      </c>
      <c r="AF212" s="30">
        <v>44</v>
      </c>
      <c r="AG212" s="1">
        <v>104</v>
      </c>
      <c r="AH212" s="1">
        <v>205</v>
      </c>
      <c r="AI212" s="1">
        <v>656</v>
      </c>
      <c r="AJ212" s="1"/>
      <c r="AK212" s="4">
        <f t="shared" si="141"/>
        <v>80.789597922652462</v>
      </c>
      <c r="AL212" s="4">
        <f t="shared" si="142"/>
        <v>72.455235520832517</v>
      </c>
      <c r="AM212" s="14">
        <f t="shared" si="143"/>
        <v>72.19149924127467</v>
      </c>
      <c r="AN212" s="10">
        <f t="shared" si="160"/>
        <v>65.0244</v>
      </c>
      <c r="AO212" s="18">
        <f t="shared" si="161"/>
        <v>87.728300000000004</v>
      </c>
      <c r="AP212" s="39">
        <f t="shared" si="165"/>
        <v>82.830326783401489</v>
      </c>
      <c r="AQ212" s="37">
        <f t="shared" si="162"/>
        <v>59.16</v>
      </c>
      <c r="AR212" s="24">
        <f t="shared" si="168"/>
        <v>69.605555555555554</v>
      </c>
      <c r="AS212" s="22">
        <f t="shared" si="166"/>
        <v>72.599317015023132</v>
      </c>
      <c r="AT212" s="26">
        <f t="shared" si="167"/>
        <v>76.410745586451711</v>
      </c>
      <c r="AU212" s="43">
        <f t="shared" si="163"/>
        <v>64.292400135765547</v>
      </c>
      <c r="AV212" s="37">
        <f t="shared" si="144"/>
        <v>80.30777885923365</v>
      </c>
      <c r="AW212" s="42">
        <f t="shared" si="139"/>
        <v>79.028202851712265</v>
      </c>
      <c r="AX212" s="45">
        <f t="shared" si="145"/>
        <v>65.149283669734189</v>
      </c>
      <c r="AY212" s="47">
        <f t="shared" si="164"/>
        <v>67.480709888059693</v>
      </c>
      <c r="AZ212" s="28">
        <f t="shared" si="146"/>
        <v>79.995628896148105</v>
      </c>
      <c r="BA212" s="49">
        <f t="shared" si="147"/>
        <v>52.664980966721785</v>
      </c>
      <c r="BB212" s="45">
        <f t="shared" si="128"/>
        <v>84.814638884238633</v>
      </c>
      <c r="BC212" s="5">
        <f t="shared" si="148"/>
        <v>77.5</v>
      </c>
      <c r="BD212" s="5">
        <f t="shared" si="149"/>
        <v>90.526315789473685</v>
      </c>
      <c r="BE212" s="5">
        <f t="shared" si="150"/>
        <v>57.8125</v>
      </c>
      <c r="BF212" s="5">
        <f t="shared" si="151"/>
        <v>83.208955223880594</v>
      </c>
      <c r="BG212" s="5">
        <f t="shared" si="152"/>
        <v>71.791044776119406</v>
      </c>
      <c r="BH212" s="5">
        <f t="shared" si="153"/>
        <v>81.94565582019456</v>
      </c>
      <c r="BI212" s="5">
        <f t="shared" si="154"/>
        <v>55</v>
      </c>
      <c r="BJ212" s="5">
        <f t="shared" si="155"/>
        <v>78.94736842105263</v>
      </c>
      <c r="BK212" s="5">
        <f t="shared" si="156"/>
        <v>6.25</v>
      </c>
      <c r="BL212" s="5">
        <f t="shared" si="157"/>
        <v>62.686567164179102</v>
      </c>
      <c r="BM212" s="5">
        <f t="shared" si="158"/>
        <v>37.31343283582089</v>
      </c>
      <c r="BN212" s="5">
        <f t="shared" si="159"/>
        <v>59.879235155987928</v>
      </c>
      <c r="BP212" s="51" t="s">
        <v>793</v>
      </c>
      <c r="BQ212" s="51" t="s">
        <v>790</v>
      </c>
    </row>
    <row r="213" spans="1:69" x14ac:dyDescent="0.25">
      <c r="A213" s="1">
        <v>435</v>
      </c>
      <c r="B213" s="1" t="s">
        <v>500</v>
      </c>
      <c r="C213" s="1" t="s">
        <v>30</v>
      </c>
      <c r="D213" s="1">
        <v>37</v>
      </c>
      <c r="E213" s="4">
        <f t="shared" si="140"/>
        <v>69</v>
      </c>
      <c r="F213">
        <v>74</v>
      </c>
      <c r="G213">
        <v>185</v>
      </c>
      <c r="H213" t="s">
        <v>597</v>
      </c>
      <c r="I213" s="1" t="s">
        <v>587</v>
      </c>
      <c r="J213" s="1" t="s">
        <v>69</v>
      </c>
      <c r="K213" s="1">
        <v>77</v>
      </c>
      <c r="L213" s="1">
        <v>18</v>
      </c>
      <c r="M213" s="1">
        <v>1641</v>
      </c>
      <c r="N213" s="12">
        <v>188</v>
      </c>
      <c r="O213" s="12">
        <v>446</v>
      </c>
      <c r="P213" s="12">
        <v>0.42199999999999999</v>
      </c>
      <c r="Q213" s="7">
        <v>126</v>
      </c>
      <c r="R213" s="7">
        <v>323</v>
      </c>
      <c r="S213" s="7">
        <v>0.39</v>
      </c>
      <c r="T213" s="1">
        <v>62</v>
      </c>
      <c r="U213" s="1">
        <v>123</v>
      </c>
      <c r="V213" s="1">
        <v>0.504</v>
      </c>
      <c r="W213" s="1">
        <v>0.56299999999999994</v>
      </c>
      <c r="X213" s="16">
        <v>39</v>
      </c>
      <c r="Y213" s="16">
        <v>48</v>
      </c>
      <c r="Z213" s="16">
        <v>0.81299999999999994</v>
      </c>
      <c r="AA213" s="20">
        <v>15</v>
      </c>
      <c r="AB213" s="20">
        <v>106</v>
      </c>
      <c r="AC213" s="20">
        <v>121</v>
      </c>
      <c r="AD213" s="32">
        <v>147</v>
      </c>
      <c r="AE213" s="34">
        <v>66</v>
      </c>
      <c r="AF213" s="30">
        <v>19</v>
      </c>
      <c r="AG213" s="1">
        <v>74</v>
      </c>
      <c r="AH213" s="1">
        <v>116</v>
      </c>
      <c r="AI213" s="1">
        <v>541</v>
      </c>
      <c r="AJ213" s="1"/>
      <c r="AK213" s="4">
        <f t="shared" si="141"/>
        <v>79.205193192133606</v>
      </c>
      <c r="AL213" s="4">
        <f t="shared" si="142"/>
        <v>70.833550679007345</v>
      </c>
      <c r="AM213" s="14">
        <f t="shared" si="143"/>
        <v>68.340264036418816</v>
      </c>
      <c r="AN213" s="10">
        <f t="shared" si="160"/>
        <v>90.103999999999999</v>
      </c>
      <c r="AO213" s="18">
        <f t="shared" si="161"/>
        <v>68.339500000000001</v>
      </c>
      <c r="AP213" s="39">
        <f t="shared" si="165"/>
        <v>68.400522952887002</v>
      </c>
      <c r="AQ213" s="37">
        <f t="shared" si="162"/>
        <v>72.08</v>
      </c>
      <c r="AR213" s="24">
        <f t="shared" si="168"/>
        <v>59.669444444444444</v>
      </c>
      <c r="AS213" s="22">
        <f t="shared" si="166"/>
        <v>54.190369151132259</v>
      </c>
      <c r="AT213" s="26">
        <f t="shared" si="167"/>
        <v>64.44275010351322</v>
      </c>
      <c r="AU213" s="43">
        <f t="shared" si="163"/>
        <v>66.855839393540677</v>
      </c>
      <c r="AV213" s="37">
        <f t="shared" si="144"/>
        <v>78.776023872776847</v>
      </c>
      <c r="AW213" s="42">
        <f t="shared" si="139"/>
        <v>80.839675236422892</v>
      </c>
      <c r="AX213" s="45">
        <f t="shared" si="145"/>
        <v>71.910492921788247</v>
      </c>
      <c r="AY213" s="47">
        <f t="shared" si="164"/>
        <v>82.10477425373135</v>
      </c>
      <c r="AZ213" s="28">
        <f t="shared" si="146"/>
        <v>63.511695900579795</v>
      </c>
      <c r="BA213" s="49">
        <f t="shared" si="147"/>
        <v>85.090934133244815</v>
      </c>
      <c r="BB213" s="45">
        <f t="shared" si="128"/>
        <v>58.680524463637227</v>
      </c>
      <c r="BC213" s="5">
        <f t="shared" si="148"/>
        <v>55</v>
      </c>
      <c r="BD213" s="5">
        <f t="shared" si="149"/>
        <v>66.84210526315789</v>
      </c>
      <c r="BE213" s="5">
        <f t="shared" si="150"/>
        <v>85.9375</v>
      </c>
      <c r="BF213" s="5">
        <f t="shared" si="151"/>
        <v>63.059701492537314</v>
      </c>
      <c r="BG213" s="5">
        <f t="shared" si="152"/>
        <v>91.940298507462686</v>
      </c>
      <c r="BH213" s="5">
        <f t="shared" si="153"/>
        <v>79.771888627977191</v>
      </c>
      <c r="BI213" s="5">
        <f t="shared" si="154"/>
        <v>10</v>
      </c>
      <c r="BJ213" s="5">
        <f t="shared" si="155"/>
        <v>26.315789473684209</v>
      </c>
      <c r="BK213" s="5">
        <f t="shared" si="156"/>
        <v>68.75</v>
      </c>
      <c r="BL213" s="5">
        <f t="shared" si="157"/>
        <v>17.910447761194028</v>
      </c>
      <c r="BM213" s="5">
        <f t="shared" si="158"/>
        <v>82.089552238805965</v>
      </c>
      <c r="BN213" s="5">
        <f t="shared" si="159"/>
        <v>55.048641395504866</v>
      </c>
      <c r="BP213" s="51" t="s">
        <v>798</v>
      </c>
      <c r="BQ213" s="51" t="s">
        <v>787</v>
      </c>
    </row>
    <row r="214" spans="1:69" x14ac:dyDescent="0.25">
      <c r="A214" s="1">
        <v>441</v>
      </c>
      <c r="B214" s="1" t="s">
        <v>507</v>
      </c>
      <c r="C214" s="1" t="s">
        <v>25</v>
      </c>
      <c r="D214" s="1">
        <v>28</v>
      </c>
      <c r="E214" s="4">
        <f t="shared" si="140"/>
        <v>78</v>
      </c>
      <c r="F214">
        <v>83</v>
      </c>
      <c r="G214">
        <v>250</v>
      </c>
      <c r="H214" t="s">
        <v>679</v>
      </c>
      <c r="I214" s="1" t="s">
        <v>587</v>
      </c>
      <c r="J214" s="1" t="s">
        <v>103</v>
      </c>
      <c r="K214" s="1">
        <v>81</v>
      </c>
      <c r="L214" s="1">
        <v>63</v>
      </c>
      <c r="M214" s="1">
        <v>1991</v>
      </c>
      <c r="N214" s="12">
        <v>201</v>
      </c>
      <c r="O214" s="12">
        <v>428</v>
      </c>
      <c r="P214" s="12">
        <v>0.47</v>
      </c>
      <c r="Q214" s="7">
        <v>0</v>
      </c>
      <c r="R214" s="7">
        <v>1</v>
      </c>
      <c r="S214" s="7">
        <v>0</v>
      </c>
      <c r="T214" s="1">
        <v>201</v>
      </c>
      <c r="U214" s="1">
        <v>427</v>
      </c>
      <c r="V214" s="1">
        <v>0.47099999999999997</v>
      </c>
      <c r="W214" s="1">
        <v>0.47</v>
      </c>
      <c r="X214" s="16">
        <v>89</v>
      </c>
      <c r="Y214" s="16">
        <v>143</v>
      </c>
      <c r="Z214" s="16">
        <v>0.622</v>
      </c>
      <c r="AA214" s="20">
        <v>139</v>
      </c>
      <c r="AB214" s="20">
        <v>391</v>
      </c>
      <c r="AC214" s="20">
        <v>530</v>
      </c>
      <c r="AD214" s="32">
        <v>85</v>
      </c>
      <c r="AE214" s="34">
        <v>33</v>
      </c>
      <c r="AF214" s="30">
        <v>57</v>
      </c>
      <c r="AG214" s="1">
        <v>84</v>
      </c>
      <c r="AH214" s="1">
        <v>239</v>
      </c>
      <c r="AI214" s="1">
        <v>491</v>
      </c>
      <c r="AJ214" s="1"/>
      <c r="AK214" s="4">
        <f t="shared" si="141"/>
        <v>81.18451042851207</v>
      </c>
      <c r="AL214" s="4">
        <f t="shared" si="142"/>
        <v>72.859440085653532</v>
      </c>
      <c r="AM214" s="14">
        <f t="shared" si="143"/>
        <v>70.575250379362672</v>
      </c>
      <c r="AN214" s="10">
        <f t="shared" si="160"/>
        <v>45</v>
      </c>
      <c r="AO214" s="18">
        <f t="shared" si="161"/>
        <v>73.175019999999989</v>
      </c>
      <c r="AP214" s="39">
        <f t="shared" si="165"/>
        <v>83.817348328053896</v>
      </c>
      <c r="AQ214" s="37">
        <f t="shared" si="162"/>
        <v>59.54</v>
      </c>
      <c r="AR214" s="24">
        <f t="shared" si="168"/>
        <v>73.640833333333319</v>
      </c>
      <c r="AS214" s="22">
        <f t="shared" si="166"/>
        <v>82.603378352024833</v>
      </c>
      <c r="AT214" s="26">
        <f t="shared" si="167"/>
        <v>88.770997399643875</v>
      </c>
      <c r="AU214" s="43">
        <f t="shared" si="163"/>
        <v>57.991983415370818</v>
      </c>
      <c r="AV214" s="37">
        <f t="shared" si="144"/>
        <v>78.687131521319031</v>
      </c>
      <c r="AW214" s="42">
        <f t="shared" si="139"/>
        <v>81.320831061068304</v>
      </c>
      <c r="AX214" s="45">
        <f t="shared" si="145"/>
        <v>66.701031303767138</v>
      </c>
      <c r="AY214" s="47">
        <f t="shared" si="164"/>
        <v>68.01937639925373</v>
      </c>
      <c r="AZ214" s="28">
        <f t="shared" si="146"/>
        <v>82.688288119625554</v>
      </c>
      <c r="BA214" s="49">
        <f t="shared" si="147"/>
        <v>66.379260704003926</v>
      </c>
      <c r="BB214" s="45">
        <f t="shared" ref="BB214:BB277" si="169">(BL214*0.3+BJ214*0.3+BI214*0.1+BN214*0.1+(AH214/2.8)*0.25)*0.62+40</f>
        <v>86.840311053629563</v>
      </c>
      <c r="BC214" s="5">
        <f t="shared" si="148"/>
        <v>77.5</v>
      </c>
      <c r="BD214" s="5">
        <f t="shared" si="149"/>
        <v>88.15789473684211</v>
      </c>
      <c r="BE214" s="5">
        <f t="shared" si="150"/>
        <v>60.625</v>
      </c>
      <c r="BF214" s="5">
        <f t="shared" si="151"/>
        <v>84.888059701492537</v>
      </c>
      <c r="BG214" s="5">
        <f t="shared" si="152"/>
        <v>70.111940298507463</v>
      </c>
      <c r="BH214" s="5">
        <f t="shared" si="153"/>
        <v>85.055350553505534</v>
      </c>
      <c r="BI214" s="5">
        <f t="shared" si="154"/>
        <v>55</v>
      </c>
      <c r="BJ214" s="5">
        <f t="shared" si="155"/>
        <v>73.684210526315795</v>
      </c>
      <c r="BK214" s="5">
        <f t="shared" si="156"/>
        <v>12.5</v>
      </c>
      <c r="BL214" s="5">
        <f t="shared" si="157"/>
        <v>66.417910447761187</v>
      </c>
      <c r="BM214" s="5">
        <f t="shared" si="158"/>
        <v>33.582089552238806</v>
      </c>
      <c r="BN214" s="5">
        <f t="shared" si="159"/>
        <v>66.789667896678964</v>
      </c>
      <c r="BP214" s="51" t="s">
        <v>797</v>
      </c>
      <c r="BQ214" s="51" t="s">
        <v>787</v>
      </c>
    </row>
    <row r="215" spans="1:69" x14ac:dyDescent="0.25">
      <c r="A215" s="1">
        <v>310</v>
      </c>
      <c r="B215" s="1" t="s">
        <v>372</v>
      </c>
      <c r="C215" s="1" t="s">
        <v>33</v>
      </c>
      <c r="D215" s="1">
        <v>27</v>
      </c>
      <c r="E215" s="4">
        <f t="shared" si="140"/>
        <v>79</v>
      </c>
      <c r="F215">
        <v>84</v>
      </c>
      <c r="G215">
        <v>270</v>
      </c>
      <c r="H215" t="s">
        <v>672</v>
      </c>
      <c r="I215" s="1" t="s">
        <v>587</v>
      </c>
      <c r="J215" s="1" t="s">
        <v>43</v>
      </c>
      <c r="K215" s="1">
        <v>23</v>
      </c>
      <c r="L215" s="1">
        <v>0</v>
      </c>
      <c r="M215" s="1">
        <v>256</v>
      </c>
      <c r="N215" s="12">
        <v>42</v>
      </c>
      <c r="O215" s="12">
        <v>79</v>
      </c>
      <c r="P215" s="12">
        <v>0.53200000000000003</v>
      </c>
      <c r="Q215" s="7">
        <v>0</v>
      </c>
      <c r="R215" s="7">
        <v>0</v>
      </c>
      <c r="S215" s="7"/>
      <c r="T215" s="1">
        <v>42</v>
      </c>
      <c r="U215" s="1">
        <v>79</v>
      </c>
      <c r="V215" s="1">
        <v>0.53200000000000003</v>
      </c>
      <c r="W215" s="1">
        <v>0.53200000000000003</v>
      </c>
      <c r="X215" s="16">
        <v>22</v>
      </c>
      <c r="Y215" s="16">
        <v>33</v>
      </c>
      <c r="Z215" s="16">
        <v>0.66700000000000004</v>
      </c>
      <c r="AA215" s="20">
        <v>18</v>
      </c>
      <c r="AB215" s="20">
        <v>43</v>
      </c>
      <c r="AC215" s="20">
        <v>61</v>
      </c>
      <c r="AD215" s="32">
        <v>3</v>
      </c>
      <c r="AE215" s="34">
        <v>2</v>
      </c>
      <c r="AF215" s="30">
        <v>20</v>
      </c>
      <c r="AG215" s="1">
        <v>18</v>
      </c>
      <c r="AH215" s="1">
        <v>30</v>
      </c>
      <c r="AI215" s="1">
        <v>106</v>
      </c>
      <c r="AJ215" s="1"/>
      <c r="AK215" s="4">
        <f t="shared" si="141"/>
        <v>69.411517656405664</v>
      </c>
      <c r="AL215" s="4">
        <f t="shared" si="142"/>
        <v>60.809435718909327</v>
      </c>
      <c r="AM215" s="14">
        <f t="shared" si="143"/>
        <v>64.659186646433994</v>
      </c>
      <c r="AN215" s="10">
        <f t="shared" si="160"/>
        <v>45</v>
      </c>
      <c r="AO215" s="18">
        <f t="shared" si="161"/>
        <v>62.5505</v>
      </c>
      <c r="AP215" s="39">
        <f t="shared" si="165"/>
        <v>70.412200200439941</v>
      </c>
      <c r="AQ215" s="37">
        <f t="shared" si="162"/>
        <v>47.76</v>
      </c>
      <c r="AR215" s="24">
        <f t="shared" si="168"/>
        <v>61.818888888888893</v>
      </c>
      <c r="AS215" s="22">
        <f t="shared" si="166"/>
        <v>55.249715729849854</v>
      </c>
      <c r="AT215" s="26">
        <f t="shared" si="167"/>
        <v>61.742096682230802</v>
      </c>
      <c r="AU215" s="43">
        <f t="shared" si="163"/>
        <v>47.672916436602868</v>
      </c>
      <c r="AV215" s="37">
        <f t="shared" si="144"/>
        <v>70.44071277965881</v>
      </c>
      <c r="AW215" s="42">
        <f t="shared" si="139"/>
        <v>70.909451258329625</v>
      </c>
      <c r="AX215" s="45">
        <f t="shared" si="145"/>
        <v>54.647221080925462</v>
      </c>
      <c r="AY215" s="47">
        <f t="shared" si="164"/>
        <v>61.10138619402985</v>
      </c>
      <c r="AZ215" s="28">
        <f t="shared" si="146"/>
        <v>73.81151400437237</v>
      </c>
      <c r="BA215" s="49">
        <f t="shared" si="147"/>
        <v>49.447967263554801</v>
      </c>
      <c r="BB215" s="45">
        <f t="shared" si="169"/>
        <v>75.72721433723197</v>
      </c>
      <c r="BC215" s="5">
        <f t="shared" si="148"/>
        <v>80</v>
      </c>
      <c r="BD215" s="5">
        <f t="shared" si="149"/>
        <v>90.526315789473685</v>
      </c>
      <c r="BE215" s="5">
        <f t="shared" si="150"/>
        <v>57.8125</v>
      </c>
      <c r="BF215" s="5">
        <f t="shared" si="151"/>
        <v>91.604477611940297</v>
      </c>
      <c r="BG215" s="5">
        <f t="shared" si="152"/>
        <v>63.395522388059703</v>
      </c>
      <c r="BH215" s="5">
        <f t="shared" si="153"/>
        <v>58.864475008386449</v>
      </c>
      <c r="BI215" s="5">
        <f t="shared" si="154"/>
        <v>60</v>
      </c>
      <c r="BJ215" s="5">
        <f t="shared" si="155"/>
        <v>78.94736842105263</v>
      </c>
      <c r="BK215" s="5">
        <f t="shared" si="156"/>
        <v>6.25</v>
      </c>
      <c r="BL215" s="5">
        <f t="shared" si="157"/>
        <v>81.343283582089541</v>
      </c>
      <c r="BM215" s="5">
        <f t="shared" si="158"/>
        <v>18.656716417910445</v>
      </c>
      <c r="BN215" s="5">
        <f t="shared" si="159"/>
        <v>8.5877222408587723</v>
      </c>
      <c r="BP215" s="51" t="s">
        <v>794</v>
      </c>
      <c r="BQ215" s="51" t="s">
        <v>789</v>
      </c>
    </row>
    <row r="216" spans="1:69" x14ac:dyDescent="0.25">
      <c r="A216" s="1">
        <v>4</v>
      </c>
      <c r="B216" s="1" t="s">
        <v>35</v>
      </c>
      <c r="C216" s="1" t="s">
        <v>25</v>
      </c>
      <c r="D216" s="1">
        <v>28</v>
      </c>
      <c r="E216" s="4">
        <f t="shared" si="140"/>
        <v>74</v>
      </c>
      <c r="F216">
        <v>79</v>
      </c>
      <c r="G216">
        <v>245</v>
      </c>
      <c r="H216" t="s">
        <v>615</v>
      </c>
      <c r="I216" s="1" t="s">
        <v>587</v>
      </c>
      <c r="J216" s="1" t="s">
        <v>36</v>
      </c>
      <c r="K216" s="1">
        <v>17</v>
      </c>
      <c r="L216" s="1">
        <v>0</v>
      </c>
      <c r="M216" s="1">
        <v>215</v>
      </c>
      <c r="N216" s="12">
        <v>19</v>
      </c>
      <c r="O216" s="12">
        <v>44</v>
      </c>
      <c r="P216" s="12">
        <v>0.432</v>
      </c>
      <c r="Q216" s="7">
        <v>0</v>
      </c>
      <c r="R216" s="7">
        <v>0</v>
      </c>
      <c r="S216" s="7"/>
      <c r="T216" s="1">
        <v>19</v>
      </c>
      <c r="U216" s="1">
        <v>44</v>
      </c>
      <c r="V216" s="1">
        <v>0.432</v>
      </c>
      <c r="W216" s="1">
        <v>0.432</v>
      </c>
      <c r="X216" s="16">
        <v>22</v>
      </c>
      <c r="Y216" s="16">
        <v>38</v>
      </c>
      <c r="Z216" s="16">
        <v>0.57899999999999996</v>
      </c>
      <c r="AA216" s="20">
        <v>23</v>
      </c>
      <c r="AB216" s="20">
        <v>54</v>
      </c>
      <c r="AC216" s="20">
        <v>77</v>
      </c>
      <c r="AD216" s="32">
        <v>15</v>
      </c>
      <c r="AE216" s="34">
        <v>4</v>
      </c>
      <c r="AF216" s="30">
        <v>9</v>
      </c>
      <c r="AG216" s="1">
        <v>9</v>
      </c>
      <c r="AH216" s="1">
        <v>30</v>
      </c>
      <c r="AI216" s="1">
        <v>60</v>
      </c>
      <c r="AJ216" s="1"/>
      <c r="AK216" s="4">
        <f t="shared" si="141"/>
        <v>70.302464250336897</v>
      </c>
      <c r="AL216" s="4">
        <f t="shared" si="142"/>
        <v>61.721345762109522</v>
      </c>
      <c r="AM216" s="14">
        <f t="shared" si="143"/>
        <v>60.20744157814871</v>
      </c>
      <c r="AN216" s="10">
        <f t="shared" si="160"/>
        <v>45</v>
      </c>
      <c r="AO216" s="18">
        <f t="shared" si="161"/>
        <v>59.778499999999994</v>
      </c>
      <c r="AP216" s="39">
        <f t="shared" si="165"/>
        <v>68.584528520400895</v>
      </c>
      <c r="AQ216" s="37">
        <f t="shared" si="162"/>
        <v>48.52</v>
      </c>
      <c r="AR216" s="24">
        <f t="shared" si="168"/>
        <v>57.337499999999999</v>
      </c>
      <c r="AS216" s="22">
        <f t="shared" si="166"/>
        <v>55.627441862894941</v>
      </c>
      <c r="AT216" s="26">
        <f t="shared" si="167"/>
        <v>61.929346624799692</v>
      </c>
      <c r="AU216" s="43">
        <f t="shared" si="163"/>
        <v>49.946071058014354</v>
      </c>
      <c r="AV216" s="37">
        <f t="shared" si="144"/>
        <v>71.198985517132797</v>
      </c>
      <c r="AW216" s="42">
        <f t="shared" si="139"/>
        <v>71.625883998563751</v>
      </c>
      <c r="AX216" s="45">
        <f t="shared" si="145"/>
        <v>61.802371220891516</v>
      </c>
      <c r="AY216" s="47">
        <f t="shared" si="164"/>
        <v>68.478084888059698</v>
      </c>
      <c r="AZ216" s="28">
        <f t="shared" si="146"/>
        <v>69.722294589194249</v>
      </c>
      <c r="BA216" s="49">
        <f t="shared" si="147"/>
        <v>70.816027492445102</v>
      </c>
      <c r="BB216" s="45">
        <f t="shared" si="169"/>
        <v>66.967054843206853</v>
      </c>
      <c r="BC216" s="5">
        <f t="shared" si="148"/>
        <v>77.5</v>
      </c>
      <c r="BD216" s="5">
        <f t="shared" si="149"/>
        <v>78.68421052631578</v>
      </c>
      <c r="BE216" s="5">
        <f t="shared" si="150"/>
        <v>71.875</v>
      </c>
      <c r="BF216" s="5">
        <f t="shared" si="151"/>
        <v>83.208955223880594</v>
      </c>
      <c r="BG216" s="5">
        <f t="shared" si="152"/>
        <v>71.791044776119406</v>
      </c>
      <c r="BH216" s="5">
        <f t="shared" si="153"/>
        <v>58.245555182824553</v>
      </c>
      <c r="BI216" s="5">
        <f t="shared" si="154"/>
        <v>55</v>
      </c>
      <c r="BJ216" s="5">
        <f t="shared" si="155"/>
        <v>52.631578947368418</v>
      </c>
      <c r="BK216" s="5">
        <f t="shared" si="156"/>
        <v>37.5</v>
      </c>
      <c r="BL216" s="5">
        <f t="shared" si="157"/>
        <v>62.686567164179102</v>
      </c>
      <c r="BM216" s="5">
        <f t="shared" si="158"/>
        <v>37.31343283582089</v>
      </c>
      <c r="BN216" s="5">
        <f t="shared" si="159"/>
        <v>7.2123448507212347</v>
      </c>
      <c r="BP216" s="51" t="s">
        <v>785</v>
      </c>
      <c r="BQ216" s="51" t="s">
        <v>787</v>
      </c>
    </row>
    <row r="217" spans="1:69" x14ac:dyDescent="0.25">
      <c r="A217" s="1">
        <v>26</v>
      </c>
      <c r="B217" s="1" t="s">
        <v>74</v>
      </c>
      <c r="C217" s="1" t="s">
        <v>25</v>
      </c>
      <c r="D217" s="1">
        <v>27</v>
      </c>
      <c r="E217" s="4">
        <f t="shared" si="140"/>
        <v>76</v>
      </c>
      <c r="F217">
        <v>81</v>
      </c>
      <c r="G217">
        <v>250</v>
      </c>
      <c r="H217" t="s">
        <v>690</v>
      </c>
      <c r="I217" s="1" t="s">
        <v>587</v>
      </c>
      <c r="J217" s="1" t="s">
        <v>59</v>
      </c>
      <c r="K217" s="1">
        <v>51</v>
      </c>
      <c r="L217" s="1">
        <v>0</v>
      </c>
      <c r="M217" s="1">
        <v>383</v>
      </c>
      <c r="N217" s="12">
        <v>55</v>
      </c>
      <c r="O217" s="12">
        <v>95</v>
      </c>
      <c r="P217" s="12">
        <v>0.57899999999999996</v>
      </c>
      <c r="Q217" s="7">
        <v>0</v>
      </c>
      <c r="R217" s="7">
        <v>0</v>
      </c>
      <c r="S217" s="7"/>
      <c r="T217" s="1">
        <v>55</v>
      </c>
      <c r="U217" s="1">
        <v>95</v>
      </c>
      <c r="V217" s="1">
        <v>0.57899999999999996</v>
      </c>
      <c r="W217" s="1">
        <v>0.57899999999999996</v>
      </c>
      <c r="X217" s="16">
        <v>27</v>
      </c>
      <c r="Y217" s="16">
        <v>36</v>
      </c>
      <c r="Z217" s="16">
        <v>0.75</v>
      </c>
      <c r="AA217" s="20">
        <v>37</v>
      </c>
      <c r="AB217" s="20">
        <v>80</v>
      </c>
      <c r="AC217" s="20">
        <v>117</v>
      </c>
      <c r="AD217" s="32">
        <v>14</v>
      </c>
      <c r="AE217" s="34">
        <v>8</v>
      </c>
      <c r="AF217" s="30">
        <v>8</v>
      </c>
      <c r="AG217" s="1">
        <v>26</v>
      </c>
      <c r="AH217" s="1">
        <v>60</v>
      </c>
      <c r="AI217" s="1">
        <v>137</v>
      </c>
      <c r="AJ217" s="1"/>
      <c r="AK217" s="4">
        <f t="shared" si="141"/>
        <v>71.915811674674728</v>
      </c>
      <c r="AL217" s="4">
        <f t="shared" si="142"/>
        <v>63.372654302314139</v>
      </c>
      <c r="AM217" s="14">
        <f t="shared" si="143"/>
        <v>66.861172989377849</v>
      </c>
      <c r="AN217" s="10">
        <f t="shared" si="160"/>
        <v>45</v>
      </c>
      <c r="AO217" s="18">
        <f t="shared" si="161"/>
        <v>65.515000000000001</v>
      </c>
      <c r="AP217" s="39">
        <f t="shared" si="165"/>
        <v>71.337703846232174</v>
      </c>
      <c r="AQ217" s="37">
        <f t="shared" si="162"/>
        <v>50.04</v>
      </c>
      <c r="AR217" s="24">
        <f t="shared" si="168"/>
        <v>57.378055555555555</v>
      </c>
      <c r="AS217" s="22">
        <f t="shared" si="166"/>
        <v>58.876903916640046</v>
      </c>
      <c r="AT217" s="26">
        <f t="shared" si="167"/>
        <v>64.394046773782904</v>
      </c>
      <c r="AU217" s="43">
        <f t="shared" si="163"/>
        <v>49.685070061602872</v>
      </c>
      <c r="AV217" s="37">
        <f t="shared" si="144"/>
        <v>71.65972651376245</v>
      </c>
      <c r="AW217" s="42">
        <f t="shared" si="139"/>
        <v>72.390941190785057</v>
      </c>
      <c r="AX217" s="45">
        <f t="shared" si="145"/>
        <v>61.210132951704068</v>
      </c>
      <c r="AY217" s="47">
        <f t="shared" si="164"/>
        <v>67.266407649253722</v>
      </c>
      <c r="AZ217" s="28">
        <f t="shared" si="146"/>
        <v>72.812185066496269</v>
      </c>
      <c r="BA217" s="49">
        <f t="shared" si="147"/>
        <v>67.596015656648888</v>
      </c>
      <c r="BB217" s="45">
        <f t="shared" si="169"/>
        <v>71.93910666518444</v>
      </c>
      <c r="BC217" s="5">
        <f t="shared" si="148"/>
        <v>80</v>
      </c>
      <c r="BD217" s="5">
        <f t="shared" si="149"/>
        <v>83.421052631578945</v>
      </c>
      <c r="BE217" s="5">
        <f t="shared" si="150"/>
        <v>66.25</v>
      </c>
      <c r="BF217" s="5">
        <f t="shared" si="151"/>
        <v>84.888059701492537</v>
      </c>
      <c r="BG217" s="5">
        <f t="shared" si="152"/>
        <v>70.111940298507463</v>
      </c>
      <c r="BH217" s="5">
        <f t="shared" si="153"/>
        <v>60.78161690707816</v>
      </c>
      <c r="BI217" s="5">
        <f t="shared" si="154"/>
        <v>60</v>
      </c>
      <c r="BJ217" s="5">
        <f t="shared" si="155"/>
        <v>63.157894736842103</v>
      </c>
      <c r="BK217" s="5">
        <f t="shared" si="156"/>
        <v>25</v>
      </c>
      <c r="BL217" s="5">
        <f t="shared" si="157"/>
        <v>66.417910447761187</v>
      </c>
      <c r="BM217" s="5">
        <f t="shared" si="158"/>
        <v>33.582089552238806</v>
      </c>
      <c r="BN217" s="5">
        <f t="shared" si="159"/>
        <v>12.848037571284804</v>
      </c>
      <c r="BP217" s="51" t="s">
        <v>794</v>
      </c>
      <c r="BQ217" s="51" t="s">
        <v>789</v>
      </c>
    </row>
    <row r="218" spans="1:69" x14ac:dyDescent="0.25">
      <c r="A218" s="1">
        <v>188</v>
      </c>
      <c r="B218" s="1" t="s">
        <v>249</v>
      </c>
      <c r="C218" s="1" t="s">
        <v>50</v>
      </c>
      <c r="D218" s="1">
        <v>28</v>
      </c>
      <c r="E218" s="4">
        <f t="shared" si="140"/>
        <v>76</v>
      </c>
      <c r="F218">
        <v>81</v>
      </c>
      <c r="G218">
        <v>235</v>
      </c>
      <c r="H218" t="s">
        <v>665</v>
      </c>
      <c r="I218" s="1" t="s">
        <v>696</v>
      </c>
      <c r="J218" s="1" t="s">
        <v>31</v>
      </c>
      <c r="K218" s="1">
        <v>78</v>
      </c>
      <c r="L218" s="1">
        <v>70</v>
      </c>
      <c r="M218" s="1">
        <v>2454</v>
      </c>
      <c r="N218" s="12">
        <v>416</v>
      </c>
      <c r="O218" s="12">
        <v>967</v>
      </c>
      <c r="P218" s="12">
        <v>0.43</v>
      </c>
      <c r="Q218" s="7">
        <v>97</v>
      </c>
      <c r="R218" s="7">
        <v>292</v>
      </c>
      <c r="S218" s="7">
        <v>0.33200000000000002</v>
      </c>
      <c r="T218" s="1">
        <v>319</v>
      </c>
      <c r="U218" s="1">
        <v>675</v>
      </c>
      <c r="V218" s="1">
        <v>0.47299999999999998</v>
      </c>
      <c r="W218" s="1">
        <v>0.48</v>
      </c>
      <c r="X218" s="16">
        <v>239</v>
      </c>
      <c r="Y218" s="16">
        <v>287</v>
      </c>
      <c r="Z218" s="16">
        <v>0.83299999999999996</v>
      </c>
      <c r="AA218" s="20">
        <v>64</v>
      </c>
      <c r="AB218" s="20">
        <v>264</v>
      </c>
      <c r="AC218" s="20">
        <v>328</v>
      </c>
      <c r="AD218" s="32">
        <v>134</v>
      </c>
      <c r="AE218" s="34">
        <v>53</v>
      </c>
      <c r="AF218" s="30">
        <v>34</v>
      </c>
      <c r="AG218" s="1">
        <v>108</v>
      </c>
      <c r="AH218" s="1">
        <v>147</v>
      </c>
      <c r="AI218" s="1">
        <v>1168</v>
      </c>
      <c r="AJ218" s="1"/>
      <c r="AK218" s="4">
        <f t="shared" si="141"/>
        <v>84.354045364071553</v>
      </c>
      <c r="AL218" s="4">
        <f t="shared" si="142"/>
        <v>76.103552313814419</v>
      </c>
      <c r="AM218" s="14">
        <f t="shared" si="143"/>
        <v>80.021562974203334</v>
      </c>
      <c r="AN218" s="10">
        <f t="shared" si="160"/>
        <v>77.242400000000004</v>
      </c>
      <c r="AO218" s="18">
        <f t="shared" si="161"/>
        <v>89.498529999999988</v>
      </c>
      <c r="AP218" s="39">
        <f t="shared" si="165"/>
        <v>84.177749546369057</v>
      </c>
      <c r="AQ218" s="37">
        <f t="shared" si="162"/>
        <v>67.14</v>
      </c>
      <c r="AR218" s="24">
        <f t="shared" si="168"/>
        <v>65.813611111111115</v>
      </c>
      <c r="AS218" s="22">
        <f t="shared" si="166"/>
        <v>67.20673301295372</v>
      </c>
      <c r="AT218" s="26">
        <f t="shared" si="167"/>
        <v>78.221971108191809</v>
      </c>
      <c r="AU218" s="43">
        <f t="shared" si="163"/>
        <v>64.448893265849279</v>
      </c>
      <c r="AV218" s="37">
        <f t="shared" si="144"/>
        <v>82.680181525399064</v>
      </c>
      <c r="AW218" s="42">
        <f t="shared" si="139"/>
        <v>81.101727176886925</v>
      </c>
      <c r="AX218" s="45">
        <f t="shared" si="145"/>
        <v>73.501790740648488</v>
      </c>
      <c r="AY218" s="47">
        <f t="shared" si="164"/>
        <v>74.577408115671645</v>
      </c>
      <c r="AZ218" s="28">
        <f t="shared" si="146"/>
        <v>77.696424616237124</v>
      </c>
      <c r="BA218" s="49">
        <f t="shared" si="147"/>
        <v>75.657418757981105</v>
      </c>
      <c r="BB218" s="45">
        <f t="shared" si="169"/>
        <v>78.670435069527798</v>
      </c>
      <c r="BC218" s="5">
        <f t="shared" si="148"/>
        <v>77.5</v>
      </c>
      <c r="BD218" s="5">
        <f t="shared" si="149"/>
        <v>83.421052631578945</v>
      </c>
      <c r="BE218" s="5">
        <f t="shared" si="150"/>
        <v>66.25</v>
      </c>
      <c r="BF218" s="5">
        <f t="shared" si="151"/>
        <v>79.850746268656707</v>
      </c>
      <c r="BG218" s="5">
        <f t="shared" si="152"/>
        <v>75.149253731343279</v>
      </c>
      <c r="BH218" s="5">
        <f t="shared" si="153"/>
        <v>92.044615900704457</v>
      </c>
      <c r="BI218" s="5">
        <f t="shared" si="154"/>
        <v>55</v>
      </c>
      <c r="BJ218" s="5">
        <f t="shared" si="155"/>
        <v>63.157894736842103</v>
      </c>
      <c r="BK218" s="5">
        <f t="shared" si="156"/>
        <v>25</v>
      </c>
      <c r="BL218" s="5">
        <f t="shared" si="157"/>
        <v>55.223880597014919</v>
      </c>
      <c r="BM218" s="5">
        <f t="shared" si="158"/>
        <v>44.776119402985074</v>
      </c>
      <c r="BN218" s="5">
        <f t="shared" si="159"/>
        <v>82.321368668232139</v>
      </c>
      <c r="BP218" s="51" t="s">
        <v>795</v>
      </c>
      <c r="BQ218" s="51" t="s">
        <v>787</v>
      </c>
    </row>
    <row r="219" spans="1:69" x14ac:dyDescent="0.25">
      <c r="A219" s="1">
        <v>431</v>
      </c>
      <c r="B219" s="1" t="s">
        <v>496</v>
      </c>
      <c r="C219" s="1" t="s">
        <v>73</v>
      </c>
      <c r="D219" s="1">
        <v>26</v>
      </c>
      <c r="E219" s="4">
        <f t="shared" si="140"/>
        <v>69</v>
      </c>
      <c r="F219">
        <v>74</v>
      </c>
      <c r="G219">
        <v>181</v>
      </c>
      <c r="H219" t="s">
        <v>588</v>
      </c>
      <c r="I219" s="1" t="s">
        <v>587</v>
      </c>
      <c r="J219" s="1" t="s">
        <v>67</v>
      </c>
      <c r="K219" s="1">
        <v>73</v>
      </c>
      <c r="L219" s="1">
        <v>72</v>
      </c>
      <c r="M219" s="1">
        <v>2228</v>
      </c>
      <c r="N219" s="12">
        <v>408</v>
      </c>
      <c r="O219" s="12">
        <v>887</v>
      </c>
      <c r="P219" s="12">
        <v>0.46</v>
      </c>
      <c r="Q219" s="7">
        <v>71</v>
      </c>
      <c r="R219" s="7">
        <v>207</v>
      </c>
      <c r="S219" s="7">
        <v>0.34300000000000003</v>
      </c>
      <c r="T219" s="1">
        <v>337</v>
      </c>
      <c r="U219" s="1">
        <v>680</v>
      </c>
      <c r="V219" s="1">
        <v>0.496</v>
      </c>
      <c r="W219" s="1">
        <v>0.5</v>
      </c>
      <c r="X219" s="16">
        <v>275</v>
      </c>
      <c r="Y219" s="16">
        <v>319</v>
      </c>
      <c r="Z219" s="16">
        <v>0.86199999999999999</v>
      </c>
      <c r="AA219" s="20">
        <v>30</v>
      </c>
      <c r="AB219" s="20">
        <v>154</v>
      </c>
      <c r="AC219" s="20">
        <v>184</v>
      </c>
      <c r="AD219" s="32">
        <v>513</v>
      </c>
      <c r="AE219" s="34">
        <v>125</v>
      </c>
      <c r="AF219" s="30">
        <v>31</v>
      </c>
      <c r="AG219" s="1">
        <v>205</v>
      </c>
      <c r="AH219" s="1">
        <v>139</v>
      </c>
      <c r="AI219" s="1">
        <v>1162</v>
      </c>
      <c r="AJ219" s="1"/>
      <c r="AK219" s="4">
        <f t="shared" si="141"/>
        <v>90.307212158087353</v>
      </c>
      <c r="AL219" s="4">
        <f t="shared" si="142"/>
        <v>82.196793620630586</v>
      </c>
      <c r="AM219" s="14">
        <f t="shared" si="143"/>
        <v>80.61095599393019</v>
      </c>
      <c r="AN219" s="10">
        <f t="shared" si="160"/>
        <v>81.041600000000003</v>
      </c>
      <c r="AO219" s="18">
        <f t="shared" si="161"/>
        <v>91.957419999999985</v>
      </c>
      <c r="AP219" s="39">
        <f t="shared" si="165"/>
        <v>82.213857135448237</v>
      </c>
      <c r="AQ219" s="37">
        <v>94</v>
      </c>
      <c r="AR219" s="24">
        <f t="shared" si="168"/>
        <v>63.562777777777782</v>
      </c>
      <c r="AS219" s="22">
        <f t="shared" si="166"/>
        <v>59.011148847004009</v>
      </c>
      <c r="AT219" s="26">
        <f t="shared" si="167"/>
        <v>69.477815513670677</v>
      </c>
      <c r="AU219" s="43">
        <v>93</v>
      </c>
      <c r="AV219" s="37">
        <f t="shared" si="144"/>
        <v>90.074264153423826</v>
      </c>
      <c r="AW219" s="42">
        <f t="shared" si="139"/>
        <v>90.921576400756862</v>
      </c>
      <c r="AX219" s="45">
        <f t="shared" si="145"/>
        <v>89.9303435189033</v>
      </c>
      <c r="AY219" s="47">
        <v>97</v>
      </c>
      <c r="AZ219" s="28">
        <f t="shared" si="146"/>
        <v>73.244685954158967</v>
      </c>
      <c r="BA219" s="49">
        <f t="shared" si="147"/>
        <v>95.072872284878869</v>
      </c>
      <c r="BB219" s="45">
        <f t="shared" si="169"/>
        <v>64.029380350136591</v>
      </c>
      <c r="BC219" s="5">
        <f t="shared" si="148"/>
        <v>82.5</v>
      </c>
      <c r="BD219" s="5">
        <f t="shared" si="149"/>
        <v>66.84210526315789</v>
      </c>
      <c r="BE219" s="5">
        <f t="shared" si="150"/>
        <v>85.9375</v>
      </c>
      <c r="BF219" s="5">
        <f t="shared" si="151"/>
        <v>61.71641791044776</v>
      </c>
      <c r="BG219" s="5">
        <f t="shared" si="152"/>
        <v>93.283582089552226</v>
      </c>
      <c r="BH219" s="5">
        <f t="shared" si="153"/>
        <v>88.633009057363296</v>
      </c>
      <c r="BI219" s="5">
        <f t="shared" si="154"/>
        <v>65</v>
      </c>
      <c r="BJ219" s="5">
        <f t="shared" si="155"/>
        <v>26.315789473684209</v>
      </c>
      <c r="BK219" s="5">
        <f t="shared" si="156"/>
        <v>68.75</v>
      </c>
      <c r="BL219" s="5">
        <f t="shared" si="157"/>
        <v>14.925373134328357</v>
      </c>
      <c r="BM219" s="5">
        <f t="shared" si="158"/>
        <v>85.074626865671632</v>
      </c>
      <c r="BN219" s="5">
        <f t="shared" si="159"/>
        <v>74.740020127474011</v>
      </c>
      <c r="BP219" s="51" t="s">
        <v>795</v>
      </c>
      <c r="BQ219" s="51" t="s">
        <v>781</v>
      </c>
    </row>
    <row r="220" spans="1:69" x14ac:dyDescent="0.25">
      <c r="A220" s="1">
        <v>483</v>
      </c>
      <c r="B220" s="1" t="s">
        <v>549</v>
      </c>
      <c r="C220" s="1" t="s">
        <v>33</v>
      </c>
      <c r="D220" s="1">
        <v>24</v>
      </c>
      <c r="E220" s="4">
        <f t="shared" si="140"/>
        <v>79</v>
      </c>
      <c r="F220">
        <v>84</v>
      </c>
      <c r="G220">
        <v>222</v>
      </c>
      <c r="H220" t="s">
        <v>592</v>
      </c>
      <c r="I220" s="1" t="s">
        <v>587</v>
      </c>
      <c r="J220" s="1" t="s">
        <v>41</v>
      </c>
      <c r="K220" s="1">
        <v>37</v>
      </c>
      <c r="L220" s="1">
        <v>0</v>
      </c>
      <c r="M220" s="1">
        <v>259</v>
      </c>
      <c r="N220" s="12">
        <v>32</v>
      </c>
      <c r="O220" s="12">
        <v>64</v>
      </c>
      <c r="P220" s="12">
        <v>0.5</v>
      </c>
      <c r="Q220" s="7">
        <v>0</v>
      </c>
      <c r="R220" s="7">
        <v>0</v>
      </c>
      <c r="S220" s="7"/>
      <c r="T220" s="1">
        <v>32</v>
      </c>
      <c r="U220" s="1">
        <v>64</v>
      </c>
      <c r="V220" s="1">
        <v>0.5</v>
      </c>
      <c r="W220" s="1">
        <v>0.5</v>
      </c>
      <c r="X220" s="16">
        <v>34</v>
      </c>
      <c r="Y220" s="16">
        <v>50</v>
      </c>
      <c r="Z220" s="16">
        <v>0.68</v>
      </c>
      <c r="AA220" s="20">
        <v>23</v>
      </c>
      <c r="AB220" s="20">
        <v>41</v>
      </c>
      <c r="AC220" s="20">
        <v>64</v>
      </c>
      <c r="AD220" s="32">
        <v>11</v>
      </c>
      <c r="AE220" s="34">
        <v>4</v>
      </c>
      <c r="AF220" s="30">
        <v>18</v>
      </c>
      <c r="AG220" s="1">
        <v>12</v>
      </c>
      <c r="AH220" s="1">
        <v>26</v>
      </c>
      <c r="AI220" s="1">
        <v>98</v>
      </c>
      <c r="AJ220" s="1"/>
      <c r="AK220" s="4">
        <f t="shared" si="141"/>
        <v>71.047102150073002</v>
      </c>
      <c r="AL220" s="4">
        <f t="shared" si="142"/>
        <v>62.483504553604128</v>
      </c>
      <c r="AM220" s="14">
        <f t="shared" si="143"/>
        <v>63.10242792109257</v>
      </c>
      <c r="AN220" s="10">
        <f t="shared" si="160"/>
        <v>45</v>
      </c>
      <c r="AO220" s="18">
        <f t="shared" si="161"/>
        <v>63.8</v>
      </c>
      <c r="AP220" s="39">
        <f t="shared" si="165"/>
        <v>71.535932124579489</v>
      </c>
      <c r="AQ220" s="37">
        <f t="shared" ref="AQ220:AQ244" si="170">(AE220/1.5)*0.57+47</f>
        <v>48.52</v>
      </c>
      <c r="AR220" s="24">
        <f t="shared" si="168"/>
        <v>61.17</v>
      </c>
      <c r="AS220" s="22">
        <f t="shared" si="166"/>
        <v>56.807581075355827</v>
      </c>
      <c r="AT220" s="26">
        <f t="shared" si="167"/>
        <v>62.428533456308209</v>
      </c>
      <c r="AU220" s="43">
        <f t="shared" ref="AU220:AU244" si="171">((AD220/5.5)*0.95+(AY220/0.95)*0.17)*0.67+40</f>
        <v>49.595196440789479</v>
      </c>
      <c r="AV220" s="37">
        <f t="shared" si="144"/>
        <v>71.393666104887544</v>
      </c>
      <c r="AW220" s="42">
        <f t="shared" si="139"/>
        <v>72.514815883361123</v>
      </c>
      <c r="AX220" s="45">
        <f t="shared" si="145"/>
        <v>64.659557463112151</v>
      </c>
      <c r="AY220" s="47">
        <f t="shared" ref="AY220:AY244" si="172">(BI220*0.2+BK220*0.2+BM220*0.2+(AQ220/0.96)*0.45)*0.79+30</f>
        <v>69.412525186567166</v>
      </c>
      <c r="AZ220" s="28">
        <f t="shared" si="146"/>
        <v>78.661852215610608</v>
      </c>
      <c r="BA220" s="49">
        <f t="shared" si="147"/>
        <v>51.354646270422137</v>
      </c>
      <c r="BB220" s="45">
        <f t="shared" si="169"/>
        <v>69.77933871557984</v>
      </c>
      <c r="BC220" s="5">
        <f t="shared" si="148"/>
        <v>87.5</v>
      </c>
      <c r="BD220" s="5">
        <f t="shared" si="149"/>
        <v>90.526315789473685</v>
      </c>
      <c r="BE220" s="5">
        <f t="shared" si="150"/>
        <v>57.8125</v>
      </c>
      <c r="BF220" s="5">
        <f t="shared" si="151"/>
        <v>75.485074626865668</v>
      </c>
      <c r="BG220" s="5">
        <f t="shared" si="152"/>
        <v>79.514925373134332</v>
      </c>
      <c r="BH220" s="5">
        <f t="shared" si="153"/>
        <v>58.909761824890978</v>
      </c>
      <c r="BI220" s="5">
        <f t="shared" si="154"/>
        <v>75</v>
      </c>
      <c r="BJ220" s="5">
        <f t="shared" si="155"/>
        <v>78.94736842105263</v>
      </c>
      <c r="BK220" s="5">
        <f t="shared" si="156"/>
        <v>6.25</v>
      </c>
      <c r="BL220" s="5">
        <f t="shared" si="157"/>
        <v>45.522388059701491</v>
      </c>
      <c r="BM220" s="5">
        <f t="shared" si="158"/>
        <v>54.477611940298502</v>
      </c>
      <c r="BN220" s="5">
        <f t="shared" si="159"/>
        <v>8.6883596108688366</v>
      </c>
      <c r="BP220" s="51" t="s">
        <v>795</v>
      </c>
      <c r="BQ220" s="51" t="s">
        <v>790</v>
      </c>
    </row>
    <row r="221" spans="1:69" x14ac:dyDescent="0.25">
      <c r="A221" s="1">
        <v>430</v>
      </c>
      <c r="B221" s="1" t="s">
        <v>495</v>
      </c>
      <c r="C221" s="1" t="s">
        <v>50</v>
      </c>
      <c r="D221" s="1">
        <v>25</v>
      </c>
      <c r="E221" s="4">
        <f t="shared" si="140"/>
        <v>74</v>
      </c>
      <c r="F221">
        <v>79</v>
      </c>
      <c r="G221">
        <v>225</v>
      </c>
      <c r="H221" t="s">
        <v>727</v>
      </c>
      <c r="I221" s="1" t="s">
        <v>587</v>
      </c>
      <c r="J221" s="1" t="s">
        <v>105</v>
      </c>
      <c r="K221" s="1">
        <v>29</v>
      </c>
      <c r="L221" s="1">
        <v>13</v>
      </c>
      <c r="M221" s="1">
        <v>430</v>
      </c>
      <c r="N221" s="12">
        <v>45</v>
      </c>
      <c r="O221" s="12">
        <v>114</v>
      </c>
      <c r="P221" s="12">
        <v>0.39500000000000002</v>
      </c>
      <c r="Q221" s="7">
        <v>11</v>
      </c>
      <c r="R221" s="7">
        <v>36</v>
      </c>
      <c r="S221" s="7">
        <v>0.30599999999999999</v>
      </c>
      <c r="T221" s="1">
        <v>34</v>
      </c>
      <c r="U221" s="1">
        <v>78</v>
      </c>
      <c r="V221" s="1">
        <v>0.436</v>
      </c>
      <c r="W221" s="1">
        <v>0.443</v>
      </c>
      <c r="X221" s="16">
        <v>26</v>
      </c>
      <c r="Y221" s="16">
        <v>41</v>
      </c>
      <c r="Z221" s="16">
        <v>0.63400000000000001</v>
      </c>
      <c r="AA221" s="20">
        <v>14</v>
      </c>
      <c r="AB221" s="20">
        <v>39</v>
      </c>
      <c r="AC221" s="20">
        <v>53</v>
      </c>
      <c r="AD221" s="32">
        <v>22</v>
      </c>
      <c r="AE221" s="34">
        <v>12</v>
      </c>
      <c r="AF221" s="30">
        <v>1</v>
      </c>
      <c r="AG221" s="1">
        <v>19</v>
      </c>
      <c r="AH221" s="1">
        <v>36</v>
      </c>
      <c r="AI221" s="1">
        <v>127</v>
      </c>
      <c r="AJ221" s="1"/>
      <c r="AK221" s="4">
        <f t="shared" si="141"/>
        <v>72.724488194223511</v>
      </c>
      <c r="AL221" s="4">
        <f t="shared" si="142"/>
        <v>64.200358504675819</v>
      </c>
      <c r="AM221" s="14">
        <f t="shared" si="143"/>
        <v>60.288414264036419</v>
      </c>
      <c r="AN221" s="10">
        <f t="shared" si="160"/>
        <v>61.859200000000001</v>
      </c>
      <c r="AO221" s="18">
        <f t="shared" si="161"/>
        <v>61.790999999999997</v>
      </c>
      <c r="AP221" s="39">
        <f t="shared" si="165"/>
        <v>69.586211301530298</v>
      </c>
      <c r="AQ221" s="37">
        <f t="shared" si="170"/>
        <v>51.56</v>
      </c>
      <c r="AR221" s="24">
        <f t="shared" si="168"/>
        <v>54.741944444444442</v>
      </c>
      <c r="AS221" s="22">
        <f t="shared" si="166"/>
        <v>54.301709952238056</v>
      </c>
      <c r="AT221" s="26">
        <f t="shared" si="167"/>
        <v>61.197900428428539</v>
      </c>
      <c r="AU221" s="43">
        <f t="shared" si="171"/>
        <v>51.45802083552632</v>
      </c>
      <c r="AV221" s="37">
        <f t="shared" si="144"/>
        <v>71.790910676261547</v>
      </c>
      <c r="AW221" s="42">
        <f t="shared" si="139"/>
        <v>72.823567526394925</v>
      </c>
      <c r="AX221" s="45">
        <f t="shared" si="145"/>
        <v>69.412722814917373</v>
      </c>
      <c r="AY221" s="47">
        <f t="shared" si="172"/>
        <v>74.332043843283586</v>
      </c>
      <c r="AZ221" s="28">
        <f t="shared" si="146"/>
        <v>72.437610360990249</v>
      </c>
      <c r="BA221" s="49">
        <f t="shared" si="147"/>
        <v>73.724235948652009</v>
      </c>
      <c r="BB221" s="45">
        <f t="shared" si="169"/>
        <v>65.900243678109334</v>
      </c>
      <c r="BC221" s="5">
        <f t="shared" si="148"/>
        <v>85</v>
      </c>
      <c r="BD221" s="5">
        <f t="shared" si="149"/>
        <v>78.68421052631578</v>
      </c>
      <c r="BE221" s="5">
        <f t="shared" si="150"/>
        <v>71.875</v>
      </c>
      <c r="BF221" s="5">
        <f t="shared" si="151"/>
        <v>76.492537313432834</v>
      </c>
      <c r="BG221" s="5">
        <f t="shared" si="152"/>
        <v>78.507462686567166</v>
      </c>
      <c r="BH221" s="5">
        <f t="shared" si="153"/>
        <v>61.491110365649114</v>
      </c>
      <c r="BI221" s="5">
        <f t="shared" si="154"/>
        <v>70</v>
      </c>
      <c r="BJ221" s="5">
        <f t="shared" si="155"/>
        <v>52.631578947368418</v>
      </c>
      <c r="BK221" s="5">
        <f t="shared" si="156"/>
        <v>37.5</v>
      </c>
      <c r="BL221" s="5">
        <f t="shared" si="157"/>
        <v>47.761194029850742</v>
      </c>
      <c r="BM221" s="5">
        <f t="shared" si="158"/>
        <v>52.238805970149251</v>
      </c>
      <c r="BN221" s="5">
        <f t="shared" si="159"/>
        <v>14.424689701442469</v>
      </c>
      <c r="BP221" s="51" t="s">
        <v>796</v>
      </c>
      <c r="BQ221" s="51" t="s">
        <v>789</v>
      </c>
    </row>
    <row r="222" spans="1:69" x14ac:dyDescent="0.25">
      <c r="A222" s="1">
        <v>182</v>
      </c>
      <c r="B222" s="1" t="s">
        <v>243</v>
      </c>
      <c r="C222" s="1" t="s">
        <v>50</v>
      </c>
      <c r="D222" s="1">
        <v>20</v>
      </c>
      <c r="E222" s="4">
        <f t="shared" si="140"/>
        <v>75</v>
      </c>
      <c r="F222">
        <v>80</v>
      </c>
      <c r="G222">
        <v>210</v>
      </c>
      <c r="H222" t="s">
        <v>621</v>
      </c>
      <c r="I222" s="1" t="s">
        <v>587</v>
      </c>
      <c r="J222" s="1" t="s">
        <v>43</v>
      </c>
      <c r="K222" s="1">
        <v>65</v>
      </c>
      <c r="L222" s="1">
        <v>11</v>
      </c>
      <c r="M222" s="1">
        <v>1377</v>
      </c>
      <c r="N222" s="12">
        <v>124</v>
      </c>
      <c r="O222" s="12">
        <v>352</v>
      </c>
      <c r="P222" s="12">
        <v>0.35199999999999998</v>
      </c>
      <c r="Q222" s="7">
        <v>49</v>
      </c>
      <c r="R222" s="7">
        <v>156</v>
      </c>
      <c r="S222" s="7">
        <v>0.314</v>
      </c>
      <c r="T222" s="1">
        <v>75</v>
      </c>
      <c r="U222" s="1">
        <v>196</v>
      </c>
      <c r="V222" s="1">
        <v>0.38300000000000001</v>
      </c>
      <c r="W222" s="1">
        <v>0.42199999999999999</v>
      </c>
      <c r="X222" s="16">
        <v>114</v>
      </c>
      <c r="Y222" s="16">
        <v>193</v>
      </c>
      <c r="Z222" s="16">
        <v>0.59099999999999997</v>
      </c>
      <c r="AA222" s="20">
        <v>49</v>
      </c>
      <c r="AB222" s="20">
        <v>149</v>
      </c>
      <c r="AC222" s="20">
        <v>198</v>
      </c>
      <c r="AD222" s="32">
        <v>79</v>
      </c>
      <c r="AE222" s="34">
        <v>40</v>
      </c>
      <c r="AF222" s="30">
        <v>68</v>
      </c>
      <c r="AG222" s="1">
        <v>85</v>
      </c>
      <c r="AH222" s="1">
        <v>144</v>
      </c>
      <c r="AI222" s="1">
        <v>411</v>
      </c>
      <c r="AJ222" s="1"/>
      <c r="AK222" s="4">
        <f t="shared" si="141"/>
        <v>81.172254438397403</v>
      </c>
      <c r="AL222" s="4">
        <f t="shared" si="142"/>
        <v>72.846895719300875</v>
      </c>
      <c r="AM222" s="14">
        <f t="shared" si="143"/>
        <v>62.825408194233688</v>
      </c>
      <c r="AN222" s="10">
        <f t="shared" si="160"/>
        <v>68.484800000000007</v>
      </c>
      <c r="AO222" s="18">
        <f t="shared" si="161"/>
        <v>71.435310000000001</v>
      </c>
      <c r="AP222" s="39">
        <f t="shared" si="165"/>
        <v>75.279625959760082</v>
      </c>
      <c r="AQ222" s="37">
        <f t="shared" si="170"/>
        <v>62.2</v>
      </c>
      <c r="AR222" s="24">
        <f t="shared" si="168"/>
        <v>76.662222222222226</v>
      </c>
      <c r="AS222" s="22">
        <f t="shared" si="166"/>
        <v>63.475515022443204</v>
      </c>
      <c r="AT222" s="26">
        <f t="shared" si="167"/>
        <v>70.766943593871773</v>
      </c>
      <c r="AU222" s="43">
        <f t="shared" si="171"/>
        <v>59.094116420454547</v>
      </c>
      <c r="AV222" s="37">
        <f t="shared" si="144"/>
        <v>76.169056656943269</v>
      </c>
      <c r="AW222" s="42">
        <f t="shared" si="139"/>
        <v>81.948243071810623</v>
      </c>
      <c r="AX222" s="45">
        <f t="shared" si="145"/>
        <v>81.980328229658483</v>
      </c>
      <c r="AY222" s="47">
        <f t="shared" si="172"/>
        <v>83.003325559701494</v>
      </c>
      <c r="AZ222" s="28">
        <f t="shared" si="146"/>
        <v>82.083296143636488</v>
      </c>
      <c r="BA222" s="49">
        <f t="shared" si="147"/>
        <v>75.846859996958131</v>
      </c>
      <c r="BB222" s="45">
        <f t="shared" si="169"/>
        <v>74.29528043711997</v>
      </c>
      <c r="BC222" s="5">
        <f t="shared" si="148"/>
        <v>97.5</v>
      </c>
      <c r="BD222" s="5">
        <f t="shared" si="149"/>
        <v>81.05263157894737</v>
      </c>
      <c r="BE222" s="5">
        <f t="shared" si="150"/>
        <v>69.0625</v>
      </c>
      <c r="BF222" s="5">
        <f t="shared" si="151"/>
        <v>71.455223880597018</v>
      </c>
      <c r="BG222" s="5">
        <f t="shared" si="152"/>
        <v>83.544776119402982</v>
      </c>
      <c r="BH222" s="5">
        <f t="shared" si="153"/>
        <v>75.786648775578669</v>
      </c>
      <c r="BI222" s="5">
        <f t="shared" si="154"/>
        <v>95</v>
      </c>
      <c r="BJ222" s="5">
        <f t="shared" si="155"/>
        <v>57.89473684210526</v>
      </c>
      <c r="BK222" s="5">
        <f t="shared" si="156"/>
        <v>31.25</v>
      </c>
      <c r="BL222" s="5">
        <f t="shared" si="157"/>
        <v>36.567164179104473</v>
      </c>
      <c r="BM222" s="5">
        <f t="shared" si="158"/>
        <v>63.432835820895519</v>
      </c>
      <c r="BN222" s="5">
        <f t="shared" si="159"/>
        <v>46.192552834619256</v>
      </c>
      <c r="BP222" s="51" t="s">
        <v>795</v>
      </c>
      <c r="BQ222" s="51" t="s">
        <v>787</v>
      </c>
    </row>
    <row r="223" spans="1:69" x14ac:dyDescent="0.25">
      <c r="A223" s="1">
        <v>312</v>
      </c>
      <c r="B223" s="1" t="s">
        <v>374</v>
      </c>
      <c r="C223" s="1" t="s">
        <v>73</v>
      </c>
      <c r="D223" s="1">
        <v>27</v>
      </c>
      <c r="E223" s="4">
        <f t="shared" si="140"/>
        <v>70</v>
      </c>
      <c r="F223">
        <v>75</v>
      </c>
      <c r="G223">
        <v>200</v>
      </c>
      <c r="H223" t="s">
        <v>623</v>
      </c>
      <c r="I223" s="1" t="s">
        <v>587</v>
      </c>
      <c r="J223" s="1" t="s">
        <v>86</v>
      </c>
      <c r="K223" s="1">
        <v>6</v>
      </c>
      <c r="L223" s="1">
        <v>0</v>
      </c>
      <c r="M223" s="1">
        <v>36</v>
      </c>
      <c r="N223" s="12">
        <v>3</v>
      </c>
      <c r="O223" s="12">
        <v>11</v>
      </c>
      <c r="P223" s="12">
        <v>0.27300000000000002</v>
      </c>
      <c r="Q223" s="7">
        <v>1</v>
      </c>
      <c r="R223" s="7">
        <v>2</v>
      </c>
      <c r="S223" s="7">
        <v>0.5</v>
      </c>
      <c r="T223" s="1">
        <v>2</v>
      </c>
      <c r="U223" s="1">
        <v>9</v>
      </c>
      <c r="V223" s="1">
        <v>0.222</v>
      </c>
      <c r="W223" s="1">
        <v>0.318</v>
      </c>
      <c r="X223" s="16">
        <v>2</v>
      </c>
      <c r="Y223" s="16">
        <v>2</v>
      </c>
      <c r="Z223" s="16">
        <v>1</v>
      </c>
      <c r="AA223" s="20">
        <v>0</v>
      </c>
      <c r="AB223" s="20">
        <v>3</v>
      </c>
      <c r="AC223" s="20">
        <v>3</v>
      </c>
      <c r="AD223" s="32">
        <v>2</v>
      </c>
      <c r="AE223" s="34">
        <v>3</v>
      </c>
      <c r="AF223" s="30">
        <v>1</v>
      </c>
      <c r="AG223" s="1">
        <v>5</v>
      </c>
      <c r="AH223" s="1">
        <v>5</v>
      </c>
      <c r="AI223" s="1">
        <v>9</v>
      </c>
      <c r="AJ223" s="1"/>
      <c r="AK223" s="4">
        <f t="shared" si="141"/>
        <v>72.618060651112543</v>
      </c>
      <c r="AL223" s="4">
        <f t="shared" si="142"/>
        <v>64.0914267840799</v>
      </c>
      <c r="AM223" s="14">
        <f t="shared" si="143"/>
        <v>54.159227617602426</v>
      </c>
      <c r="AN223" s="10">
        <f t="shared" si="160"/>
        <v>77.744</v>
      </c>
      <c r="AO223" s="18">
        <f t="shared" si="161"/>
        <v>71.64</v>
      </c>
      <c r="AP223" s="39">
        <f t="shared" si="165"/>
        <v>66.461439599824317</v>
      </c>
      <c r="AQ223" s="37">
        <f t="shared" si="170"/>
        <v>48.14</v>
      </c>
      <c r="AR223" s="24">
        <f t="shared" si="168"/>
        <v>54.011944444444445</v>
      </c>
      <c r="AS223" s="22">
        <f t="shared" si="166"/>
        <v>50.609929579655301</v>
      </c>
      <c r="AT223" s="26">
        <f t="shared" si="167"/>
        <v>57.767072436798159</v>
      </c>
      <c r="AU223" s="43">
        <f t="shared" si="171"/>
        <v>49.629204022428226</v>
      </c>
      <c r="AV223" s="37">
        <f t="shared" si="144"/>
        <v>70.219888714210654</v>
      </c>
      <c r="AW223" s="42">
        <f t="shared" si="139"/>
        <v>71.745789330758612</v>
      </c>
      <c r="AX223" s="45">
        <f t="shared" si="145"/>
        <v>72.207174235493952</v>
      </c>
      <c r="AY223" s="47">
        <f t="shared" si="172"/>
        <v>78.383336287313426</v>
      </c>
      <c r="AZ223" s="28">
        <f t="shared" si="146"/>
        <v>67.583549309793909</v>
      </c>
      <c r="BA223" s="49">
        <f t="shared" si="147"/>
        <v>79.801496003034373</v>
      </c>
      <c r="BB223" s="45">
        <f t="shared" si="169"/>
        <v>55.358776963920413</v>
      </c>
      <c r="BC223" s="5">
        <f t="shared" si="148"/>
        <v>80</v>
      </c>
      <c r="BD223" s="5">
        <f t="shared" si="149"/>
        <v>69.21052631578948</v>
      </c>
      <c r="BE223" s="5">
        <f t="shared" si="150"/>
        <v>83.125</v>
      </c>
      <c r="BF223" s="5">
        <f t="shared" si="151"/>
        <v>68.097014925373131</v>
      </c>
      <c r="BG223" s="5">
        <f t="shared" si="152"/>
        <v>86.902985074626869</v>
      </c>
      <c r="BH223" s="5">
        <f t="shared" si="153"/>
        <v>55.543441798054346</v>
      </c>
      <c r="BI223" s="5">
        <f t="shared" si="154"/>
        <v>60</v>
      </c>
      <c r="BJ223" s="5">
        <f t="shared" si="155"/>
        <v>31.578947368421051</v>
      </c>
      <c r="BK223" s="5">
        <f t="shared" si="156"/>
        <v>62.5</v>
      </c>
      <c r="BL223" s="5">
        <f t="shared" si="157"/>
        <v>29.104477611940297</v>
      </c>
      <c r="BM223" s="5">
        <f t="shared" si="158"/>
        <v>70.895522388059703</v>
      </c>
      <c r="BN223" s="5">
        <f t="shared" si="159"/>
        <v>1.207648440120765</v>
      </c>
      <c r="BP223" s="51" t="s">
        <v>800</v>
      </c>
      <c r="BQ223" s="51" t="s">
        <v>781</v>
      </c>
    </row>
    <row r="224" spans="1:69" x14ac:dyDescent="0.25">
      <c r="A224" s="1">
        <v>145</v>
      </c>
      <c r="B224" s="1" t="s">
        <v>206</v>
      </c>
      <c r="C224" s="1" t="s">
        <v>50</v>
      </c>
      <c r="D224" s="1">
        <v>27</v>
      </c>
      <c r="E224" s="4">
        <f t="shared" si="140"/>
        <v>76</v>
      </c>
      <c r="F224">
        <v>81</v>
      </c>
      <c r="G224">
        <v>200</v>
      </c>
      <c r="H224" t="s">
        <v>683</v>
      </c>
      <c r="I224" s="1" t="s">
        <v>587</v>
      </c>
      <c r="J224" s="1" t="s">
        <v>99</v>
      </c>
      <c r="K224" s="1">
        <v>38</v>
      </c>
      <c r="L224" s="1">
        <v>0</v>
      </c>
      <c r="M224" s="1">
        <v>266</v>
      </c>
      <c r="N224" s="12">
        <v>32</v>
      </c>
      <c r="O224" s="12">
        <v>58</v>
      </c>
      <c r="P224" s="12">
        <v>0.55200000000000005</v>
      </c>
      <c r="Q224" s="7">
        <v>2</v>
      </c>
      <c r="R224" s="7">
        <v>5</v>
      </c>
      <c r="S224" s="7">
        <v>0.4</v>
      </c>
      <c r="T224" s="1">
        <v>30</v>
      </c>
      <c r="U224" s="1">
        <v>53</v>
      </c>
      <c r="V224" s="1">
        <v>0.56599999999999995</v>
      </c>
      <c r="W224" s="1">
        <v>0.56899999999999995</v>
      </c>
      <c r="X224" s="16">
        <v>24</v>
      </c>
      <c r="Y224" s="16">
        <v>29</v>
      </c>
      <c r="Z224" s="16">
        <v>0.82799999999999996</v>
      </c>
      <c r="AA224" s="20">
        <v>26</v>
      </c>
      <c r="AB224" s="20">
        <v>45</v>
      </c>
      <c r="AC224" s="20">
        <v>71</v>
      </c>
      <c r="AD224" s="32">
        <v>13</v>
      </c>
      <c r="AE224" s="34">
        <v>11</v>
      </c>
      <c r="AF224" s="30">
        <v>12</v>
      </c>
      <c r="AG224" s="1">
        <v>5</v>
      </c>
      <c r="AH224" s="1">
        <v>29</v>
      </c>
      <c r="AI224" s="1">
        <v>90</v>
      </c>
      <c r="AJ224" s="1"/>
      <c r="AK224" s="4">
        <f t="shared" si="141"/>
        <v>73.607891533678469</v>
      </c>
      <c r="AL224" s="4">
        <f t="shared" si="142"/>
        <v>65.104547805059141</v>
      </c>
      <c r="AM224" s="14">
        <f t="shared" si="143"/>
        <v>64.818427921092564</v>
      </c>
      <c r="AN224" s="10">
        <f t="shared" si="160"/>
        <v>65.007999999999996</v>
      </c>
      <c r="AO224" s="18">
        <f t="shared" si="161"/>
        <v>67.762</v>
      </c>
      <c r="AP224" s="39">
        <f t="shared" si="165"/>
        <v>70.525856933698634</v>
      </c>
      <c r="AQ224" s="37">
        <f t="shared" si="170"/>
        <v>51.18</v>
      </c>
      <c r="AR224" s="24">
        <f t="shared" si="168"/>
        <v>58.67583333333333</v>
      </c>
      <c r="AS224" s="22">
        <f t="shared" si="166"/>
        <v>56.792354195342568</v>
      </c>
      <c r="AT224" s="26">
        <f t="shared" si="167"/>
        <v>62.162830385818751</v>
      </c>
      <c r="AU224" s="43">
        <f t="shared" si="171"/>
        <v>50.326799206638761</v>
      </c>
      <c r="AV224" s="37">
        <f t="shared" si="144"/>
        <v>71.737960826718506</v>
      </c>
      <c r="AW224" s="42">
        <f t="shared" si="139"/>
        <v>73.558466191442619</v>
      </c>
      <c r="AX224" s="45">
        <f t="shared" si="145"/>
        <v>67.057719307617404</v>
      </c>
      <c r="AY224" s="47">
        <f t="shared" si="172"/>
        <v>73.58408628731344</v>
      </c>
      <c r="AZ224" s="28">
        <f t="shared" si="146"/>
        <v>74.937733516859083</v>
      </c>
      <c r="BA224" s="49">
        <f t="shared" si="147"/>
        <v>70.505301206604699</v>
      </c>
      <c r="BB224" s="45">
        <f t="shared" si="169"/>
        <v>63.039395568465991</v>
      </c>
      <c r="BC224" s="5">
        <f t="shared" si="148"/>
        <v>80</v>
      </c>
      <c r="BD224" s="5">
        <f t="shared" si="149"/>
        <v>83.421052631578945</v>
      </c>
      <c r="BE224" s="5">
        <f t="shared" si="150"/>
        <v>66.25</v>
      </c>
      <c r="BF224" s="5">
        <f t="shared" si="151"/>
        <v>68.097014925373131</v>
      </c>
      <c r="BG224" s="5">
        <f t="shared" si="152"/>
        <v>86.902985074626869</v>
      </c>
      <c r="BH224" s="5">
        <f t="shared" si="153"/>
        <v>59.015431063401543</v>
      </c>
      <c r="BI224" s="5">
        <f t="shared" si="154"/>
        <v>60</v>
      </c>
      <c r="BJ224" s="5">
        <f t="shared" si="155"/>
        <v>63.157894736842103</v>
      </c>
      <c r="BK224" s="5">
        <f t="shared" si="156"/>
        <v>25</v>
      </c>
      <c r="BL224" s="5">
        <f t="shared" si="157"/>
        <v>29.104477611940297</v>
      </c>
      <c r="BM224" s="5">
        <f t="shared" si="158"/>
        <v>70.895522388059703</v>
      </c>
      <c r="BN224" s="5">
        <f t="shared" si="159"/>
        <v>8.9231801408923186</v>
      </c>
      <c r="BP224" s="51" t="s">
        <v>797</v>
      </c>
      <c r="BQ224" s="51" t="s">
        <v>787</v>
      </c>
    </row>
    <row r="225" spans="1:69" x14ac:dyDescent="0.25">
      <c r="A225" s="1">
        <v>269</v>
      </c>
      <c r="B225" s="1" t="s">
        <v>331</v>
      </c>
      <c r="C225" s="1" t="s">
        <v>30</v>
      </c>
      <c r="D225" s="1">
        <v>22</v>
      </c>
      <c r="E225" s="4">
        <f t="shared" si="140"/>
        <v>72</v>
      </c>
      <c r="F225">
        <v>77</v>
      </c>
      <c r="G225">
        <v>185</v>
      </c>
      <c r="H225" t="s">
        <v>615</v>
      </c>
      <c r="I225" s="1" t="s">
        <v>587</v>
      </c>
      <c r="J225" s="1" t="s">
        <v>34</v>
      </c>
      <c r="K225" s="1">
        <v>47</v>
      </c>
      <c r="L225" s="1">
        <v>8</v>
      </c>
      <c r="M225" s="1">
        <v>633</v>
      </c>
      <c r="N225" s="12">
        <v>104</v>
      </c>
      <c r="O225" s="12">
        <v>250</v>
      </c>
      <c r="P225" s="12">
        <v>0.41599999999999998</v>
      </c>
      <c r="Q225" s="7">
        <v>38</v>
      </c>
      <c r="R225" s="7">
        <v>111</v>
      </c>
      <c r="S225" s="7">
        <v>0.34200000000000003</v>
      </c>
      <c r="T225" s="1">
        <v>66</v>
      </c>
      <c r="U225" s="1">
        <v>139</v>
      </c>
      <c r="V225" s="1">
        <v>0.47499999999999998</v>
      </c>
      <c r="W225" s="1">
        <v>0.49199999999999999</v>
      </c>
      <c r="X225" s="16">
        <v>49</v>
      </c>
      <c r="Y225" s="16">
        <v>55</v>
      </c>
      <c r="Z225" s="16">
        <v>0.89100000000000001</v>
      </c>
      <c r="AA225" s="20">
        <v>8</v>
      </c>
      <c r="AB225" s="20">
        <v>99</v>
      </c>
      <c r="AC225" s="20">
        <v>107</v>
      </c>
      <c r="AD225" s="32">
        <v>44</v>
      </c>
      <c r="AE225" s="34">
        <v>21</v>
      </c>
      <c r="AF225" s="30">
        <v>6</v>
      </c>
      <c r="AG225" s="1">
        <v>27</v>
      </c>
      <c r="AH225" s="1">
        <v>52</v>
      </c>
      <c r="AI225" s="1">
        <v>295</v>
      </c>
      <c r="AJ225" s="1"/>
      <c r="AK225" s="4">
        <f t="shared" si="141"/>
        <v>78.575876169264077</v>
      </c>
      <c r="AL225" s="4">
        <f t="shared" si="142"/>
        <v>70.189426196776168</v>
      </c>
      <c r="AM225" s="14">
        <f t="shared" si="143"/>
        <v>63.935890743550836</v>
      </c>
      <c r="AN225" s="10">
        <f t="shared" si="160"/>
        <v>76.996800000000007</v>
      </c>
      <c r="AO225" s="18">
        <f t="shared" si="161"/>
        <v>90.748310000000004</v>
      </c>
      <c r="AP225" s="39">
        <f t="shared" si="165"/>
        <v>71.804959650987669</v>
      </c>
      <c r="AQ225" s="37">
        <f t="shared" si="170"/>
        <v>54.98</v>
      </c>
      <c r="AR225" s="24">
        <f t="shared" si="168"/>
        <v>55.999166666666667</v>
      </c>
      <c r="AS225" s="22">
        <f t="shared" si="166"/>
        <v>54.860983088131633</v>
      </c>
      <c r="AT225" s="26">
        <f t="shared" si="167"/>
        <v>65.820030707179242</v>
      </c>
      <c r="AU225" s="43">
        <f t="shared" si="171"/>
        <v>55.242280088815789</v>
      </c>
      <c r="AV225" s="37">
        <f t="shared" si="144"/>
        <v>74.082356324857216</v>
      </c>
      <c r="AW225" s="42">
        <f t="shared" si="139"/>
        <v>75.661233049169709</v>
      </c>
      <c r="AX225" s="45">
        <f t="shared" si="145"/>
        <v>81.704640410047219</v>
      </c>
      <c r="AY225" s="47">
        <f t="shared" si="172"/>
        <v>84.659930503731346</v>
      </c>
      <c r="AZ225" s="28">
        <f t="shared" si="146"/>
        <v>76.016958430709082</v>
      </c>
      <c r="BA225" s="49">
        <f t="shared" si="147"/>
        <v>79.889247750578619</v>
      </c>
      <c r="BB225" s="45">
        <f t="shared" si="169"/>
        <v>60.628031733993595</v>
      </c>
      <c r="BC225" s="5">
        <f t="shared" si="148"/>
        <v>92.5</v>
      </c>
      <c r="BD225" s="5">
        <f t="shared" si="149"/>
        <v>73.94736842105263</v>
      </c>
      <c r="BE225" s="5">
        <f t="shared" si="150"/>
        <v>77.5</v>
      </c>
      <c r="BF225" s="5">
        <f t="shared" si="151"/>
        <v>63.059701492537314</v>
      </c>
      <c r="BG225" s="5">
        <f t="shared" si="152"/>
        <v>91.940298507462686</v>
      </c>
      <c r="BH225" s="5">
        <f t="shared" si="153"/>
        <v>64.555518282455552</v>
      </c>
      <c r="BI225" s="5">
        <f t="shared" si="154"/>
        <v>85</v>
      </c>
      <c r="BJ225" s="5">
        <f t="shared" si="155"/>
        <v>42.10526315789474</v>
      </c>
      <c r="BK225" s="5">
        <f t="shared" si="156"/>
        <v>50</v>
      </c>
      <c r="BL225" s="5">
        <f t="shared" si="157"/>
        <v>17.910447761194028</v>
      </c>
      <c r="BM225" s="5">
        <f t="shared" si="158"/>
        <v>82.089552238805965</v>
      </c>
      <c r="BN225" s="5">
        <f t="shared" si="159"/>
        <v>21.234485072123448</v>
      </c>
      <c r="BP225" s="51" t="s">
        <v>801</v>
      </c>
      <c r="BQ225" s="51" t="s">
        <v>789</v>
      </c>
    </row>
    <row r="226" spans="1:69" x14ac:dyDescent="0.25">
      <c r="A226" s="1">
        <v>284</v>
      </c>
      <c r="B226" s="1" t="s">
        <v>346</v>
      </c>
      <c r="C226" s="1" t="s">
        <v>73</v>
      </c>
      <c r="D226" s="1">
        <v>26</v>
      </c>
      <c r="E226" s="4">
        <f t="shared" si="140"/>
        <v>70</v>
      </c>
      <c r="F226">
        <v>75</v>
      </c>
      <c r="G226">
        <v>200</v>
      </c>
      <c r="H226" t="s">
        <v>712</v>
      </c>
      <c r="I226" s="1" t="s">
        <v>710</v>
      </c>
      <c r="J226" s="1" t="s">
        <v>107</v>
      </c>
      <c r="K226" s="1">
        <v>74</v>
      </c>
      <c r="L226" s="1">
        <v>30</v>
      </c>
      <c r="M226" s="1">
        <v>1907</v>
      </c>
      <c r="N226" s="12">
        <v>277</v>
      </c>
      <c r="O226" s="12">
        <v>654</v>
      </c>
      <c r="P226" s="12">
        <v>0.42399999999999999</v>
      </c>
      <c r="Q226" s="7">
        <v>65</v>
      </c>
      <c r="R226" s="7">
        <v>176</v>
      </c>
      <c r="S226" s="7">
        <v>0.36899999999999999</v>
      </c>
      <c r="T226" s="1">
        <v>212</v>
      </c>
      <c r="U226" s="1">
        <v>478</v>
      </c>
      <c r="V226" s="1">
        <v>0.44400000000000001</v>
      </c>
      <c r="W226" s="1">
        <v>0.47299999999999998</v>
      </c>
      <c r="X226" s="16">
        <v>213</v>
      </c>
      <c r="Y226" s="16">
        <v>268</v>
      </c>
      <c r="Z226" s="16">
        <v>0.79500000000000004</v>
      </c>
      <c r="AA226" s="20">
        <v>26</v>
      </c>
      <c r="AB226" s="20">
        <v>170</v>
      </c>
      <c r="AC226" s="20">
        <v>196</v>
      </c>
      <c r="AD226" s="32">
        <v>339</v>
      </c>
      <c r="AE226" s="34">
        <v>82</v>
      </c>
      <c r="AF226" s="30">
        <v>32</v>
      </c>
      <c r="AG226" s="1">
        <v>166</v>
      </c>
      <c r="AH226" s="1">
        <v>189</v>
      </c>
      <c r="AI226" s="1">
        <v>832</v>
      </c>
      <c r="AJ226" s="1"/>
      <c r="AK226" s="4">
        <f t="shared" si="141"/>
        <v>86.959184166560775</v>
      </c>
      <c r="AL226" s="4">
        <f t="shared" si="142"/>
        <v>78.769988499891625</v>
      </c>
      <c r="AM226" s="14">
        <f t="shared" si="143"/>
        <v>72.863016691957512</v>
      </c>
      <c r="AN226" s="10">
        <f t="shared" si="160"/>
        <v>81.300799999999995</v>
      </c>
      <c r="AO226" s="18">
        <f t="shared" si="161"/>
        <v>86.572949999999992</v>
      </c>
      <c r="AP226" s="39">
        <f t="shared" si="165"/>
        <v>77.348299495989679</v>
      </c>
      <c r="AQ226" s="37">
        <f t="shared" si="170"/>
        <v>78.16</v>
      </c>
      <c r="AR226" s="24">
        <f t="shared" si="168"/>
        <v>64.069722222222225</v>
      </c>
      <c r="AS226" s="22">
        <f t="shared" si="166"/>
        <v>58.595119265155731</v>
      </c>
      <c r="AT226" s="26">
        <f t="shared" si="167"/>
        <v>70.513214503250964</v>
      </c>
      <c r="AU226" s="43">
        <f t="shared" si="171"/>
        <v>90.0568553361244</v>
      </c>
      <c r="AV226" s="37">
        <f t="shared" si="144"/>
        <v>87.711152931969849</v>
      </c>
      <c r="AW226" s="42">
        <f t="shared" si="139"/>
        <v>85.196888612111763</v>
      </c>
      <c r="AX226" s="45">
        <f t="shared" si="145"/>
        <v>84.401984430898182</v>
      </c>
      <c r="AY226" s="47">
        <f t="shared" si="172"/>
        <v>90.290117537313449</v>
      </c>
      <c r="AZ226" s="28">
        <f t="shared" si="146"/>
        <v>73.142096630330002</v>
      </c>
      <c r="BA226" s="49">
        <f t="shared" si="147"/>
        <v>90.351728359338409</v>
      </c>
      <c r="BB226" s="45">
        <f t="shared" si="169"/>
        <v>69.745869981603846</v>
      </c>
      <c r="BC226" s="5">
        <f t="shared" si="148"/>
        <v>82.5</v>
      </c>
      <c r="BD226" s="5">
        <f t="shared" si="149"/>
        <v>69.21052631578948</v>
      </c>
      <c r="BE226" s="5">
        <f t="shared" si="150"/>
        <v>83.125</v>
      </c>
      <c r="BF226" s="5">
        <f t="shared" si="151"/>
        <v>68.097014925373131</v>
      </c>
      <c r="BG226" s="5">
        <f t="shared" si="152"/>
        <v>86.902985074626869</v>
      </c>
      <c r="BH226" s="5">
        <f t="shared" si="153"/>
        <v>83.787319691378741</v>
      </c>
      <c r="BI226" s="5">
        <f t="shared" si="154"/>
        <v>65</v>
      </c>
      <c r="BJ226" s="5">
        <f t="shared" si="155"/>
        <v>31.578947368421051</v>
      </c>
      <c r="BK226" s="5">
        <f t="shared" si="156"/>
        <v>62.5</v>
      </c>
      <c r="BL226" s="5">
        <f t="shared" si="157"/>
        <v>29.104477611940297</v>
      </c>
      <c r="BM226" s="5">
        <f t="shared" si="158"/>
        <v>70.895522388059703</v>
      </c>
      <c r="BN226" s="5">
        <f t="shared" si="159"/>
        <v>63.971821536397186</v>
      </c>
      <c r="BP226" s="51" t="s">
        <v>793</v>
      </c>
      <c r="BQ226" s="51" t="s">
        <v>790</v>
      </c>
    </row>
    <row r="227" spans="1:69" x14ac:dyDescent="0.25">
      <c r="A227" s="1">
        <v>255</v>
      </c>
      <c r="B227" s="1" t="s">
        <v>316</v>
      </c>
      <c r="C227" s="1" t="s">
        <v>33</v>
      </c>
      <c r="D227" s="1">
        <v>28</v>
      </c>
      <c r="E227" s="4">
        <f t="shared" si="140"/>
        <v>79</v>
      </c>
      <c r="F227">
        <v>84</v>
      </c>
      <c r="G227">
        <v>253</v>
      </c>
      <c r="H227" t="s">
        <v>709</v>
      </c>
      <c r="I227" s="1" t="s">
        <v>587</v>
      </c>
      <c r="J227" s="1" t="s">
        <v>57</v>
      </c>
      <c r="K227" s="1">
        <v>44</v>
      </c>
      <c r="L227" s="1">
        <v>0</v>
      </c>
      <c r="M227" s="1">
        <v>383</v>
      </c>
      <c r="N227" s="12">
        <v>50</v>
      </c>
      <c r="O227" s="12">
        <v>94</v>
      </c>
      <c r="P227" s="12">
        <v>0.53200000000000003</v>
      </c>
      <c r="Q227" s="7">
        <v>0</v>
      </c>
      <c r="R227" s="7">
        <v>0</v>
      </c>
      <c r="S227" s="7"/>
      <c r="T227" s="1">
        <v>50</v>
      </c>
      <c r="U227" s="1">
        <v>94</v>
      </c>
      <c r="V227" s="1">
        <v>0.53200000000000003</v>
      </c>
      <c r="W227" s="1">
        <v>0.53200000000000003</v>
      </c>
      <c r="X227" s="16">
        <v>38</v>
      </c>
      <c r="Y227" s="16">
        <v>44</v>
      </c>
      <c r="Z227" s="16">
        <v>0.86399999999999999</v>
      </c>
      <c r="AA227" s="20">
        <v>52</v>
      </c>
      <c r="AB227" s="20">
        <v>53</v>
      </c>
      <c r="AC227" s="20">
        <v>105</v>
      </c>
      <c r="AD227" s="32">
        <v>13</v>
      </c>
      <c r="AE227" s="34">
        <v>8</v>
      </c>
      <c r="AF227" s="30">
        <v>15</v>
      </c>
      <c r="AG227" s="1">
        <v>22</v>
      </c>
      <c r="AH227" s="1">
        <v>58</v>
      </c>
      <c r="AI227" s="1">
        <v>138</v>
      </c>
      <c r="AJ227" s="1"/>
      <c r="AK227" s="4">
        <f t="shared" si="141"/>
        <v>71.011997802672582</v>
      </c>
      <c r="AL227" s="4">
        <f t="shared" si="142"/>
        <v>62.447574221559002</v>
      </c>
      <c r="AM227" s="14">
        <f t="shared" si="143"/>
        <v>65.059793626707133</v>
      </c>
      <c r="AN227" s="10">
        <f t="shared" si="160"/>
        <v>45</v>
      </c>
      <c r="AO227" s="18">
        <f t="shared" si="161"/>
        <v>69.876000000000005</v>
      </c>
      <c r="AP227" s="39">
        <f t="shared" si="165"/>
        <v>72.085592221279185</v>
      </c>
      <c r="AQ227" s="37">
        <f t="shared" si="170"/>
        <v>50.04</v>
      </c>
      <c r="AR227" s="24">
        <f t="shared" si="168"/>
        <v>60.196666666666665</v>
      </c>
      <c r="AS227" s="22">
        <f t="shared" si="166"/>
        <v>61.236828149100575</v>
      </c>
      <c r="AT227" s="26">
        <f t="shared" si="167"/>
        <v>63.039685291957717</v>
      </c>
      <c r="AU227" s="43">
        <f t="shared" si="171"/>
        <v>49.07702726255981</v>
      </c>
      <c r="AV227" s="37">
        <f t="shared" si="144"/>
        <v>71.819693153768469</v>
      </c>
      <c r="AW227" s="42">
        <f t="shared" si="139"/>
        <v>72.551222420301798</v>
      </c>
      <c r="AX227" s="45">
        <f t="shared" si="145"/>
        <v>56.323425489017509</v>
      </c>
      <c r="AY227" s="47">
        <f t="shared" si="172"/>
        <v>63.160176305970154</v>
      </c>
      <c r="AZ227" s="28">
        <f t="shared" si="146"/>
        <v>74.795700154243676</v>
      </c>
      <c r="BA227" s="49">
        <f t="shared" si="147"/>
        <v>50.027724408190352</v>
      </c>
      <c r="BB227" s="45">
        <f t="shared" si="169"/>
        <v>74.871652395181087</v>
      </c>
      <c r="BC227" s="5">
        <f t="shared" si="148"/>
        <v>77.5</v>
      </c>
      <c r="BD227" s="5">
        <f t="shared" si="149"/>
        <v>90.526315789473685</v>
      </c>
      <c r="BE227" s="5">
        <f t="shared" si="150"/>
        <v>57.8125</v>
      </c>
      <c r="BF227" s="5">
        <f t="shared" si="151"/>
        <v>85.895522388059703</v>
      </c>
      <c r="BG227" s="5">
        <f t="shared" si="152"/>
        <v>69.104477611940297</v>
      </c>
      <c r="BH227" s="5">
        <f t="shared" si="153"/>
        <v>60.78161690707816</v>
      </c>
      <c r="BI227" s="5">
        <f t="shared" si="154"/>
        <v>55</v>
      </c>
      <c r="BJ227" s="5">
        <f t="shared" si="155"/>
        <v>78.94736842105263</v>
      </c>
      <c r="BK227" s="5">
        <f t="shared" si="156"/>
        <v>6.25</v>
      </c>
      <c r="BL227" s="5">
        <f t="shared" si="157"/>
        <v>68.656716417910445</v>
      </c>
      <c r="BM227" s="5">
        <f t="shared" si="158"/>
        <v>31.343283582089551</v>
      </c>
      <c r="BN227" s="5">
        <f t="shared" si="159"/>
        <v>12.848037571284804</v>
      </c>
      <c r="BP227" s="51" t="s">
        <v>797</v>
      </c>
      <c r="BQ227" s="51" t="s">
        <v>789</v>
      </c>
    </row>
    <row r="228" spans="1:69" x14ac:dyDescent="0.25">
      <c r="A228" s="1">
        <v>44</v>
      </c>
      <c r="B228" s="1" t="s">
        <v>98</v>
      </c>
      <c r="C228" s="1" t="s">
        <v>25</v>
      </c>
      <c r="D228" s="1">
        <v>23</v>
      </c>
      <c r="E228" s="4">
        <f t="shared" si="140"/>
        <v>75</v>
      </c>
      <c r="F228">
        <v>80</v>
      </c>
      <c r="G228">
        <v>245</v>
      </c>
      <c r="H228" t="s">
        <v>586</v>
      </c>
      <c r="I228" s="1" t="s">
        <v>587</v>
      </c>
      <c r="J228" s="1" t="s">
        <v>99</v>
      </c>
      <c r="K228" s="1">
        <v>2</v>
      </c>
      <c r="L228" s="1">
        <v>0</v>
      </c>
      <c r="M228" s="1">
        <v>3</v>
      </c>
      <c r="N228" s="12">
        <v>0</v>
      </c>
      <c r="O228" s="12">
        <v>0</v>
      </c>
      <c r="P228" s="12"/>
      <c r="Q228" s="7">
        <v>0</v>
      </c>
      <c r="R228" s="7">
        <v>0</v>
      </c>
      <c r="S228" s="7"/>
      <c r="T228" s="1">
        <v>0</v>
      </c>
      <c r="U228" s="1">
        <v>0</v>
      </c>
      <c r="V228" s="1"/>
      <c r="W228" s="1"/>
      <c r="X228" s="16">
        <v>0</v>
      </c>
      <c r="Y228" s="16">
        <v>0</v>
      </c>
      <c r="Z228" s="16"/>
      <c r="AA228" s="20">
        <v>1</v>
      </c>
      <c r="AB228" s="20">
        <v>2</v>
      </c>
      <c r="AC228" s="20">
        <v>3</v>
      </c>
      <c r="AD228" s="32">
        <v>0</v>
      </c>
      <c r="AE228" s="34">
        <v>0</v>
      </c>
      <c r="AF228" s="30">
        <v>0</v>
      </c>
      <c r="AG228" s="1">
        <v>1</v>
      </c>
      <c r="AH228" s="1">
        <v>0</v>
      </c>
      <c r="AI228" s="1">
        <v>0</v>
      </c>
      <c r="AJ228" s="1"/>
      <c r="AK228" s="4">
        <f t="shared" si="141"/>
        <v>67.707755334262259</v>
      </c>
      <c r="AL228" s="4">
        <f t="shared" si="142"/>
        <v>59.065584871539023</v>
      </c>
      <c r="AM228" s="14">
        <f t="shared" si="143"/>
        <v>45</v>
      </c>
      <c r="AN228" s="10">
        <f t="shared" si="160"/>
        <v>45</v>
      </c>
      <c r="AO228" s="18">
        <f t="shared" si="161"/>
        <v>40</v>
      </c>
      <c r="AP228" s="39">
        <f t="shared" si="165"/>
        <v>67.832304452837178</v>
      </c>
      <c r="AQ228" s="37">
        <f t="shared" si="170"/>
        <v>47</v>
      </c>
      <c r="AR228" s="24">
        <f t="shared" si="168"/>
        <v>54.6</v>
      </c>
      <c r="AS228" s="22">
        <f t="shared" si="166"/>
        <v>51.553736756831995</v>
      </c>
      <c r="AT228" s="26">
        <f t="shared" si="167"/>
        <v>58.50516532826056</v>
      </c>
      <c r="AU228" s="43">
        <f t="shared" si="171"/>
        <v>48.497864375000006</v>
      </c>
      <c r="AV228" s="37">
        <f t="shared" si="144"/>
        <v>69.952590544972679</v>
      </c>
      <c r="AW228" s="42">
        <f t="shared" si="139"/>
        <v>70.512068866920657</v>
      </c>
      <c r="AX228" s="45">
        <f t="shared" si="145"/>
        <v>65.856468023977726</v>
      </c>
      <c r="AY228" s="47">
        <f t="shared" si="172"/>
        <v>70.877709888059698</v>
      </c>
      <c r="AZ228" s="28">
        <f t="shared" si="146"/>
        <v>72.663915243724745</v>
      </c>
      <c r="BA228" s="49">
        <f t="shared" si="147"/>
        <v>69.803172401929501</v>
      </c>
      <c r="BB228" s="45">
        <f t="shared" si="169"/>
        <v>67.394362062109522</v>
      </c>
      <c r="BC228" s="5">
        <f t="shared" si="148"/>
        <v>90</v>
      </c>
      <c r="BD228" s="5">
        <f t="shared" si="149"/>
        <v>81.05263157894737</v>
      </c>
      <c r="BE228" s="5">
        <f t="shared" si="150"/>
        <v>69.0625</v>
      </c>
      <c r="BF228" s="5">
        <f t="shared" si="151"/>
        <v>83.208955223880594</v>
      </c>
      <c r="BG228" s="5">
        <f t="shared" si="152"/>
        <v>71.791044776119406</v>
      </c>
      <c r="BH228" s="5">
        <f t="shared" si="153"/>
        <v>55.045286816504529</v>
      </c>
      <c r="BI228" s="5">
        <f t="shared" si="154"/>
        <v>80</v>
      </c>
      <c r="BJ228" s="5">
        <f t="shared" si="155"/>
        <v>57.89473684210526</v>
      </c>
      <c r="BK228" s="5">
        <f t="shared" si="156"/>
        <v>31.25</v>
      </c>
      <c r="BL228" s="5">
        <f t="shared" si="157"/>
        <v>62.686567164179102</v>
      </c>
      <c r="BM228" s="5">
        <f t="shared" si="158"/>
        <v>37.31343283582089</v>
      </c>
      <c r="BN228" s="5">
        <f t="shared" si="159"/>
        <v>0.10063737001006375</v>
      </c>
      <c r="BP228" s="51" t="s">
        <v>793</v>
      </c>
      <c r="BQ228" s="51" t="s">
        <v>781</v>
      </c>
    </row>
    <row r="229" spans="1:69" x14ac:dyDescent="0.25">
      <c r="A229" s="1">
        <v>38</v>
      </c>
      <c r="B229" s="1" t="s">
        <v>91</v>
      </c>
      <c r="C229" s="1" t="s">
        <v>73</v>
      </c>
      <c r="D229" s="1">
        <v>26</v>
      </c>
      <c r="E229" s="4">
        <f t="shared" si="140"/>
        <v>70</v>
      </c>
      <c r="F229">
        <v>75</v>
      </c>
      <c r="G229">
        <v>200</v>
      </c>
      <c r="H229" t="s">
        <v>597</v>
      </c>
      <c r="I229" s="1" t="s">
        <v>587</v>
      </c>
      <c r="J229" s="1" t="s">
        <v>62</v>
      </c>
      <c r="K229" s="1">
        <v>77</v>
      </c>
      <c r="L229" s="1">
        <v>4</v>
      </c>
      <c r="M229" s="1">
        <v>1717</v>
      </c>
      <c r="N229" s="12">
        <v>220</v>
      </c>
      <c r="O229" s="12">
        <v>516</v>
      </c>
      <c r="P229" s="12">
        <v>0.42599999999999999</v>
      </c>
      <c r="Q229" s="7">
        <v>37</v>
      </c>
      <c r="R229" s="7">
        <v>120</v>
      </c>
      <c r="S229" s="7">
        <v>0.308</v>
      </c>
      <c r="T229" s="1">
        <v>183</v>
      </c>
      <c r="U229" s="1">
        <v>396</v>
      </c>
      <c r="V229" s="1">
        <v>0.46200000000000002</v>
      </c>
      <c r="W229" s="1">
        <v>0.46200000000000002</v>
      </c>
      <c r="X229" s="16">
        <v>121</v>
      </c>
      <c r="Y229" s="16">
        <v>137</v>
      </c>
      <c r="Z229" s="16">
        <v>0.88300000000000001</v>
      </c>
      <c r="AA229" s="20">
        <v>22</v>
      </c>
      <c r="AB229" s="20">
        <v>189</v>
      </c>
      <c r="AC229" s="20">
        <v>211</v>
      </c>
      <c r="AD229" s="32">
        <v>233</v>
      </c>
      <c r="AE229" s="34">
        <v>59</v>
      </c>
      <c r="AF229" s="30">
        <v>12</v>
      </c>
      <c r="AG229" s="1">
        <v>133</v>
      </c>
      <c r="AH229" s="1">
        <v>163</v>
      </c>
      <c r="AI229" s="1">
        <v>598</v>
      </c>
      <c r="AJ229" s="1"/>
      <c r="AK229" s="4">
        <f t="shared" si="141"/>
        <v>83.76796630246308</v>
      </c>
      <c r="AL229" s="4">
        <f t="shared" si="142"/>
        <v>75.503683156638687</v>
      </c>
      <c r="AM229" s="14">
        <f t="shared" si="143"/>
        <v>70.074691957511391</v>
      </c>
      <c r="AN229" s="10">
        <f t="shared" si="160"/>
        <v>74.633600000000001</v>
      </c>
      <c r="AO229" s="18">
        <f t="shared" si="161"/>
        <v>91.217029999999994</v>
      </c>
      <c r="AP229" s="39">
        <f t="shared" si="165"/>
        <v>76.068265414732466</v>
      </c>
      <c r="AQ229" s="37">
        <f t="shared" si="170"/>
        <v>69.42</v>
      </c>
      <c r="AR229" s="24">
        <f t="shared" si="168"/>
        <v>57.580833333333331</v>
      </c>
      <c r="AS229" s="22">
        <f t="shared" si="166"/>
        <v>58.183778187396115</v>
      </c>
      <c r="AT229" s="26">
        <f t="shared" si="167"/>
        <v>71.710444854062786</v>
      </c>
      <c r="AU229" s="43">
        <f t="shared" si="171"/>
        <v>77.4017213645335</v>
      </c>
      <c r="AV229" s="37">
        <f t="shared" si="144"/>
        <v>82.316168259123515</v>
      </c>
      <c r="AW229" s="42">
        <f t="shared" si="139"/>
        <v>81.068909567096938</v>
      </c>
      <c r="AX229" s="45">
        <f t="shared" si="145"/>
        <v>83.123269914796197</v>
      </c>
      <c r="AY229" s="47">
        <f t="shared" si="172"/>
        <v>87.053586287313436</v>
      </c>
      <c r="AZ229" s="28">
        <f t="shared" si="146"/>
        <v>72.74951373266849</v>
      </c>
      <c r="BA229" s="49">
        <f t="shared" si="147"/>
        <v>87.545702772572255</v>
      </c>
      <c r="BB229" s="45">
        <f t="shared" si="169"/>
        <v>67.911414861078612</v>
      </c>
      <c r="BC229" s="5">
        <f t="shared" si="148"/>
        <v>82.5</v>
      </c>
      <c r="BD229" s="5">
        <f t="shared" si="149"/>
        <v>69.21052631578948</v>
      </c>
      <c r="BE229" s="5">
        <f t="shared" si="150"/>
        <v>83.125</v>
      </c>
      <c r="BF229" s="5">
        <f t="shared" si="151"/>
        <v>68.097014925373131</v>
      </c>
      <c r="BG229" s="5">
        <f t="shared" si="152"/>
        <v>86.902985074626869</v>
      </c>
      <c r="BH229" s="5">
        <f t="shared" si="153"/>
        <v>80.919154646091926</v>
      </c>
      <c r="BI229" s="5">
        <f t="shared" si="154"/>
        <v>65</v>
      </c>
      <c r="BJ229" s="5">
        <f t="shared" si="155"/>
        <v>31.578947368421051</v>
      </c>
      <c r="BK229" s="5">
        <f t="shared" si="156"/>
        <v>62.5</v>
      </c>
      <c r="BL229" s="5">
        <f t="shared" si="157"/>
        <v>29.104477611940297</v>
      </c>
      <c r="BM229" s="5">
        <f t="shared" si="158"/>
        <v>70.895522388059703</v>
      </c>
      <c r="BN229" s="5">
        <f t="shared" si="159"/>
        <v>57.598121435759815</v>
      </c>
      <c r="BP229" s="51" t="s">
        <v>789</v>
      </c>
      <c r="BQ229" s="51" t="s">
        <v>781</v>
      </c>
    </row>
    <row r="230" spans="1:69" x14ac:dyDescent="0.25">
      <c r="A230" s="1">
        <v>159</v>
      </c>
      <c r="B230" s="1" t="s">
        <v>220</v>
      </c>
      <c r="C230" s="1" t="s">
        <v>73</v>
      </c>
      <c r="D230" s="1">
        <v>25</v>
      </c>
      <c r="E230" s="4">
        <f t="shared" si="140"/>
        <v>69</v>
      </c>
      <c r="F230">
        <v>74</v>
      </c>
      <c r="G230">
        <v>195</v>
      </c>
      <c r="H230" t="s">
        <v>716</v>
      </c>
      <c r="I230" s="1" t="s">
        <v>587</v>
      </c>
      <c r="J230" s="1" t="s">
        <v>41</v>
      </c>
      <c r="K230" s="1">
        <v>50</v>
      </c>
      <c r="L230" s="1">
        <v>0</v>
      </c>
      <c r="M230" s="1">
        <v>509</v>
      </c>
      <c r="N230" s="12">
        <v>63</v>
      </c>
      <c r="O230" s="12">
        <v>166</v>
      </c>
      <c r="P230" s="12">
        <v>0.38</v>
      </c>
      <c r="Q230" s="7">
        <v>9</v>
      </c>
      <c r="R230" s="7">
        <v>48</v>
      </c>
      <c r="S230" s="7">
        <v>0.188</v>
      </c>
      <c r="T230" s="1">
        <v>54</v>
      </c>
      <c r="U230" s="1">
        <v>118</v>
      </c>
      <c r="V230" s="1">
        <v>0.45800000000000002</v>
      </c>
      <c r="W230" s="1">
        <v>0.40699999999999997</v>
      </c>
      <c r="X230" s="16">
        <v>43</v>
      </c>
      <c r="Y230" s="16">
        <v>45</v>
      </c>
      <c r="Z230" s="16">
        <v>0.95599999999999996</v>
      </c>
      <c r="AA230" s="20">
        <v>8</v>
      </c>
      <c r="AB230" s="20">
        <v>32</v>
      </c>
      <c r="AC230" s="20">
        <v>40</v>
      </c>
      <c r="AD230" s="32">
        <v>58</v>
      </c>
      <c r="AE230" s="34">
        <v>15</v>
      </c>
      <c r="AF230" s="30">
        <v>2</v>
      </c>
      <c r="AG230" s="1">
        <v>33</v>
      </c>
      <c r="AH230" s="1">
        <v>43</v>
      </c>
      <c r="AI230" s="1">
        <v>178</v>
      </c>
      <c r="AJ230" s="1"/>
      <c r="AK230" s="4">
        <f t="shared" si="141"/>
        <v>75.042494123270274</v>
      </c>
      <c r="AL230" s="4">
        <f t="shared" si="142"/>
        <v>66.572905749700169</v>
      </c>
      <c r="AM230" s="14">
        <f t="shared" si="143"/>
        <v>60.694779969650988</v>
      </c>
      <c r="AN230" s="10">
        <f t="shared" si="160"/>
        <v>65.417599999999993</v>
      </c>
      <c r="AO230" s="18">
        <f t="shared" si="161"/>
        <v>73.123999999999995</v>
      </c>
      <c r="AP230" s="39">
        <f t="shared" si="165"/>
        <v>69.204708945203237</v>
      </c>
      <c r="AQ230" s="37">
        <f t="shared" si="170"/>
        <v>52.7</v>
      </c>
      <c r="AR230" s="24">
        <f t="shared" si="168"/>
        <v>54.153888888888886</v>
      </c>
      <c r="AS230" s="22">
        <f t="shared" si="166"/>
        <v>52.662507834812331</v>
      </c>
      <c r="AT230" s="26">
        <f t="shared" si="167"/>
        <v>60.112031644336142</v>
      </c>
      <c r="AU230" s="43">
        <f t="shared" si="171"/>
        <v>56.690902492523925</v>
      </c>
      <c r="AV230" s="37">
        <f t="shared" si="144"/>
        <v>73.512008720220479</v>
      </c>
      <c r="AW230" s="42">
        <f t="shared" si="139"/>
        <v>74.161313953131085</v>
      </c>
      <c r="AX230" s="45">
        <f t="shared" si="145"/>
        <v>79.130588727425447</v>
      </c>
      <c r="AY230" s="47">
        <f t="shared" si="172"/>
        <v>83.229013526119402</v>
      </c>
      <c r="AZ230" s="28">
        <f t="shared" si="146"/>
        <v>69.093383476132232</v>
      </c>
      <c r="BA230" s="49">
        <f t="shared" si="147"/>
        <v>83.88662880579578</v>
      </c>
      <c r="BB230" s="45">
        <f t="shared" si="169"/>
        <v>57.393135010962894</v>
      </c>
      <c r="BC230" s="5">
        <f t="shared" si="148"/>
        <v>85</v>
      </c>
      <c r="BD230" s="5">
        <f t="shared" si="149"/>
        <v>66.84210526315789</v>
      </c>
      <c r="BE230" s="5">
        <f t="shared" si="150"/>
        <v>85.9375</v>
      </c>
      <c r="BF230" s="5">
        <f t="shared" si="151"/>
        <v>66.417910447761187</v>
      </c>
      <c r="BG230" s="5">
        <f t="shared" si="152"/>
        <v>88.582089552238813</v>
      </c>
      <c r="BH230" s="5">
        <f t="shared" si="153"/>
        <v>62.68366320026837</v>
      </c>
      <c r="BI230" s="5">
        <f t="shared" si="154"/>
        <v>70</v>
      </c>
      <c r="BJ230" s="5">
        <f t="shared" si="155"/>
        <v>26.315789473684209</v>
      </c>
      <c r="BK230" s="5">
        <f t="shared" si="156"/>
        <v>68.75</v>
      </c>
      <c r="BL230" s="5">
        <f t="shared" si="157"/>
        <v>25.373134328358208</v>
      </c>
      <c r="BM230" s="5">
        <f t="shared" si="158"/>
        <v>74.626865671641781</v>
      </c>
      <c r="BN230" s="5">
        <f t="shared" si="159"/>
        <v>17.074807111707482</v>
      </c>
      <c r="BP230" s="51" t="s">
        <v>793</v>
      </c>
      <c r="BQ230" s="51" t="s">
        <v>790</v>
      </c>
    </row>
    <row r="231" spans="1:69" x14ac:dyDescent="0.25">
      <c r="A231" s="1">
        <v>74</v>
      </c>
      <c r="B231" s="1" t="s">
        <v>132</v>
      </c>
      <c r="C231" s="1" t="s">
        <v>30</v>
      </c>
      <c r="D231" s="1">
        <v>25</v>
      </c>
      <c r="E231" s="4">
        <f t="shared" si="140"/>
        <v>74</v>
      </c>
      <c r="F231">
        <v>79</v>
      </c>
      <c r="G231">
        <v>220</v>
      </c>
      <c r="H231" t="s">
        <v>623</v>
      </c>
      <c r="I231" s="1" t="s">
        <v>587</v>
      </c>
      <c r="J231" s="1" t="s">
        <v>77</v>
      </c>
      <c r="K231" s="1">
        <v>65</v>
      </c>
      <c r="L231" s="1">
        <v>65</v>
      </c>
      <c r="M231" s="1">
        <v>2513</v>
      </c>
      <c r="N231" s="12">
        <v>421</v>
      </c>
      <c r="O231" s="12">
        <v>912</v>
      </c>
      <c r="P231" s="12">
        <v>0.46200000000000002</v>
      </c>
      <c r="Q231" s="7">
        <v>73</v>
      </c>
      <c r="R231" s="7">
        <v>193</v>
      </c>
      <c r="S231" s="7">
        <v>0.378</v>
      </c>
      <c r="T231" s="1">
        <v>348</v>
      </c>
      <c r="U231" s="1">
        <v>719</v>
      </c>
      <c r="V231" s="1">
        <v>0.48399999999999999</v>
      </c>
      <c r="W231" s="1">
        <v>0.502</v>
      </c>
      <c r="X231" s="16">
        <v>386</v>
      </c>
      <c r="Y231" s="16">
        <v>463</v>
      </c>
      <c r="Z231" s="16">
        <v>0.83399999999999996</v>
      </c>
      <c r="AA231" s="20">
        <v>114</v>
      </c>
      <c r="AB231" s="20">
        <v>265</v>
      </c>
      <c r="AC231" s="20">
        <v>379</v>
      </c>
      <c r="AD231" s="32">
        <v>212</v>
      </c>
      <c r="AE231" s="34">
        <v>114</v>
      </c>
      <c r="AF231" s="30">
        <v>36</v>
      </c>
      <c r="AG231" s="1">
        <v>93</v>
      </c>
      <c r="AH231" s="1">
        <v>108</v>
      </c>
      <c r="AI231" s="1">
        <v>1301</v>
      </c>
      <c r="AJ231" s="1"/>
      <c r="AK231" s="4">
        <f t="shared" si="141"/>
        <v>90.596149873847168</v>
      </c>
      <c r="AL231" s="4">
        <f t="shared" si="142"/>
        <v>82.492529870878869</v>
      </c>
      <c r="AM231" s="14">
        <f t="shared" si="143"/>
        <v>81.327942336874059</v>
      </c>
      <c r="AN231" s="10">
        <f t="shared" ref="AN231:AN262" si="173">IF(C231="SG",((S231*100)*0.6+(Q231/2)*0.4)*0.64+59,IF(C231="PG",((S231*100)*0.6+(Q231/2)*0.4)*0.72+56,((S231*100)*0.6+(Q231/2)*0.4)*0.82+45))</f>
        <v>82.859200000000001</v>
      </c>
      <c r="AO231" s="18">
        <f t="shared" si="161"/>
        <v>91.623940000000005</v>
      </c>
      <c r="AP231" s="39">
        <f t="shared" si="165"/>
        <v>87.55851022648875</v>
      </c>
      <c r="AQ231" s="37">
        <f t="shared" si="170"/>
        <v>90.32</v>
      </c>
      <c r="AR231" s="24">
        <f t="shared" si="168"/>
        <v>66.097499999999997</v>
      </c>
      <c r="AS231" s="22">
        <f t="shared" si="166"/>
        <v>75.954144915251788</v>
      </c>
      <c r="AT231" s="26">
        <f t="shared" si="167"/>
        <v>79.355097296204164</v>
      </c>
      <c r="AU231" s="43">
        <f t="shared" si="171"/>
        <v>75.237773489234456</v>
      </c>
      <c r="AV231" s="37">
        <f t="shared" si="144"/>
        <v>88.747488477883707</v>
      </c>
      <c r="AW231" s="42">
        <f t="shared" si="139"/>
        <v>91.578158522760489</v>
      </c>
      <c r="AX231" s="45">
        <f t="shared" si="145"/>
        <v>82.385307811712977</v>
      </c>
      <c r="AY231" s="47">
        <f t="shared" si="172"/>
        <v>89.274908582089552</v>
      </c>
      <c r="AZ231" s="28">
        <f t="shared" si="146"/>
        <v>80.239860790944732</v>
      </c>
      <c r="BA231" s="49">
        <f t="shared" si="147"/>
        <v>83.796412775766555</v>
      </c>
      <c r="BB231" s="45">
        <f t="shared" si="169"/>
        <v>73.52423270885059</v>
      </c>
      <c r="BC231" s="5">
        <f t="shared" si="148"/>
        <v>85</v>
      </c>
      <c r="BD231" s="5">
        <f t="shared" si="149"/>
        <v>78.68421052631578</v>
      </c>
      <c r="BE231" s="5">
        <f t="shared" si="150"/>
        <v>71.875</v>
      </c>
      <c r="BF231" s="5">
        <f t="shared" si="151"/>
        <v>74.81343283582089</v>
      </c>
      <c r="BG231" s="5">
        <f t="shared" si="152"/>
        <v>80.18656716417911</v>
      </c>
      <c r="BH231" s="5">
        <f t="shared" si="153"/>
        <v>92.935256625293533</v>
      </c>
      <c r="BI231" s="5">
        <f t="shared" si="154"/>
        <v>70</v>
      </c>
      <c r="BJ231" s="5">
        <f t="shared" si="155"/>
        <v>52.631578947368418</v>
      </c>
      <c r="BK231" s="5">
        <f t="shared" si="156"/>
        <v>37.5</v>
      </c>
      <c r="BL231" s="5">
        <f t="shared" si="157"/>
        <v>44.029850746268657</v>
      </c>
      <c r="BM231" s="5">
        <f t="shared" si="158"/>
        <v>55.970149253731343</v>
      </c>
      <c r="BN231" s="5">
        <f t="shared" si="159"/>
        <v>84.300570278430058</v>
      </c>
      <c r="BP231" s="51" t="s">
        <v>795</v>
      </c>
      <c r="BQ231" s="51" t="s">
        <v>787</v>
      </c>
    </row>
    <row r="232" spans="1:69" x14ac:dyDescent="0.25">
      <c r="A232" s="1">
        <v>343</v>
      </c>
      <c r="B232" s="1" t="s">
        <v>405</v>
      </c>
      <c r="C232" s="1" t="s">
        <v>33</v>
      </c>
      <c r="D232" s="1">
        <v>29</v>
      </c>
      <c r="E232" s="4">
        <f t="shared" si="140"/>
        <v>78</v>
      </c>
      <c r="F232">
        <v>83</v>
      </c>
      <c r="G232">
        <v>232</v>
      </c>
      <c r="H232" t="s">
        <v>602</v>
      </c>
      <c r="I232" s="1" t="s">
        <v>587</v>
      </c>
      <c r="J232" s="1" t="s">
        <v>77</v>
      </c>
      <c r="K232" s="1">
        <v>67</v>
      </c>
      <c r="L232" s="1">
        <v>67</v>
      </c>
      <c r="M232" s="1">
        <v>2049</v>
      </c>
      <c r="N232" s="12">
        <v>190</v>
      </c>
      <c r="O232" s="12">
        <v>427</v>
      </c>
      <c r="P232" s="12">
        <v>0.44500000000000001</v>
      </c>
      <c r="Q232" s="7">
        <v>0</v>
      </c>
      <c r="R232" s="7">
        <v>2</v>
      </c>
      <c r="S232" s="7">
        <v>0</v>
      </c>
      <c r="T232" s="1">
        <v>190</v>
      </c>
      <c r="U232" s="1">
        <v>425</v>
      </c>
      <c r="V232" s="1">
        <v>0.44700000000000001</v>
      </c>
      <c r="W232" s="1">
        <v>0.44500000000000001</v>
      </c>
      <c r="X232" s="16">
        <v>105</v>
      </c>
      <c r="Y232" s="16">
        <v>174</v>
      </c>
      <c r="Z232" s="16">
        <v>0.60299999999999998</v>
      </c>
      <c r="AA232" s="20">
        <v>219</v>
      </c>
      <c r="AB232" s="20">
        <v>427</v>
      </c>
      <c r="AC232" s="20">
        <v>646</v>
      </c>
      <c r="AD232" s="32">
        <v>312</v>
      </c>
      <c r="AE232" s="34">
        <v>48</v>
      </c>
      <c r="AF232" s="30">
        <v>74</v>
      </c>
      <c r="AG232" s="1">
        <v>123</v>
      </c>
      <c r="AH232" s="1">
        <v>203</v>
      </c>
      <c r="AI232" s="1">
        <v>485</v>
      </c>
      <c r="AJ232" s="1"/>
      <c r="AK232" s="4">
        <f t="shared" si="141"/>
        <v>84.929440043471089</v>
      </c>
      <c r="AL232" s="4">
        <f t="shared" si="142"/>
        <v>76.692485691552761</v>
      </c>
      <c r="AM232" s="14">
        <f t="shared" si="143"/>
        <v>69.199415781487104</v>
      </c>
      <c r="AN232" s="10">
        <f t="shared" si="173"/>
        <v>45</v>
      </c>
      <c r="AO232" s="18">
        <f t="shared" si="161"/>
        <v>72.118229999999997</v>
      </c>
      <c r="AP232" s="39">
        <f t="shared" si="165"/>
        <v>86.104527589829786</v>
      </c>
      <c r="AQ232" s="37">
        <f t="shared" si="170"/>
        <v>65.239999999999995</v>
      </c>
      <c r="AR232" s="24">
        <f t="shared" si="168"/>
        <v>79.156388888888884</v>
      </c>
      <c r="AS232" s="22">
        <f>((AA232/3)*0.6+(AC232/9)*0.2+(AZ232/0.96)*0.2)*0.7+40</f>
        <v>93.188483990896401</v>
      </c>
      <c r="AT232" s="26">
        <f t="shared" si="167"/>
        <v>92.774328085484242</v>
      </c>
      <c r="AU232" s="43">
        <f t="shared" si="171"/>
        <v>84.674892202751195</v>
      </c>
      <c r="AV232" s="37">
        <f t="shared" si="144"/>
        <v>88.865072697595537</v>
      </c>
      <c r="AW232" s="42">
        <f t="shared" si="139"/>
        <v>85.946119410106476</v>
      </c>
      <c r="AX232" s="45">
        <f t="shared" si="145"/>
        <v>68.23704351111769</v>
      </c>
      <c r="AY232" s="47">
        <f t="shared" si="172"/>
        <v>71.462545708955219</v>
      </c>
      <c r="AZ232" s="28">
        <f t="shared" si="146"/>
        <v>85.574366413765858</v>
      </c>
      <c r="BA232" s="49">
        <f t="shared" si="147"/>
        <v>57.378779675027914</v>
      </c>
      <c r="BB232" s="45">
        <f t="shared" si="169"/>
        <v>82.15957710893791</v>
      </c>
      <c r="BC232" s="5">
        <f t="shared" si="148"/>
        <v>75</v>
      </c>
      <c r="BD232" s="5">
        <f t="shared" si="149"/>
        <v>88.15789473684211</v>
      </c>
      <c r="BE232" s="5">
        <f t="shared" si="150"/>
        <v>60.625</v>
      </c>
      <c r="BF232" s="5">
        <f t="shared" si="151"/>
        <v>78.843283582089555</v>
      </c>
      <c r="BG232" s="5">
        <f t="shared" si="152"/>
        <v>76.156716417910445</v>
      </c>
      <c r="BH232" s="5">
        <f t="shared" si="153"/>
        <v>85.930895672593095</v>
      </c>
      <c r="BI232" s="5">
        <f t="shared" si="154"/>
        <v>50</v>
      </c>
      <c r="BJ232" s="5">
        <f t="shared" si="155"/>
        <v>73.684210526315795</v>
      </c>
      <c r="BK232" s="5">
        <f t="shared" si="156"/>
        <v>12.5</v>
      </c>
      <c r="BL232" s="5">
        <f t="shared" si="157"/>
        <v>52.985074626865668</v>
      </c>
      <c r="BM232" s="5">
        <f t="shared" si="158"/>
        <v>47.014925373134325</v>
      </c>
      <c r="BN232" s="5">
        <f t="shared" si="159"/>
        <v>68.735323716873538</v>
      </c>
      <c r="BP232" s="51" t="s">
        <v>800</v>
      </c>
      <c r="BQ232" s="51" t="s">
        <v>787</v>
      </c>
    </row>
    <row r="233" spans="1:69" x14ac:dyDescent="0.25">
      <c r="A233" s="1">
        <v>314</v>
      </c>
      <c r="B233" s="1" t="s">
        <v>376</v>
      </c>
      <c r="C233" s="1" t="s">
        <v>30</v>
      </c>
      <c r="D233" s="1">
        <v>27</v>
      </c>
      <c r="E233" s="4">
        <f t="shared" si="140"/>
        <v>71</v>
      </c>
      <c r="F233">
        <v>76</v>
      </c>
      <c r="G233">
        <v>210</v>
      </c>
      <c r="H233" t="s">
        <v>593</v>
      </c>
      <c r="I233" s="1" t="s">
        <v>587</v>
      </c>
      <c r="J233" s="1" t="s">
        <v>65</v>
      </c>
      <c r="K233" s="1">
        <v>60</v>
      </c>
      <c r="L233" s="1">
        <v>0</v>
      </c>
      <c r="M233" s="1">
        <v>1462</v>
      </c>
      <c r="N233" s="12">
        <v>222</v>
      </c>
      <c r="O233" s="12">
        <v>534</v>
      </c>
      <c r="P233" s="12">
        <v>0.41599999999999998</v>
      </c>
      <c r="Q233" s="7">
        <v>74</v>
      </c>
      <c r="R233" s="7">
        <v>212</v>
      </c>
      <c r="S233" s="7">
        <v>0.34899999999999998</v>
      </c>
      <c r="T233" s="1">
        <v>148</v>
      </c>
      <c r="U233" s="1">
        <v>322</v>
      </c>
      <c r="V233" s="1">
        <v>0.46</v>
      </c>
      <c r="W233" s="1">
        <v>0.48499999999999999</v>
      </c>
      <c r="X233" s="16">
        <v>145</v>
      </c>
      <c r="Y233" s="16">
        <v>160</v>
      </c>
      <c r="Z233" s="16">
        <v>0.90600000000000003</v>
      </c>
      <c r="AA233" s="20">
        <v>12</v>
      </c>
      <c r="AB233" s="20">
        <v>92</v>
      </c>
      <c r="AC233" s="20">
        <v>104</v>
      </c>
      <c r="AD233" s="32">
        <v>79</v>
      </c>
      <c r="AE233" s="34">
        <v>59</v>
      </c>
      <c r="AF233" s="30">
        <v>6</v>
      </c>
      <c r="AG233" s="1">
        <v>57</v>
      </c>
      <c r="AH233" s="1">
        <v>76</v>
      </c>
      <c r="AI233" s="1">
        <v>663</v>
      </c>
      <c r="AJ233" s="1"/>
      <c r="AK233" s="4">
        <f t="shared" si="141"/>
        <v>80.746774157513585</v>
      </c>
      <c r="AL233" s="4">
        <f t="shared" si="142"/>
        <v>72.411404137690383</v>
      </c>
      <c r="AM233" s="14">
        <f t="shared" si="143"/>
        <v>69.844843702579666</v>
      </c>
      <c r="AN233" s="10">
        <f t="shared" si="173"/>
        <v>81.873599999999996</v>
      </c>
      <c r="AO233" s="18">
        <f t="shared" si="161"/>
        <v>93.103460000000013</v>
      </c>
      <c r="AP233" s="39">
        <f t="shared" si="165"/>
        <v>73.469882478161736</v>
      </c>
      <c r="AQ233" s="37">
        <f t="shared" si="170"/>
        <v>69.42</v>
      </c>
      <c r="AR233" s="24">
        <f t="shared" si="168"/>
        <v>55.816666666666663</v>
      </c>
      <c r="AS233" s="22">
        <f t="shared" ref="AS233:AS248" si="174">((AA233/3)*0.6+(AC233/9)*0.2+(AZ233/0.96)*0.2)*0.75+40</f>
        <v>54.537130390713202</v>
      </c>
      <c r="AT233" s="26">
        <f t="shared" si="167"/>
        <v>64.516178009760807</v>
      </c>
      <c r="AU233" s="43">
        <f t="shared" si="171"/>
        <v>59.22524004874402</v>
      </c>
      <c r="AV233" s="37">
        <f t="shared" si="144"/>
        <v>77.122566537732382</v>
      </c>
      <c r="AW233" s="42">
        <f t="shared" si="139"/>
        <v>79.818200630658481</v>
      </c>
      <c r="AX233" s="45">
        <f t="shared" si="145"/>
        <v>78.124043473704106</v>
      </c>
      <c r="AY233" s="47">
        <f t="shared" si="172"/>
        <v>84.096981809701489</v>
      </c>
      <c r="AZ233" s="28">
        <f t="shared" si="146"/>
        <v>70.424301167231121</v>
      </c>
      <c r="BA233" s="49">
        <f t="shared" si="147"/>
        <v>82.56737972492499</v>
      </c>
      <c r="BB233" s="45">
        <f t="shared" si="169"/>
        <v>64.621991562467727</v>
      </c>
      <c r="BC233" s="5">
        <f t="shared" si="148"/>
        <v>80</v>
      </c>
      <c r="BD233" s="5">
        <f t="shared" si="149"/>
        <v>71.578947368421055</v>
      </c>
      <c r="BE233" s="5">
        <f t="shared" si="150"/>
        <v>80.3125</v>
      </c>
      <c r="BF233" s="5">
        <f t="shared" si="151"/>
        <v>71.455223880597018</v>
      </c>
      <c r="BG233" s="5">
        <f t="shared" si="152"/>
        <v>83.544776119402982</v>
      </c>
      <c r="BH233" s="5">
        <f t="shared" si="153"/>
        <v>77.069775243206976</v>
      </c>
      <c r="BI233" s="5">
        <f t="shared" si="154"/>
        <v>60</v>
      </c>
      <c r="BJ233" s="5">
        <f t="shared" si="155"/>
        <v>36.842105263157897</v>
      </c>
      <c r="BK233" s="5">
        <f t="shared" si="156"/>
        <v>56.25</v>
      </c>
      <c r="BL233" s="5">
        <f t="shared" si="157"/>
        <v>36.567164179104473</v>
      </c>
      <c r="BM233" s="5">
        <f t="shared" si="158"/>
        <v>63.432835820895519</v>
      </c>
      <c r="BN233" s="5">
        <f t="shared" si="159"/>
        <v>49.0439449849044</v>
      </c>
      <c r="BP233" s="51" t="s">
        <v>788</v>
      </c>
      <c r="BQ233" s="51" t="s">
        <v>787</v>
      </c>
    </row>
    <row r="234" spans="1:69" x14ac:dyDescent="0.25">
      <c r="A234" s="1">
        <v>201</v>
      </c>
      <c r="B234" s="1" t="s">
        <v>262</v>
      </c>
      <c r="C234" s="1" t="s">
        <v>30</v>
      </c>
      <c r="D234" s="1">
        <v>23</v>
      </c>
      <c r="E234" s="4">
        <f t="shared" si="140"/>
        <v>73</v>
      </c>
      <c r="F234">
        <v>78</v>
      </c>
      <c r="G234">
        <v>225</v>
      </c>
      <c r="H234" t="s">
        <v>731</v>
      </c>
      <c r="I234" s="1" t="s">
        <v>587</v>
      </c>
      <c r="J234" s="1" t="s">
        <v>53</v>
      </c>
      <c r="K234" s="1">
        <v>51</v>
      </c>
      <c r="L234" s="1">
        <v>1</v>
      </c>
      <c r="M234" s="1">
        <v>493</v>
      </c>
      <c r="N234" s="12">
        <v>48</v>
      </c>
      <c r="O234" s="12">
        <v>120</v>
      </c>
      <c r="P234" s="12">
        <v>0.4</v>
      </c>
      <c r="Q234" s="7">
        <v>31</v>
      </c>
      <c r="R234" s="7">
        <v>84</v>
      </c>
      <c r="S234" s="7">
        <v>0.36899999999999999</v>
      </c>
      <c r="T234" s="1">
        <v>17</v>
      </c>
      <c r="U234" s="1">
        <v>36</v>
      </c>
      <c r="V234" s="1">
        <v>0.47199999999999998</v>
      </c>
      <c r="W234" s="1">
        <v>0.52900000000000003</v>
      </c>
      <c r="X234" s="16">
        <v>9</v>
      </c>
      <c r="Y234" s="16">
        <v>15</v>
      </c>
      <c r="Z234" s="16">
        <v>0.6</v>
      </c>
      <c r="AA234" s="20">
        <v>7</v>
      </c>
      <c r="AB234" s="20">
        <v>34</v>
      </c>
      <c r="AC234" s="20">
        <v>41</v>
      </c>
      <c r="AD234" s="32">
        <v>26</v>
      </c>
      <c r="AE234" s="34">
        <v>7</v>
      </c>
      <c r="AF234" s="30">
        <v>2</v>
      </c>
      <c r="AG234" s="1">
        <v>27</v>
      </c>
      <c r="AH234" s="1">
        <v>62</v>
      </c>
      <c r="AI234" s="1">
        <v>136</v>
      </c>
      <c r="AJ234" s="1"/>
      <c r="AK234" s="4">
        <f t="shared" si="141"/>
        <v>73.841946540443701</v>
      </c>
      <c r="AL234" s="4">
        <f t="shared" si="142"/>
        <v>65.34410998845415</v>
      </c>
      <c r="AM234" s="14">
        <f t="shared" si="143"/>
        <v>60.60364188163885</v>
      </c>
      <c r="AN234" s="10">
        <f t="shared" si="173"/>
        <v>77.137599999999992</v>
      </c>
      <c r="AO234" s="18">
        <f t="shared" si="161"/>
        <v>59.53</v>
      </c>
      <c r="AP234" s="39">
        <f t="shared" si="165"/>
        <v>68.759174428850045</v>
      </c>
      <c r="AQ234" s="37">
        <f t="shared" si="170"/>
        <v>49.66</v>
      </c>
      <c r="AR234" s="24">
        <f t="shared" si="168"/>
        <v>54.88388888888889</v>
      </c>
      <c r="AS234" s="22">
        <f t="shared" si="174"/>
        <v>53.082455224931088</v>
      </c>
      <c r="AT234" s="26">
        <f t="shared" si="167"/>
        <v>60.790074272550136</v>
      </c>
      <c r="AU234" s="43">
        <f t="shared" si="171"/>
        <v>52.144402475777511</v>
      </c>
      <c r="AV234" s="37">
        <f t="shared" si="144"/>
        <v>71.788464233022296</v>
      </c>
      <c r="AW234" s="42">
        <f t="shared" si="139"/>
        <v>72.373142923588119</v>
      </c>
      <c r="AX234" s="45">
        <f t="shared" si="145"/>
        <v>73.29997687815117</v>
      </c>
      <c r="AY234" s="47">
        <f t="shared" si="172"/>
        <v>76.195950093283585</v>
      </c>
      <c r="AZ234" s="28">
        <f t="shared" si="146"/>
        <v>72.634380106225649</v>
      </c>
      <c r="BA234" s="49">
        <f t="shared" si="147"/>
        <v>75.510996528631665</v>
      </c>
      <c r="BB234" s="45">
        <f t="shared" si="169"/>
        <v>67.111611879727107</v>
      </c>
      <c r="BC234" s="5">
        <f t="shared" si="148"/>
        <v>90</v>
      </c>
      <c r="BD234" s="5">
        <f t="shared" si="149"/>
        <v>76.315789473684205</v>
      </c>
      <c r="BE234" s="5">
        <f t="shared" si="150"/>
        <v>74.6875</v>
      </c>
      <c r="BF234" s="5">
        <f t="shared" si="151"/>
        <v>76.492537313432834</v>
      </c>
      <c r="BG234" s="5">
        <f t="shared" si="152"/>
        <v>78.507462686567166</v>
      </c>
      <c r="BH234" s="5">
        <f t="shared" si="153"/>
        <v>62.442133512244212</v>
      </c>
      <c r="BI234" s="5">
        <f t="shared" si="154"/>
        <v>80</v>
      </c>
      <c r="BJ234" s="5">
        <f t="shared" si="155"/>
        <v>47.368421052631575</v>
      </c>
      <c r="BK234" s="5">
        <f t="shared" si="156"/>
        <v>43.75</v>
      </c>
      <c r="BL234" s="5">
        <f t="shared" si="157"/>
        <v>47.761194029850742</v>
      </c>
      <c r="BM234" s="5">
        <f t="shared" si="158"/>
        <v>52.238805970149251</v>
      </c>
      <c r="BN234" s="5">
        <f t="shared" si="159"/>
        <v>16.538074471653808</v>
      </c>
      <c r="BP234" s="51" t="s">
        <v>795</v>
      </c>
      <c r="BQ234" s="51" t="s">
        <v>790</v>
      </c>
    </row>
    <row r="235" spans="1:69" x14ac:dyDescent="0.25">
      <c r="A235" s="1">
        <v>230</v>
      </c>
      <c r="B235" s="1" t="s">
        <v>291</v>
      </c>
      <c r="C235" s="1" t="s">
        <v>50</v>
      </c>
      <c r="D235" s="1">
        <v>27</v>
      </c>
      <c r="E235" s="4">
        <f t="shared" si="140"/>
        <v>75</v>
      </c>
      <c r="F235">
        <v>80</v>
      </c>
      <c r="G235">
        <v>216</v>
      </c>
      <c r="H235" t="s">
        <v>586</v>
      </c>
      <c r="I235" s="1" t="s">
        <v>587</v>
      </c>
      <c r="J235" s="1" t="s">
        <v>99</v>
      </c>
      <c r="K235" s="1">
        <v>79</v>
      </c>
      <c r="L235" s="1">
        <v>32</v>
      </c>
      <c r="M235" s="1">
        <v>1673</v>
      </c>
      <c r="N235" s="12">
        <v>147</v>
      </c>
      <c r="O235" s="12">
        <v>354</v>
      </c>
      <c r="P235" s="12">
        <v>0.41499999999999998</v>
      </c>
      <c r="Q235" s="7">
        <v>72</v>
      </c>
      <c r="R235" s="7">
        <v>202</v>
      </c>
      <c r="S235" s="7">
        <v>0.35599999999999998</v>
      </c>
      <c r="T235" s="1">
        <v>75</v>
      </c>
      <c r="U235" s="1">
        <v>152</v>
      </c>
      <c r="V235" s="1">
        <v>0.49299999999999999</v>
      </c>
      <c r="W235" s="1">
        <v>0.51700000000000002</v>
      </c>
      <c r="X235" s="16">
        <v>30</v>
      </c>
      <c r="Y235" s="16">
        <v>40</v>
      </c>
      <c r="Z235" s="16">
        <v>0.75</v>
      </c>
      <c r="AA235" s="20">
        <v>22</v>
      </c>
      <c r="AB235" s="20">
        <v>153</v>
      </c>
      <c r="AC235" s="20">
        <v>175</v>
      </c>
      <c r="AD235" s="32">
        <v>182</v>
      </c>
      <c r="AE235" s="34">
        <v>72</v>
      </c>
      <c r="AF235" s="30">
        <v>10</v>
      </c>
      <c r="AG235" s="1">
        <v>98</v>
      </c>
      <c r="AH235" s="1">
        <v>124</v>
      </c>
      <c r="AI235" s="1">
        <v>396</v>
      </c>
      <c r="AJ235" s="1"/>
      <c r="AK235" s="4">
        <f t="shared" si="141"/>
        <v>80.280120384138044</v>
      </c>
      <c r="AL235" s="4">
        <f t="shared" si="142"/>
        <v>71.933770275529525</v>
      </c>
      <c r="AM235" s="14">
        <f t="shared" si="143"/>
        <v>66.056153262518961</v>
      </c>
      <c r="AN235" s="10">
        <f t="shared" si="173"/>
        <v>74.3232</v>
      </c>
      <c r="AO235" s="18">
        <f t="shared" si="161"/>
        <v>65.724999999999994</v>
      </c>
      <c r="AP235" s="39">
        <f t="shared" ref="AP235:AP248" si="175">((AZ235/0.96)*0.4+(AS235/0.96)*0.3+(T235/6.3)*0.4)*0.6+40</f>
        <v>72.59375254264225</v>
      </c>
      <c r="AQ235" s="37">
        <f t="shared" si="170"/>
        <v>74.36</v>
      </c>
      <c r="AR235" s="24">
        <f t="shared" si="168"/>
        <v>57.844444444444441</v>
      </c>
      <c r="AS235" s="22">
        <f t="shared" si="174"/>
        <v>58.004630127085903</v>
      </c>
      <c r="AT235" s="26">
        <f t="shared" ref="AT235:AT248" si="176">((AB235/7)*0.65+(AC235/9)*0.2+(AZ235/0.96)*0.25)*0.6+47</f>
        <v>69.645582508038288</v>
      </c>
      <c r="AU235" s="43">
        <f t="shared" si="171"/>
        <v>70.806072563995215</v>
      </c>
      <c r="AV235" s="37">
        <f t="shared" si="144"/>
        <v>79.361311069735606</v>
      </c>
      <c r="AW235" s="42">
        <f t="shared" si="139"/>
        <v>81.69367064962357</v>
      </c>
      <c r="AX235" s="45">
        <f t="shared" si="145"/>
        <v>74.313881918844231</v>
      </c>
      <c r="AY235" s="47">
        <f t="shared" si="172"/>
        <v>81.268862873134324</v>
      </c>
      <c r="AZ235" s="28">
        <f t="shared" si="146"/>
        <v>75.442966146683119</v>
      </c>
      <c r="BA235" s="49">
        <f t="shared" si="147"/>
        <v>77.034190562712098</v>
      </c>
      <c r="BB235" s="45">
        <f t="shared" si="169"/>
        <v>72.466605739014199</v>
      </c>
      <c r="BC235" s="5">
        <f t="shared" si="148"/>
        <v>80</v>
      </c>
      <c r="BD235" s="5">
        <f t="shared" si="149"/>
        <v>81.05263157894737</v>
      </c>
      <c r="BE235" s="5">
        <f t="shared" si="150"/>
        <v>69.0625</v>
      </c>
      <c r="BF235" s="5">
        <f t="shared" si="151"/>
        <v>73.470149253731336</v>
      </c>
      <c r="BG235" s="5">
        <f t="shared" si="152"/>
        <v>81.52985074626865</v>
      </c>
      <c r="BH235" s="5">
        <f t="shared" si="153"/>
        <v>80.254948004025493</v>
      </c>
      <c r="BI235" s="5">
        <f t="shared" si="154"/>
        <v>60</v>
      </c>
      <c r="BJ235" s="5">
        <f t="shared" si="155"/>
        <v>57.89473684210526</v>
      </c>
      <c r="BK235" s="5">
        <f t="shared" si="156"/>
        <v>31.25</v>
      </c>
      <c r="BL235" s="5">
        <f t="shared" si="157"/>
        <v>41.044776119402982</v>
      </c>
      <c r="BM235" s="5">
        <f t="shared" si="158"/>
        <v>58.955223880597011</v>
      </c>
      <c r="BN235" s="5">
        <f t="shared" si="159"/>
        <v>56.122106675612216</v>
      </c>
      <c r="BP235" s="51" t="s">
        <v>801</v>
      </c>
      <c r="BQ235" s="51" t="s">
        <v>790</v>
      </c>
    </row>
    <row r="236" spans="1:69" x14ac:dyDescent="0.25">
      <c r="A236" s="1">
        <v>246</v>
      </c>
      <c r="B236" s="1" t="s">
        <v>307</v>
      </c>
      <c r="C236" s="1" t="s">
        <v>30</v>
      </c>
      <c r="D236" s="1">
        <v>33</v>
      </c>
      <c r="E236" s="4">
        <f t="shared" si="140"/>
        <v>74</v>
      </c>
      <c r="F236">
        <v>79</v>
      </c>
      <c r="G236">
        <v>240</v>
      </c>
      <c r="H236" t="s">
        <v>607</v>
      </c>
      <c r="I236" s="1" t="s">
        <v>640</v>
      </c>
      <c r="J236" s="1" t="s">
        <v>57</v>
      </c>
      <c r="K236" s="1">
        <v>80</v>
      </c>
      <c r="L236" s="1">
        <v>80</v>
      </c>
      <c r="M236" s="1">
        <v>2791</v>
      </c>
      <c r="N236" s="12">
        <v>446</v>
      </c>
      <c r="O236" s="12">
        <v>1025</v>
      </c>
      <c r="P236" s="12">
        <v>0.435</v>
      </c>
      <c r="Q236" s="7">
        <v>121</v>
      </c>
      <c r="R236" s="7">
        <v>337</v>
      </c>
      <c r="S236" s="7">
        <v>0.35899999999999999</v>
      </c>
      <c r="T236" s="1">
        <v>325</v>
      </c>
      <c r="U236" s="1">
        <v>688</v>
      </c>
      <c r="V236" s="1">
        <v>0.47199999999999998</v>
      </c>
      <c r="W236" s="1">
        <v>0.49399999999999999</v>
      </c>
      <c r="X236" s="16">
        <v>141</v>
      </c>
      <c r="Y236" s="16">
        <v>176</v>
      </c>
      <c r="Z236" s="16">
        <v>0.80100000000000005</v>
      </c>
      <c r="AA236" s="20">
        <v>53</v>
      </c>
      <c r="AB236" s="20">
        <v>331</v>
      </c>
      <c r="AC236" s="20">
        <v>384</v>
      </c>
      <c r="AD236" s="32">
        <v>292</v>
      </c>
      <c r="AE236" s="34">
        <v>59</v>
      </c>
      <c r="AF236" s="30">
        <v>14</v>
      </c>
      <c r="AG236" s="1">
        <v>137</v>
      </c>
      <c r="AH236" s="1">
        <v>120</v>
      </c>
      <c r="AI236" s="1">
        <v>1154</v>
      </c>
      <c r="AJ236" s="1"/>
      <c r="AK236" s="4">
        <f t="shared" si="141"/>
        <v>85.57151595950873</v>
      </c>
      <c r="AL236" s="4">
        <f t="shared" si="142"/>
        <v>77.349669276203059</v>
      </c>
      <c r="AM236" s="14">
        <f t="shared" si="143"/>
        <v>81.688839150227622</v>
      </c>
      <c r="AN236" s="10">
        <f t="shared" si="173"/>
        <v>88.273600000000002</v>
      </c>
      <c r="AO236" s="18">
        <f t="shared" si="161"/>
        <v>85.969409999999996</v>
      </c>
      <c r="AP236" s="39">
        <f t="shared" si="175"/>
        <v>82.838320260543554</v>
      </c>
      <c r="AQ236" s="37">
        <f t="shared" si="170"/>
        <v>69.42</v>
      </c>
      <c r="AR236" s="24">
        <f t="shared" si="168"/>
        <v>58.959722222222226</v>
      </c>
      <c r="AS236" s="22">
        <f t="shared" si="174"/>
        <v>65.688037974596455</v>
      </c>
      <c r="AT236" s="26">
        <f t="shared" si="176"/>
        <v>81.899466546025025</v>
      </c>
      <c r="AU236" s="43">
        <f t="shared" si="171"/>
        <v>82.527554665968907</v>
      </c>
      <c r="AV236" s="37">
        <f t="shared" si="144"/>
        <v>88.370608391935917</v>
      </c>
      <c r="AW236" s="42">
        <f t="shared" si="139"/>
        <v>80.27471563943493</v>
      </c>
      <c r="AX236" s="45">
        <f t="shared" si="145"/>
        <v>70.575945633151747</v>
      </c>
      <c r="AY236" s="47">
        <f t="shared" si="172"/>
        <v>72.857168376865673</v>
      </c>
      <c r="AZ236" s="28">
        <f t="shared" si="146"/>
        <v>72.563443037417329</v>
      </c>
      <c r="BA236" s="49">
        <f t="shared" si="147"/>
        <v>80.62504345824081</v>
      </c>
      <c r="BB236" s="45">
        <f t="shared" si="169"/>
        <v>75.062833062619205</v>
      </c>
      <c r="BC236" s="5">
        <f t="shared" si="148"/>
        <v>65</v>
      </c>
      <c r="BD236" s="5">
        <f t="shared" si="149"/>
        <v>78.68421052631578</v>
      </c>
      <c r="BE236" s="5">
        <f t="shared" si="150"/>
        <v>71.875</v>
      </c>
      <c r="BF236" s="5">
        <f t="shared" si="151"/>
        <v>81.52985074626865</v>
      </c>
      <c r="BG236" s="5">
        <f t="shared" si="152"/>
        <v>73.470149253731336</v>
      </c>
      <c r="BH236" s="5">
        <f t="shared" si="153"/>
        <v>97.131834954713185</v>
      </c>
      <c r="BI236" s="5">
        <f t="shared" si="154"/>
        <v>30</v>
      </c>
      <c r="BJ236" s="5">
        <f t="shared" si="155"/>
        <v>52.631578947368418</v>
      </c>
      <c r="BK236" s="5">
        <f t="shared" si="156"/>
        <v>37.5</v>
      </c>
      <c r="BL236" s="5">
        <f t="shared" si="157"/>
        <v>58.955223880597011</v>
      </c>
      <c r="BM236" s="5">
        <f t="shared" si="158"/>
        <v>41.044776119402982</v>
      </c>
      <c r="BN236" s="5">
        <f t="shared" si="159"/>
        <v>93.626299899362635</v>
      </c>
      <c r="BP236" s="51" t="s">
        <v>794</v>
      </c>
      <c r="BQ236" s="51" t="s">
        <v>781</v>
      </c>
    </row>
    <row r="237" spans="1:69" x14ac:dyDescent="0.25">
      <c r="A237" s="1">
        <v>20</v>
      </c>
      <c r="B237" s="1" t="s">
        <v>64</v>
      </c>
      <c r="C237" s="1" t="s">
        <v>33</v>
      </c>
      <c r="D237" s="1">
        <v>32</v>
      </c>
      <c r="E237" s="4">
        <f t="shared" si="140"/>
        <v>76</v>
      </c>
      <c r="F237">
        <v>81</v>
      </c>
      <c r="G237">
        <v>245</v>
      </c>
      <c r="H237" t="s">
        <v>596</v>
      </c>
      <c r="I237" s="1" t="s">
        <v>587</v>
      </c>
      <c r="J237" s="1" t="s">
        <v>65</v>
      </c>
      <c r="K237" s="1">
        <v>49</v>
      </c>
      <c r="L237" s="1">
        <v>0</v>
      </c>
      <c r="M237" s="1">
        <v>406</v>
      </c>
      <c r="N237" s="12">
        <v>36</v>
      </c>
      <c r="O237" s="12">
        <v>62</v>
      </c>
      <c r="P237" s="12">
        <v>0.58099999999999996</v>
      </c>
      <c r="Q237" s="7">
        <v>0</v>
      </c>
      <c r="R237" s="7">
        <v>0</v>
      </c>
      <c r="S237" s="7"/>
      <c r="T237" s="1">
        <v>36</v>
      </c>
      <c r="U237" s="1">
        <v>62</v>
      </c>
      <c r="V237" s="1">
        <v>0.58099999999999996</v>
      </c>
      <c r="W237" s="1">
        <v>0.58099999999999996</v>
      </c>
      <c r="X237" s="16">
        <v>15</v>
      </c>
      <c r="Y237" s="16">
        <v>22</v>
      </c>
      <c r="Z237" s="16">
        <v>0.68200000000000005</v>
      </c>
      <c r="AA237" s="20">
        <v>32</v>
      </c>
      <c r="AB237" s="20">
        <v>61</v>
      </c>
      <c r="AC237" s="20">
        <v>93</v>
      </c>
      <c r="AD237" s="32">
        <v>5</v>
      </c>
      <c r="AE237" s="34">
        <v>12</v>
      </c>
      <c r="AF237" s="30">
        <v>49</v>
      </c>
      <c r="AG237" s="1">
        <v>12</v>
      </c>
      <c r="AH237" s="1">
        <v>55</v>
      </c>
      <c r="AI237" s="1">
        <v>87</v>
      </c>
      <c r="AJ237" s="1"/>
      <c r="AK237" s="4">
        <f t="shared" si="141"/>
        <v>70.652301629614129</v>
      </c>
      <c r="AL237" s="4">
        <f t="shared" si="142"/>
        <v>62.079414609134467</v>
      </c>
      <c r="AM237" s="14">
        <f t="shared" si="143"/>
        <v>65.975731411229134</v>
      </c>
      <c r="AN237" s="10">
        <f t="shared" si="173"/>
        <v>45</v>
      </c>
      <c r="AO237" s="18">
        <f t="shared" si="161"/>
        <v>62.533000000000001</v>
      </c>
      <c r="AP237" s="39">
        <f t="shared" si="175"/>
        <v>69.638116814138783</v>
      </c>
      <c r="AQ237" s="37">
        <f t="shared" si="170"/>
        <v>51.56</v>
      </c>
      <c r="AR237" s="24">
        <f t="shared" si="168"/>
        <v>70.680277777777775</v>
      </c>
      <c r="AS237" s="22">
        <f t="shared" si="174"/>
        <v>57.301643772145574</v>
      </c>
      <c r="AT237" s="26">
        <f t="shared" si="176"/>
        <v>62.590215200717005</v>
      </c>
      <c r="AU237" s="43">
        <f t="shared" si="171"/>
        <v>48.308110357057416</v>
      </c>
      <c r="AV237" s="37">
        <f t="shared" si="144"/>
        <v>70.926723034338494</v>
      </c>
      <c r="AW237" s="42">
        <f t="shared" si="139"/>
        <v>74.180049909677479</v>
      </c>
      <c r="AX237" s="45">
        <f t="shared" si="145"/>
        <v>55.706790563394037</v>
      </c>
      <c r="AY237" s="47">
        <f t="shared" si="172"/>
        <v>64.468834888059703</v>
      </c>
      <c r="AZ237" s="28">
        <f t="shared" si="146"/>
        <v>70.090520141731673</v>
      </c>
      <c r="BA237" s="49">
        <f t="shared" si="147"/>
        <v>54.844492479187167</v>
      </c>
      <c r="BB237" s="45">
        <f t="shared" si="169"/>
        <v>69.466127396697246</v>
      </c>
      <c r="BC237" s="5">
        <f t="shared" si="148"/>
        <v>67.5</v>
      </c>
      <c r="BD237" s="5">
        <f t="shared" si="149"/>
        <v>83.421052631578945</v>
      </c>
      <c r="BE237" s="5">
        <f t="shared" si="150"/>
        <v>66.25</v>
      </c>
      <c r="BF237" s="5">
        <f t="shared" si="151"/>
        <v>83.208955223880594</v>
      </c>
      <c r="BG237" s="5">
        <f t="shared" si="152"/>
        <v>71.791044776119406</v>
      </c>
      <c r="BH237" s="5">
        <f t="shared" si="153"/>
        <v>61.128815833612883</v>
      </c>
      <c r="BI237" s="5">
        <f t="shared" si="154"/>
        <v>35</v>
      </c>
      <c r="BJ237" s="5">
        <f t="shared" si="155"/>
        <v>63.157894736842103</v>
      </c>
      <c r="BK237" s="5">
        <f t="shared" si="156"/>
        <v>25</v>
      </c>
      <c r="BL237" s="5">
        <f t="shared" si="157"/>
        <v>62.686567164179102</v>
      </c>
      <c r="BM237" s="5">
        <f t="shared" si="158"/>
        <v>37.31343283582089</v>
      </c>
      <c r="BN237" s="5">
        <f t="shared" si="159"/>
        <v>13.619590741361959</v>
      </c>
      <c r="BP237" s="51" t="s">
        <v>790</v>
      </c>
      <c r="BQ237" s="51" t="s">
        <v>787</v>
      </c>
    </row>
    <row r="238" spans="1:69" x14ac:dyDescent="0.25">
      <c r="A238" s="1">
        <v>160</v>
      </c>
      <c r="B238" s="1" t="s">
        <v>221</v>
      </c>
      <c r="C238" s="1" t="s">
        <v>33</v>
      </c>
      <c r="D238" s="1">
        <v>27</v>
      </c>
      <c r="E238" s="4">
        <f t="shared" si="140"/>
        <v>77</v>
      </c>
      <c r="F238">
        <v>82</v>
      </c>
      <c r="G238">
        <v>225</v>
      </c>
      <c r="H238" t="s">
        <v>586</v>
      </c>
      <c r="I238" s="1" t="s">
        <v>673</v>
      </c>
      <c r="J238" s="1" t="s">
        <v>39</v>
      </c>
      <c r="K238" s="1">
        <v>48</v>
      </c>
      <c r="L238" s="1">
        <v>8</v>
      </c>
      <c r="M238" s="1">
        <v>617</v>
      </c>
      <c r="N238" s="12">
        <v>74</v>
      </c>
      <c r="O238" s="12">
        <v>151</v>
      </c>
      <c r="P238" s="12">
        <v>0.49</v>
      </c>
      <c r="Q238" s="7">
        <v>0</v>
      </c>
      <c r="R238" s="7">
        <v>0</v>
      </c>
      <c r="S238" s="7"/>
      <c r="T238" s="1">
        <v>74</v>
      </c>
      <c r="U238" s="1">
        <v>151</v>
      </c>
      <c r="V238" s="1">
        <v>0.49</v>
      </c>
      <c r="W238" s="1">
        <v>0.49</v>
      </c>
      <c r="X238" s="16">
        <v>21</v>
      </c>
      <c r="Y238" s="16">
        <v>25</v>
      </c>
      <c r="Z238" s="16">
        <v>0.84</v>
      </c>
      <c r="AA238" s="20">
        <v>62</v>
      </c>
      <c r="AB238" s="20">
        <v>129</v>
      </c>
      <c r="AC238" s="20">
        <v>191</v>
      </c>
      <c r="AD238" s="32">
        <v>16</v>
      </c>
      <c r="AE238" s="34">
        <v>9</v>
      </c>
      <c r="AF238" s="30">
        <v>23</v>
      </c>
      <c r="AG238" s="1">
        <v>23</v>
      </c>
      <c r="AH238" s="1">
        <v>93</v>
      </c>
      <c r="AI238" s="1">
        <v>169</v>
      </c>
      <c r="AJ238" s="1"/>
      <c r="AK238" s="4">
        <f t="shared" si="141"/>
        <v>73.04655488233071</v>
      </c>
      <c r="AL238" s="4">
        <f t="shared" si="142"/>
        <v>64.530003232503191</v>
      </c>
      <c r="AM238" s="14">
        <f t="shared" si="143"/>
        <v>64.875614567526554</v>
      </c>
      <c r="AN238" s="10">
        <f t="shared" si="173"/>
        <v>45</v>
      </c>
      <c r="AO238" s="18">
        <f t="shared" si="161"/>
        <v>67.929999999999993</v>
      </c>
      <c r="AP238" s="39">
        <f t="shared" si="175"/>
        <v>74.122835912899916</v>
      </c>
      <c r="AQ238" s="37">
        <f t="shared" si="170"/>
        <v>50.42</v>
      </c>
      <c r="AR238" s="24">
        <f t="shared" si="168"/>
        <v>62.42722222222222</v>
      </c>
      <c r="AS238" s="22">
        <f t="shared" si="174"/>
        <v>64.490697413810139</v>
      </c>
      <c r="AT238" s="26">
        <f t="shared" si="176"/>
        <v>68.741173604286331</v>
      </c>
      <c r="AU238" s="43">
        <f t="shared" si="171"/>
        <v>50.168421044557419</v>
      </c>
      <c r="AV238" s="37">
        <f t="shared" si="144"/>
        <v>72.790918391518517</v>
      </c>
      <c r="AW238" s="42">
        <f t="shared" si="139"/>
        <v>74.412414343750385</v>
      </c>
      <c r="AX238" s="45">
        <f t="shared" si="145"/>
        <v>64.619240351817723</v>
      </c>
      <c r="AY238" s="47">
        <f t="shared" si="172"/>
        <v>69.367387593283581</v>
      </c>
      <c r="AZ238" s="28">
        <f t="shared" si="146"/>
        <v>76.847130115051556</v>
      </c>
      <c r="BA238" s="49">
        <f t="shared" si="147"/>
        <v>54.50562334379832</v>
      </c>
      <c r="BB238" s="45">
        <f t="shared" si="169"/>
        <v>71.761372815528532</v>
      </c>
      <c r="BC238" s="5">
        <f t="shared" si="148"/>
        <v>80</v>
      </c>
      <c r="BD238" s="5">
        <f t="shared" si="149"/>
        <v>85.78947368421052</v>
      </c>
      <c r="BE238" s="5">
        <f t="shared" si="150"/>
        <v>63.4375</v>
      </c>
      <c r="BF238" s="5">
        <f t="shared" si="151"/>
        <v>76.492537313432834</v>
      </c>
      <c r="BG238" s="5">
        <f t="shared" si="152"/>
        <v>78.507462686567166</v>
      </c>
      <c r="BH238" s="5">
        <f t="shared" si="153"/>
        <v>64.313988594431407</v>
      </c>
      <c r="BI238" s="5">
        <f t="shared" si="154"/>
        <v>60</v>
      </c>
      <c r="BJ238" s="5">
        <f t="shared" si="155"/>
        <v>68.421052631578945</v>
      </c>
      <c r="BK238" s="5">
        <f t="shared" si="156"/>
        <v>18.75</v>
      </c>
      <c r="BL238" s="5">
        <f t="shared" si="157"/>
        <v>47.761194029850742</v>
      </c>
      <c r="BM238" s="5">
        <f t="shared" si="158"/>
        <v>52.238805970149251</v>
      </c>
      <c r="BN238" s="5">
        <f t="shared" si="159"/>
        <v>20.697752432069777</v>
      </c>
      <c r="BP238" s="51" t="s">
        <v>796</v>
      </c>
      <c r="BQ238" s="51" t="s">
        <v>790</v>
      </c>
    </row>
    <row r="239" spans="1:69" x14ac:dyDescent="0.25">
      <c r="A239" s="1">
        <v>129</v>
      </c>
      <c r="B239" s="1" t="s">
        <v>189</v>
      </c>
      <c r="C239" s="1" t="s">
        <v>25</v>
      </c>
      <c r="D239" s="1">
        <v>31</v>
      </c>
      <c r="E239" s="4">
        <f t="shared" si="140"/>
        <v>76</v>
      </c>
      <c r="F239">
        <v>81</v>
      </c>
      <c r="G239">
        <v>275</v>
      </c>
      <c r="H239" t="s">
        <v>639</v>
      </c>
      <c r="I239" s="1" t="s">
        <v>632</v>
      </c>
      <c r="J239" s="1" t="s">
        <v>69</v>
      </c>
      <c r="K239" s="1">
        <v>69</v>
      </c>
      <c r="L239" s="1">
        <v>17</v>
      </c>
      <c r="M239" s="1">
        <v>854</v>
      </c>
      <c r="N239" s="12">
        <v>80</v>
      </c>
      <c r="O239" s="12">
        <v>145</v>
      </c>
      <c r="P239" s="12">
        <v>0.55200000000000005</v>
      </c>
      <c r="Q239" s="7">
        <v>0</v>
      </c>
      <c r="R239" s="7">
        <v>1</v>
      </c>
      <c r="S239" s="7">
        <v>0</v>
      </c>
      <c r="T239" s="1">
        <v>80</v>
      </c>
      <c r="U239" s="1">
        <v>144</v>
      </c>
      <c r="V239" s="1">
        <v>0.55600000000000005</v>
      </c>
      <c r="W239" s="1">
        <v>0.55200000000000005</v>
      </c>
      <c r="X239" s="16">
        <v>24</v>
      </c>
      <c r="Y239" s="16">
        <v>83</v>
      </c>
      <c r="Z239" s="16">
        <v>0.28899999999999998</v>
      </c>
      <c r="AA239" s="20">
        <v>103</v>
      </c>
      <c r="AB239" s="20">
        <v>176</v>
      </c>
      <c r="AC239" s="20">
        <v>279</v>
      </c>
      <c r="AD239" s="32">
        <v>25</v>
      </c>
      <c r="AE239" s="34">
        <v>40</v>
      </c>
      <c r="AF239" s="30">
        <v>25</v>
      </c>
      <c r="AG239" s="1">
        <v>41</v>
      </c>
      <c r="AH239" s="1">
        <v>157</v>
      </c>
      <c r="AI239" s="1">
        <v>184</v>
      </c>
      <c r="AJ239" s="1"/>
      <c r="AK239" s="4">
        <f t="shared" si="141"/>
        <v>74.062664111432085</v>
      </c>
      <c r="AL239" s="4">
        <f t="shared" si="142"/>
        <v>65.570020914054012</v>
      </c>
      <c r="AM239" s="14">
        <f t="shared" si="143"/>
        <v>67.222069802731411</v>
      </c>
      <c r="AN239" s="10">
        <f t="shared" si="173"/>
        <v>45</v>
      </c>
      <c r="AO239" s="18">
        <f t="shared" si="161"/>
        <v>49.817489999999999</v>
      </c>
      <c r="AP239" s="39">
        <f t="shared" si="175"/>
        <v>74.463759159066583</v>
      </c>
      <c r="AQ239" s="37">
        <f t="shared" si="170"/>
        <v>62.2</v>
      </c>
      <c r="AR239" s="24">
        <f t="shared" si="168"/>
        <v>62.893611111111113</v>
      </c>
      <c r="AS239" s="22">
        <f t="shared" si="174"/>
        <v>71.37126719521541</v>
      </c>
      <c r="AT239" s="26">
        <f t="shared" si="176"/>
        <v>71.796981480929688</v>
      </c>
      <c r="AU239" s="43">
        <f t="shared" si="171"/>
        <v>50.765667640550241</v>
      </c>
      <c r="AV239" s="37">
        <f t="shared" si="144"/>
        <v>73.628603171912061</v>
      </c>
      <c r="AW239" s="42">
        <f t="shared" si="139"/>
        <v>78.478280543305431</v>
      </c>
      <c r="AX239" s="45">
        <f t="shared" si="145"/>
        <v>55.824688163968816</v>
      </c>
      <c r="AY239" s="47">
        <f t="shared" si="172"/>
        <v>65.661646455223888</v>
      </c>
      <c r="AZ239" s="28">
        <f t="shared" si="146"/>
        <v>72.136110049378573</v>
      </c>
      <c r="BA239" s="49">
        <f t="shared" si="147"/>
        <v>67.341656915734347</v>
      </c>
      <c r="BB239" s="45">
        <f t="shared" si="169"/>
        <v>80.518502935736592</v>
      </c>
      <c r="BC239" s="5">
        <f t="shared" si="148"/>
        <v>70</v>
      </c>
      <c r="BD239" s="5">
        <f t="shared" si="149"/>
        <v>83.421052631578945</v>
      </c>
      <c r="BE239" s="5">
        <f t="shared" si="150"/>
        <v>66.25</v>
      </c>
      <c r="BF239" s="5">
        <f t="shared" si="151"/>
        <v>93.283582089552226</v>
      </c>
      <c r="BG239" s="5">
        <f t="shared" si="152"/>
        <v>61.71641791044776</v>
      </c>
      <c r="BH239" s="5">
        <f t="shared" si="153"/>
        <v>67.89164709828917</v>
      </c>
      <c r="BI239" s="5">
        <f t="shared" si="154"/>
        <v>40</v>
      </c>
      <c r="BJ239" s="5">
        <f t="shared" si="155"/>
        <v>63.157894736842103</v>
      </c>
      <c r="BK239" s="5">
        <f t="shared" si="156"/>
        <v>25</v>
      </c>
      <c r="BL239" s="5">
        <f t="shared" si="157"/>
        <v>85.074626865671632</v>
      </c>
      <c r="BM239" s="5">
        <f t="shared" si="158"/>
        <v>14.925373134328357</v>
      </c>
      <c r="BN239" s="5">
        <f t="shared" si="159"/>
        <v>28.64810466286481</v>
      </c>
      <c r="BP239" s="51" t="s">
        <v>789</v>
      </c>
      <c r="BQ239" s="51" t="s">
        <v>787</v>
      </c>
    </row>
    <row r="240" spans="1:69" x14ac:dyDescent="0.25">
      <c r="A240" s="1">
        <v>272</v>
      </c>
      <c r="B240" s="1" t="s">
        <v>334</v>
      </c>
      <c r="C240" s="1" t="s">
        <v>33</v>
      </c>
      <c r="D240" s="1">
        <v>23</v>
      </c>
      <c r="E240" s="4">
        <f t="shared" si="140"/>
        <v>78</v>
      </c>
      <c r="F240">
        <v>83</v>
      </c>
      <c r="G240">
        <v>220</v>
      </c>
      <c r="H240" t="s">
        <v>586</v>
      </c>
      <c r="I240" s="1" t="s">
        <v>587</v>
      </c>
      <c r="J240" s="1" t="s">
        <v>38</v>
      </c>
      <c r="K240" s="1">
        <v>24</v>
      </c>
      <c r="L240" s="1">
        <v>1</v>
      </c>
      <c r="M240" s="1">
        <v>268</v>
      </c>
      <c r="N240" s="12">
        <v>36</v>
      </c>
      <c r="O240" s="12">
        <v>89</v>
      </c>
      <c r="P240" s="12">
        <v>0.40400000000000003</v>
      </c>
      <c r="Q240" s="7">
        <v>3</v>
      </c>
      <c r="R240" s="7">
        <v>16</v>
      </c>
      <c r="S240" s="7">
        <v>0.188</v>
      </c>
      <c r="T240" s="1">
        <v>33</v>
      </c>
      <c r="U240" s="1">
        <v>73</v>
      </c>
      <c r="V240" s="1">
        <v>0.45200000000000001</v>
      </c>
      <c r="W240" s="1">
        <v>0.42099999999999999</v>
      </c>
      <c r="X240" s="16">
        <v>18</v>
      </c>
      <c r="Y240" s="16">
        <v>28</v>
      </c>
      <c r="Z240" s="16">
        <v>0.64300000000000002</v>
      </c>
      <c r="AA240" s="20">
        <v>27</v>
      </c>
      <c r="AB240" s="20">
        <v>50</v>
      </c>
      <c r="AC240" s="20">
        <v>77</v>
      </c>
      <c r="AD240" s="32">
        <v>13</v>
      </c>
      <c r="AE240" s="34">
        <v>8</v>
      </c>
      <c r="AF240" s="30">
        <v>10</v>
      </c>
      <c r="AG240" s="1">
        <v>22</v>
      </c>
      <c r="AH240" s="1">
        <v>43</v>
      </c>
      <c r="AI240" s="1">
        <v>93</v>
      </c>
      <c r="AJ240" s="1"/>
      <c r="AK240" s="4">
        <f t="shared" si="141"/>
        <v>71.864877223308625</v>
      </c>
      <c r="AL240" s="4">
        <f t="shared" si="142"/>
        <v>63.320521393268827</v>
      </c>
      <c r="AM240" s="14">
        <f t="shared" si="143"/>
        <v>60.13473141122914</v>
      </c>
      <c r="AN240" s="10">
        <f t="shared" si="173"/>
        <v>54.741599999999998</v>
      </c>
      <c r="AO240" s="18">
        <f t="shared" si="161"/>
        <v>61.514499999999998</v>
      </c>
      <c r="AP240" s="39">
        <f t="shared" si="175"/>
        <v>71.709692425818176</v>
      </c>
      <c r="AQ240" s="37">
        <f t="shared" si="170"/>
        <v>50.04</v>
      </c>
      <c r="AR240" s="24">
        <f t="shared" si="168"/>
        <v>58.391944444444448</v>
      </c>
      <c r="AS240" s="22">
        <f t="shared" si="174"/>
        <v>57.614479945179667</v>
      </c>
      <c r="AT240" s="26">
        <f t="shared" si="176"/>
        <v>63.093527564227287</v>
      </c>
      <c r="AU240" s="43">
        <f t="shared" si="171"/>
        <v>50.135523315191392</v>
      </c>
      <c r="AV240" s="37">
        <f t="shared" si="144"/>
        <v>71.473191959588988</v>
      </c>
      <c r="AW240" s="42">
        <f t="shared" si="139"/>
        <v>73.059653323140367</v>
      </c>
      <c r="AX240" s="45">
        <f t="shared" si="145"/>
        <v>67.352765042508025</v>
      </c>
      <c r="AY240" s="47">
        <f t="shared" si="172"/>
        <v>71.988721082089555</v>
      </c>
      <c r="AZ240" s="28">
        <f t="shared" si="146"/>
        <v>78.599338315816524</v>
      </c>
      <c r="BA240" s="49">
        <f t="shared" si="147"/>
        <v>53.486104076813994</v>
      </c>
      <c r="BB240" s="45">
        <f t="shared" si="169"/>
        <v>69.792569386253589</v>
      </c>
      <c r="BC240" s="5">
        <f t="shared" si="148"/>
        <v>90</v>
      </c>
      <c r="BD240" s="5">
        <f t="shared" si="149"/>
        <v>88.15789473684211</v>
      </c>
      <c r="BE240" s="5">
        <f t="shared" si="150"/>
        <v>60.625</v>
      </c>
      <c r="BF240" s="5">
        <f t="shared" si="151"/>
        <v>74.81343283582089</v>
      </c>
      <c r="BG240" s="5">
        <f t="shared" si="152"/>
        <v>80.18656716417911</v>
      </c>
      <c r="BH240" s="5">
        <f t="shared" si="153"/>
        <v>59.045622274404565</v>
      </c>
      <c r="BI240" s="5">
        <f t="shared" si="154"/>
        <v>80</v>
      </c>
      <c r="BJ240" s="5">
        <f t="shared" si="155"/>
        <v>73.684210526315795</v>
      </c>
      <c r="BK240" s="5">
        <f t="shared" si="156"/>
        <v>12.5</v>
      </c>
      <c r="BL240" s="5">
        <f t="shared" si="157"/>
        <v>44.029850746268657</v>
      </c>
      <c r="BM240" s="5">
        <f t="shared" si="158"/>
        <v>55.970149253731343</v>
      </c>
      <c r="BN240" s="5">
        <f t="shared" si="159"/>
        <v>8.9902717208990275</v>
      </c>
      <c r="BP240" s="51" t="s">
        <v>796</v>
      </c>
      <c r="BQ240" s="51" t="s">
        <v>790</v>
      </c>
    </row>
    <row r="241" spans="1:69" x14ac:dyDescent="0.25">
      <c r="A241" s="1">
        <v>210</v>
      </c>
      <c r="B241" s="1" t="s">
        <v>271</v>
      </c>
      <c r="C241" s="1" t="s">
        <v>33</v>
      </c>
      <c r="D241" s="1">
        <v>24</v>
      </c>
      <c r="E241" s="4">
        <f t="shared" si="140"/>
        <v>78</v>
      </c>
      <c r="F241">
        <v>83</v>
      </c>
      <c r="G241">
        <v>230</v>
      </c>
      <c r="H241" t="s">
        <v>590</v>
      </c>
      <c r="I241" s="1" t="s">
        <v>611</v>
      </c>
      <c r="J241" s="1" t="s">
        <v>62</v>
      </c>
      <c r="K241" s="1">
        <v>67</v>
      </c>
      <c r="L241" s="1">
        <v>11</v>
      </c>
      <c r="M241" s="1">
        <v>1228</v>
      </c>
      <c r="N241" s="12">
        <v>196</v>
      </c>
      <c r="O241" s="12">
        <v>346</v>
      </c>
      <c r="P241" s="12">
        <v>0.56599999999999995</v>
      </c>
      <c r="Q241" s="7">
        <v>0</v>
      </c>
      <c r="R241" s="7">
        <v>0</v>
      </c>
      <c r="S241" s="7"/>
      <c r="T241" s="1">
        <v>196</v>
      </c>
      <c r="U241" s="1">
        <v>346</v>
      </c>
      <c r="V241" s="1">
        <v>0.56599999999999995</v>
      </c>
      <c r="W241" s="1">
        <v>0.56599999999999995</v>
      </c>
      <c r="X241" s="16">
        <v>78</v>
      </c>
      <c r="Y241" s="16">
        <v>137</v>
      </c>
      <c r="Z241" s="16">
        <v>0.56899999999999995</v>
      </c>
      <c r="AA241" s="20">
        <v>124</v>
      </c>
      <c r="AB241" s="20">
        <v>188</v>
      </c>
      <c r="AC241" s="20">
        <v>312</v>
      </c>
      <c r="AD241" s="32">
        <v>59</v>
      </c>
      <c r="AE241" s="34">
        <v>28</v>
      </c>
      <c r="AF241" s="30">
        <v>135</v>
      </c>
      <c r="AG241" s="1">
        <v>87</v>
      </c>
      <c r="AH241" s="1">
        <v>152</v>
      </c>
      <c r="AI241" s="1">
        <v>470</v>
      </c>
      <c r="AJ241" s="1"/>
      <c r="AK241" s="4">
        <f t="shared" si="141"/>
        <v>80.262738060616471</v>
      </c>
      <c r="AL241" s="4">
        <f t="shared" si="142"/>
        <v>71.915978956160387</v>
      </c>
      <c r="AM241" s="14">
        <f t="shared" si="143"/>
        <v>73.49287101669195</v>
      </c>
      <c r="AN241" s="10">
        <f t="shared" si="173"/>
        <v>45</v>
      </c>
      <c r="AO241" s="18">
        <f t="shared" si="161"/>
        <v>69.44829</v>
      </c>
      <c r="AP241" s="39">
        <f t="shared" si="175"/>
        <v>82.91757768781261</v>
      </c>
      <c r="AQ241" s="37">
        <f t="shared" si="170"/>
        <v>57.64</v>
      </c>
      <c r="AR241" s="24">
        <v>94</v>
      </c>
      <c r="AS241" s="22">
        <f t="shared" si="174"/>
        <v>76.940369802039697</v>
      </c>
      <c r="AT241" s="26">
        <f t="shared" si="176"/>
        <v>74.77465551632541</v>
      </c>
      <c r="AU241" s="43">
        <f t="shared" si="171"/>
        <v>55.560321347488042</v>
      </c>
      <c r="AV241" s="37">
        <f t="shared" si="144"/>
        <v>76.91433101473848</v>
      </c>
      <c r="AW241" s="42">
        <f t="shared" si="139"/>
        <v>83.669178231289962</v>
      </c>
      <c r="AX241" s="45">
        <f t="shared" si="145"/>
        <v>70.178990178068062</v>
      </c>
      <c r="AY241" s="47">
        <f t="shared" si="172"/>
        <v>72.833991604477617</v>
      </c>
      <c r="AZ241" s="28">
        <f t="shared" si="146"/>
        <v>84.098366733054036</v>
      </c>
      <c r="BA241" s="49">
        <f t="shared" si="147"/>
        <v>54.285517086405932</v>
      </c>
      <c r="BB241" s="45">
        <f t="shared" si="169"/>
        <v>78.901203080174355</v>
      </c>
      <c r="BC241" s="5">
        <f t="shared" si="148"/>
        <v>87.5</v>
      </c>
      <c r="BD241" s="5">
        <f t="shared" si="149"/>
        <v>88.15789473684211</v>
      </c>
      <c r="BE241" s="5">
        <f t="shared" si="150"/>
        <v>60.625</v>
      </c>
      <c r="BF241" s="5">
        <f t="shared" si="151"/>
        <v>78.171641791044777</v>
      </c>
      <c r="BG241" s="5">
        <f t="shared" si="152"/>
        <v>76.828358208955223</v>
      </c>
      <c r="BH241" s="5">
        <f t="shared" si="153"/>
        <v>73.537403555853743</v>
      </c>
      <c r="BI241" s="5">
        <f t="shared" si="154"/>
        <v>75</v>
      </c>
      <c r="BJ241" s="5">
        <f t="shared" si="155"/>
        <v>73.684210526315795</v>
      </c>
      <c r="BK241" s="5">
        <f t="shared" si="156"/>
        <v>12.5</v>
      </c>
      <c r="BL241" s="5">
        <f t="shared" si="157"/>
        <v>51.492537313432834</v>
      </c>
      <c r="BM241" s="5">
        <f t="shared" si="158"/>
        <v>48.507462686567159</v>
      </c>
      <c r="BN241" s="5">
        <f t="shared" si="159"/>
        <v>41.194230124119422</v>
      </c>
      <c r="BP241" s="51" t="s">
        <v>799</v>
      </c>
      <c r="BQ241" s="51" t="s">
        <v>787</v>
      </c>
    </row>
    <row r="242" spans="1:69" x14ac:dyDescent="0.25">
      <c r="A242" s="1">
        <v>239</v>
      </c>
      <c r="B242" s="1" t="s">
        <v>300</v>
      </c>
      <c r="C242" s="1" t="s">
        <v>30</v>
      </c>
      <c r="D242" s="1">
        <v>23</v>
      </c>
      <c r="E242" s="4">
        <f t="shared" si="140"/>
        <v>71</v>
      </c>
      <c r="F242">
        <v>76</v>
      </c>
      <c r="G242">
        <v>215</v>
      </c>
      <c r="H242" t="s">
        <v>727</v>
      </c>
      <c r="I242" s="1" t="s">
        <v>587</v>
      </c>
      <c r="J242" s="1" t="s">
        <v>67</v>
      </c>
      <c r="K242" s="1">
        <v>24</v>
      </c>
      <c r="L242" s="1">
        <v>3</v>
      </c>
      <c r="M242" s="1">
        <v>297</v>
      </c>
      <c r="N242" s="12">
        <v>49</v>
      </c>
      <c r="O242" s="12">
        <v>99</v>
      </c>
      <c r="P242" s="12">
        <v>0.495</v>
      </c>
      <c r="Q242" s="7">
        <v>21</v>
      </c>
      <c r="R242" s="7">
        <v>52</v>
      </c>
      <c r="S242" s="7">
        <v>0.40400000000000003</v>
      </c>
      <c r="T242" s="1">
        <v>28</v>
      </c>
      <c r="U242" s="1">
        <v>47</v>
      </c>
      <c r="V242" s="1">
        <v>0.59599999999999997</v>
      </c>
      <c r="W242" s="1">
        <v>0.60099999999999998</v>
      </c>
      <c r="X242" s="16">
        <v>16</v>
      </c>
      <c r="Y242" s="16">
        <v>19</v>
      </c>
      <c r="Z242" s="16">
        <v>0.84199999999999997</v>
      </c>
      <c r="AA242" s="20">
        <v>2</v>
      </c>
      <c r="AB242" s="20">
        <v>37</v>
      </c>
      <c r="AC242" s="20">
        <v>39</v>
      </c>
      <c r="AD242" s="32">
        <v>13</v>
      </c>
      <c r="AE242" s="34">
        <v>10</v>
      </c>
      <c r="AF242" s="30">
        <v>0</v>
      </c>
      <c r="AG242" s="1">
        <v>8</v>
      </c>
      <c r="AH242" s="1">
        <v>15</v>
      </c>
      <c r="AI242" s="1">
        <v>135</v>
      </c>
      <c r="AJ242" s="1"/>
      <c r="AK242" s="4">
        <f t="shared" si="141"/>
        <v>74.543554296559762</v>
      </c>
      <c r="AL242" s="4">
        <f t="shared" si="142"/>
        <v>66.062226162361171</v>
      </c>
      <c r="AM242" s="14">
        <f t="shared" si="143"/>
        <v>63.788717754172993</v>
      </c>
      <c r="AN242" s="10">
        <f t="shared" si="173"/>
        <v>77.201599999999999</v>
      </c>
      <c r="AO242" s="18">
        <f t="shared" si="161"/>
        <v>67.643000000000001</v>
      </c>
      <c r="AP242" s="39">
        <f t="shared" si="175"/>
        <v>68.632087257572039</v>
      </c>
      <c r="AQ242" s="37">
        <f t="shared" si="170"/>
        <v>50.8</v>
      </c>
      <c r="AR242" s="24">
        <f t="shared" ref="AR242:AR273" si="177">((AF242/1.8)*0.8+(F242/0.8)*0.2)*0.73+40</f>
        <v>53.87</v>
      </c>
      <c r="AS242" s="22">
        <f t="shared" si="174"/>
        <v>52.075759771135878</v>
      </c>
      <c r="AT242" s="26">
        <f t="shared" si="176"/>
        <v>60.70718834256445</v>
      </c>
      <c r="AU242" s="43">
        <f t="shared" si="171"/>
        <v>51.068722769138759</v>
      </c>
      <c r="AV242" s="37">
        <f t="shared" si="144"/>
        <v>71.623198194542539</v>
      </c>
      <c r="AW242" s="42">
        <f t="shared" si="139"/>
        <v>72.946475604282583</v>
      </c>
      <c r="AX242" s="45">
        <f t="shared" si="145"/>
        <v>75.728111612601197</v>
      </c>
      <c r="AY242" s="47">
        <f t="shared" si="172"/>
        <v>79.772210820895523</v>
      </c>
      <c r="AZ242" s="28">
        <f t="shared" si="146"/>
        <v>71.204862535269598</v>
      </c>
      <c r="BA242" s="49">
        <f t="shared" si="147"/>
        <v>79.177460648617071</v>
      </c>
      <c r="BB242" s="45">
        <f t="shared" si="169"/>
        <v>60.756223286985986</v>
      </c>
      <c r="BC242" s="5">
        <f t="shared" si="148"/>
        <v>90</v>
      </c>
      <c r="BD242" s="5">
        <f t="shared" si="149"/>
        <v>71.578947368421055</v>
      </c>
      <c r="BE242" s="5">
        <f t="shared" si="150"/>
        <v>80.3125</v>
      </c>
      <c r="BF242" s="5">
        <f t="shared" si="151"/>
        <v>73.134328358208961</v>
      </c>
      <c r="BG242" s="5">
        <f t="shared" si="152"/>
        <v>81.865671641791039</v>
      </c>
      <c r="BH242" s="5">
        <f t="shared" si="153"/>
        <v>59.483394833948338</v>
      </c>
      <c r="BI242" s="5">
        <f t="shared" si="154"/>
        <v>80</v>
      </c>
      <c r="BJ242" s="5">
        <f t="shared" si="155"/>
        <v>36.842105263157897</v>
      </c>
      <c r="BK242" s="5">
        <f t="shared" si="156"/>
        <v>56.25</v>
      </c>
      <c r="BL242" s="5">
        <f t="shared" si="157"/>
        <v>40.298507462686565</v>
      </c>
      <c r="BM242" s="5">
        <f t="shared" si="158"/>
        <v>59.701492537313428</v>
      </c>
      <c r="BN242" s="5">
        <f t="shared" si="159"/>
        <v>9.9630996309963109</v>
      </c>
      <c r="BP242" s="51" t="s">
        <v>795</v>
      </c>
      <c r="BQ242" s="51" t="s">
        <v>789</v>
      </c>
    </row>
    <row r="243" spans="1:69" x14ac:dyDescent="0.25">
      <c r="A243" s="1">
        <v>290</v>
      </c>
      <c r="B243" s="1" t="s">
        <v>352</v>
      </c>
      <c r="C243" s="1" t="s">
        <v>73</v>
      </c>
      <c r="D243" s="1">
        <v>32</v>
      </c>
      <c r="E243" s="4">
        <f t="shared" si="140"/>
        <v>66</v>
      </c>
      <c r="F243">
        <v>71</v>
      </c>
      <c r="G243">
        <v>166</v>
      </c>
      <c r="H243" t="s">
        <v>635</v>
      </c>
      <c r="I243" s="1" t="s">
        <v>587</v>
      </c>
      <c r="J243" s="1" t="s">
        <v>65</v>
      </c>
      <c r="K243" s="1">
        <v>21</v>
      </c>
      <c r="L243" s="1">
        <v>0</v>
      </c>
      <c r="M243" s="1">
        <v>272</v>
      </c>
      <c r="N243" s="12">
        <v>42</v>
      </c>
      <c r="O243" s="12">
        <v>104</v>
      </c>
      <c r="P243" s="12">
        <v>0.40400000000000003</v>
      </c>
      <c r="Q243" s="7">
        <v>9</v>
      </c>
      <c r="R243" s="7">
        <v>29</v>
      </c>
      <c r="S243" s="7">
        <v>0.31</v>
      </c>
      <c r="T243" s="1">
        <v>33</v>
      </c>
      <c r="U243" s="1">
        <v>75</v>
      </c>
      <c r="V243" s="1">
        <v>0.44</v>
      </c>
      <c r="W243" s="1">
        <v>0.44700000000000001</v>
      </c>
      <c r="X243" s="16">
        <v>5</v>
      </c>
      <c r="Y243" s="16">
        <v>5</v>
      </c>
      <c r="Z243" s="16">
        <v>1</v>
      </c>
      <c r="AA243" s="20">
        <v>4</v>
      </c>
      <c r="AB243" s="20">
        <v>12</v>
      </c>
      <c r="AC243" s="20">
        <v>16</v>
      </c>
      <c r="AD243" s="32">
        <v>60</v>
      </c>
      <c r="AE243" s="34">
        <v>8</v>
      </c>
      <c r="AF243" s="30">
        <v>0</v>
      </c>
      <c r="AG243" s="1">
        <v>16</v>
      </c>
      <c r="AH243" s="1">
        <v>18</v>
      </c>
      <c r="AI243" s="1">
        <v>98</v>
      </c>
      <c r="AJ243" s="1"/>
      <c r="AK243" s="4">
        <f t="shared" si="141"/>
        <v>73.454160138174032</v>
      </c>
      <c r="AL243" s="4">
        <f t="shared" si="142"/>
        <v>64.947199200248718</v>
      </c>
      <c r="AM243" s="14">
        <f t="shared" si="143"/>
        <v>60.435186646433991</v>
      </c>
      <c r="AN243" s="10">
        <f t="shared" si="173"/>
        <v>70.688000000000002</v>
      </c>
      <c r="AO243" s="18">
        <f t="shared" si="161"/>
        <v>71.849999999999994</v>
      </c>
      <c r="AP243" s="39">
        <f t="shared" si="175"/>
        <v>66.335389025706974</v>
      </c>
      <c r="AQ243" s="37">
        <f t="shared" si="170"/>
        <v>50.04</v>
      </c>
      <c r="AR243" s="24">
        <f t="shared" si="177"/>
        <v>52.957499999999996</v>
      </c>
      <c r="AS243" s="22">
        <f t="shared" si="174"/>
        <v>50.609741446282953</v>
      </c>
      <c r="AT243" s="26">
        <f t="shared" si="176"/>
        <v>57.62497954152105</v>
      </c>
      <c r="AU243" s="43">
        <f t="shared" si="171"/>
        <v>56.906395659688997</v>
      </c>
      <c r="AV243" s="37">
        <f t="shared" si="144"/>
        <v>73.16804646277356</v>
      </c>
      <c r="AW243" s="42">
        <f t="shared" si="139"/>
        <v>72.860551571012351</v>
      </c>
      <c r="AX243" s="45">
        <f t="shared" si="145"/>
        <v>75.910568676468387</v>
      </c>
      <c r="AY243" s="47">
        <f t="shared" si="172"/>
        <v>83.095885261194042</v>
      </c>
      <c r="AZ243" s="28">
        <f t="shared" si="146"/>
        <v>62.35567858954424</v>
      </c>
      <c r="BA243" s="49">
        <f t="shared" si="147"/>
        <v>87.933194961719579</v>
      </c>
      <c r="BB243" s="45">
        <f t="shared" si="169"/>
        <v>46.384069361633514</v>
      </c>
      <c r="BC243" s="5">
        <f t="shared" si="148"/>
        <v>67.5</v>
      </c>
      <c r="BD243" s="5">
        <f t="shared" si="149"/>
        <v>59.736842105263158</v>
      </c>
      <c r="BE243" s="5">
        <f t="shared" si="150"/>
        <v>94.375</v>
      </c>
      <c r="BF243" s="5">
        <f t="shared" si="151"/>
        <v>56.679104477611943</v>
      </c>
      <c r="BG243" s="5">
        <f t="shared" si="152"/>
        <v>98.320895522388057</v>
      </c>
      <c r="BH243" s="5">
        <f t="shared" si="153"/>
        <v>59.106004696410601</v>
      </c>
      <c r="BI243" s="5">
        <f t="shared" si="154"/>
        <v>35</v>
      </c>
      <c r="BJ243" s="5">
        <f t="shared" si="155"/>
        <v>10.526315789473685</v>
      </c>
      <c r="BK243" s="5">
        <f t="shared" si="156"/>
        <v>87.5</v>
      </c>
      <c r="BL243" s="5">
        <f t="shared" si="157"/>
        <v>3.7313432835820892</v>
      </c>
      <c r="BM243" s="5">
        <f t="shared" si="158"/>
        <v>96.268656716417908</v>
      </c>
      <c r="BN243" s="5">
        <f t="shared" si="159"/>
        <v>9.1244548809124453</v>
      </c>
      <c r="BP243" s="51" t="s">
        <v>790</v>
      </c>
      <c r="BQ243" s="51" t="s">
        <v>781</v>
      </c>
    </row>
    <row r="244" spans="1:69" x14ac:dyDescent="0.25">
      <c r="A244" s="1">
        <v>398</v>
      </c>
      <c r="B244" s="1" t="s">
        <v>463</v>
      </c>
      <c r="C244" s="1" t="s">
        <v>50</v>
      </c>
      <c r="D244" s="1">
        <v>35</v>
      </c>
      <c r="E244" s="4">
        <f t="shared" si="140"/>
        <v>73</v>
      </c>
      <c r="F244">
        <v>78</v>
      </c>
      <c r="G244">
        <v>210</v>
      </c>
      <c r="H244" t="s">
        <v>616</v>
      </c>
      <c r="I244" s="1" t="s">
        <v>587</v>
      </c>
      <c r="J244" s="1" t="s">
        <v>41</v>
      </c>
      <c r="K244" s="1">
        <v>21</v>
      </c>
      <c r="L244" s="1">
        <v>0</v>
      </c>
      <c r="M244" s="1">
        <v>270</v>
      </c>
      <c r="N244" s="12">
        <v>16</v>
      </c>
      <c r="O244" s="12">
        <v>48</v>
      </c>
      <c r="P244" s="12">
        <v>0.33300000000000002</v>
      </c>
      <c r="Q244" s="7">
        <v>8</v>
      </c>
      <c r="R244" s="7">
        <v>26</v>
      </c>
      <c r="S244" s="7">
        <v>0.308</v>
      </c>
      <c r="T244" s="1">
        <v>8</v>
      </c>
      <c r="U244" s="1">
        <v>22</v>
      </c>
      <c r="V244" s="1">
        <v>0.36399999999999999</v>
      </c>
      <c r="W244" s="1">
        <v>0.41699999999999998</v>
      </c>
      <c r="X244" s="16">
        <v>2</v>
      </c>
      <c r="Y244" s="16">
        <v>4</v>
      </c>
      <c r="Z244" s="16">
        <v>0.5</v>
      </c>
      <c r="AA244" s="20">
        <v>4</v>
      </c>
      <c r="AB244" s="20">
        <v>17</v>
      </c>
      <c r="AC244" s="20">
        <v>21</v>
      </c>
      <c r="AD244" s="32">
        <v>13</v>
      </c>
      <c r="AE244" s="34">
        <v>9</v>
      </c>
      <c r="AF244" s="30">
        <v>4</v>
      </c>
      <c r="AG244" s="1">
        <v>5</v>
      </c>
      <c r="AH244" s="1">
        <v>25</v>
      </c>
      <c r="AI244" s="1">
        <v>42</v>
      </c>
      <c r="AJ244" s="1"/>
      <c r="AK244" s="4">
        <f t="shared" si="141"/>
        <v>69.332233359548439</v>
      </c>
      <c r="AL244" s="4">
        <f t="shared" si="142"/>
        <v>60.728285909184869</v>
      </c>
      <c r="AM244" s="14">
        <f t="shared" si="143"/>
        <v>56.790213960546282</v>
      </c>
      <c r="AN244" s="10">
        <f t="shared" si="173"/>
        <v>61.465600000000002</v>
      </c>
      <c r="AO244" s="18">
        <f t="shared" si="161"/>
        <v>55.89</v>
      </c>
      <c r="AP244" s="39">
        <f t="shared" si="175"/>
        <v>66.066889012734435</v>
      </c>
      <c r="AQ244" s="37">
        <f t="shared" si="170"/>
        <v>50.42</v>
      </c>
      <c r="AR244" s="24">
        <f t="shared" si="177"/>
        <v>55.532777777777781</v>
      </c>
      <c r="AS244" s="22">
        <f t="shared" si="174"/>
        <v>51.066924256208409</v>
      </c>
      <c r="AT244" s="26">
        <f t="shared" si="176"/>
        <v>58.344067113351272</v>
      </c>
      <c r="AU244" s="43">
        <f t="shared" si="171"/>
        <v>49.749141331638754</v>
      </c>
      <c r="AV244" s="37">
        <f t="shared" si="144"/>
        <v>70.51879178888052</v>
      </c>
      <c r="AW244" s="42">
        <f t="shared" si="139"/>
        <v>71.285490506109113</v>
      </c>
      <c r="AX244" s="45">
        <f t="shared" si="145"/>
        <v>58.899715404264327</v>
      </c>
      <c r="AY244" s="47">
        <f t="shared" si="172"/>
        <v>68.766044309701499</v>
      </c>
      <c r="AZ244" s="28">
        <f t="shared" si="146"/>
        <v>64.748315239733842</v>
      </c>
      <c r="BA244" s="49">
        <f t="shared" si="147"/>
        <v>73.311099896824032</v>
      </c>
      <c r="BB244" s="45">
        <f t="shared" si="169"/>
        <v>58.797503949187629</v>
      </c>
      <c r="BC244" s="5">
        <f t="shared" si="148"/>
        <v>60</v>
      </c>
      <c r="BD244" s="5">
        <f t="shared" si="149"/>
        <v>76.315789473684205</v>
      </c>
      <c r="BE244" s="5">
        <f t="shared" si="150"/>
        <v>74.6875</v>
      </c>
      <c r="BF244" s="5">
        <f t="shared" si="151"/>
        <v>71.455223880597018</v>
      </c>
      <c r="BG244" s="5">
        <f t="shared" si="152"/>
        <v>83.544776119402982</v>
      </c>
      <c r="BH244" s="5">
        <f t="shared" si="153"/>
        <v>59.075813485407579</v>
      </c>
      <c r="BI244" s="5">
        <f t="shared" si="154"/>
        <v>20</v>
      </c>
      <c r="BJ244" s="5">
        <f t="shared" si="155"/>
        <v>47.368421052631575</v>
      </c>
      <c r="BK244" s="5">
        <f t="shared" si="156"/>
        <v>43.75</v>
      </c>
      <c r="BL244" s="5">
        <f t="shared" si="157"/>
        <v>36.567164179104473</v>
      </c>
      <c r="BM244" s="5">
        <f t="shared" si="158"/>
        <v>63.432835820895519</v>
      </c>
      <c r="BN244" s="5">
        <f t="shared" si="159"/>
        <v>9.0573633009057364</v>
      </c>
      <c r="BP244" s="51" t="s">
        <v>798</v>
      </c>
      <c r="BQ244" s="51" t="s">
        <v>787</v>
      </c>
    </row>
    <row r="245" spans="1:69" x14ac:dyDescent="0.25">
      <c r="A245" s="1">
        <v>462</v>
      </c>
      <c r="B245" s="1" t="s">
        <v>528</v>
      </c>
      <c r="C245" s="1" t="s">
        <v>73</v>
      </c>
      <c r="D245" s="1">
        <v>24</v>
      </c>
      <c r="E245" s="4">
        <f t="shared" si="140"/>
        <v>71</v>
      </c>
      <c r="F245">
        <v>76</v>
      </c>
      <c r="G245">
        <v>195</v>
      </c>
      <c r="H245" t="s">
        <v>593</v>
      </c>
      <c r="I245" s="1" t="s">
        <v>587</v>
      </c>
      <c r="J245" s="1" t="s">
        <v>95</v>
      </c>
      <c r="K245" s="1">
        <v>79</v>
      </c>
      <c r="L245" s="1">
        <v>79</v>
      </c>
      <c r="M245" s="1">
        <v>2837</v>
      </c>
      <c r="N245" s="12">
        <v>519</v>
      </c>
      <c r="O245" s="12">
        <v>1166</v>
      </c>
      <c r="P245" s="12">
        <v>0.44500000000000001</v>
      </c>
      <c r="Q245" s="7">
        <v>65</v>
      </c>
      <c r="R245" s="7">
        <v>217</v>
      </c>
      <c r="S245" s="7">
        <v>0.3</v>
      </c>
      <c r="T245" s="1">
        <v>454</v>
      </c>
      <c r="U245" s="1">
        <v>949</v>
      </c>
      <c r="V245" s="1">
        <v>0.47799999999999998</v>
      </c>
      <c r="W245" s="1">
        <v>0.47299999999999998</v>
      </c>
      <c r="X245" s="16">
        <v>284</v>
      </c>
      <c r="Y245" s="16">
        <v>362</v>
      </c>
      <c r="Z245" s="16">
        <v>0.78500000000000003</v>
      </c>
      <c r="AA245" s="20">
        <v>36</v>
      </c>
      <c r="AB245" s="20">
        <v>330</v>
      </c>
      <c r="AC245" s="20">
        <v>366</v>
      </c>
      <c r="AD245" s="32">
        <v>792</v>
      </c>
      <c r="AE245" s="34">
        <v>138</v>
      </c>
      <c r="AF245" s="30">
        <v>45</v>
      </c>
      <c r="AG245" s="1">
        <v>304</v>
      </c>
      <c r="AH245" s="1">
        <v>180</v>
      </c>
      <c r="AI245" s="1">
        <v>1387</v>
      </c>
      <c r="AJ245" s="1"/>
      <c r="AK245" s="4">
        <f t="shared" si="141"/>
        <v>93.032771678363247</v>
      </c>
      <c r="AL245" s="4">
        <f t="shared" si="142"/>
        <v>84.986483953148266</v>
      </c>
      <c r="AM245" s="14">
        <f t="shared" si="143"/>
        <v>85.674377845220036</v>
      </c>
      <c r="AN245" s="10">
        <f t="shared" si="173"/>
        <v>78.319999999999993</v>
      </c>
      <c r="AO245" s="18">
        <f t="shared" si="161"/>
        <v>86.892849999999981</v>
      </c>
      <c r="AP245" s="39">
        <f t="shared" si="175"/>
        <v>89.073477269257097</v>
      </c>
      <c r="AQ245" s="37">
        <v>94</v>
      </c>
      <c r="AR245" s="24">
        <f t="shared" si="177"/>
        <v>68.47</v>
      </c>
      <c r="AS245" s="22">
        <f t="shared" si="174"/>
        <v>63.875937999451196</v>
      </c>
      <c r="AT245" s="26">
        <f t="shared" si="176"/>
        <v>82.641652285165492</v>
      </c>
      <c r="AU245" s="43">
        <v>98</v>
      </c>
      <c r="AV245" s="37">
        <f t="shared" si="144"/>
        <v>91.98829654611859</v>
      </c>
      <c r="AW245" s="42">
        <f t="shared" si="139"/>
        <v>91.784340206233765</v>
      </c>
      <c r="AX245" s="45">
        <f t="shared" si="145"/>
        <v>91.607403505785399</v>
      </c>
      <c r="AY245" s="47">
        <v>93</v>
      </c>
      <c r="AZ245" s="28">
        <f t="shared" si="146"/>
        <v>79.206003196487657</v>
      </c>
      <c r="BA245" s="49">
        <f t="shared" si="147"/>
        <v>93.162580931495413</v>
      </c>
      <c r="BB245" s="45">
        <f t="shared" si="169"/>
        <v>72.086823465157764</v>
      </c>
      <c r="BC245" s="5">
        <f t="shared" si="148"/>
        <v>87.5</v>
      </c>
      <c r="BD245" s="5">
        <f t="shared" si="149"/>
        <v>71.578947368421055</v>
      </c>
      <c r="BE245" s="5">
        <f t="shared" si="150"/>
        <v>80.3125</v>
      </c>
      <c r="BF245" s="5">
        <f t="shared" si="151"/>
        <v>66.417910447761187</v>
      </c>
      <c r="BG245" s="5">
        <f t="shared" si="152"/>
        <v>88.582089552238813</v>
      </c>
      <c r="BH245" s="5">
        <f t="shared" si="153"/>
        <v>97.826232807782617</v>
      </c>
      <c r="BI245" s="5">
        <f t="shared" si="154"/>
        <v>75</v>
      </c>
      <c r="BJ245" s="5">
        <f t="shared" si="155"/>
        <v>36.842105263157897</v>
      </c>
      <c r="BK245" s="5">
        <f t="shared" si="156"/>
        <v>56.25</v>
      </c>
      <c r="BL245" s="5">
        <f t="shared" si="157"/>
        <v>25.373134328358208</v>
      </c>
      <c r="BM245" s="5">
        <f t="shared" si="158"/>
        <v>74.626865671641781</v>
      </c>
      <c r="BN245" s="5">
        <f t="shared" si="159"/>
        <v>95.169406239516945</v>
      </c>
      <c r="BP245" s="51" t="s">
        <v>785</v>
      </c>
      <c r="BQ245" s="51" t="s">
        <v>787</v>
      </c>
    </row>
    <row r="246" spans="1:69" x14ac:dyDescent="0.25">
      <c r="A246" s="1">
        <v>349</v>
      </c>
      <c r="B246" s="1" t="s">
        <v>412</v>
      </c>
      <c r="C246" s="1" t="s">
        <v>25</v>
      </c>
      <c r="D246" s="1">
        <v>21</v>
      </c>
      <c r="E246" s="4">
        <f t="shared" si="140"/>
        <v>76</v>
      </c>
      <c r="F246">
        <v>81</v>
      </c>
      <c r="G246">
        <v>265</v>
      </c>
      <c r="H246" t="s">
        <v>646</v>
      </c>
      <c r="I246" s="1" t="s">
        <v>587</v>
      </c>
      <c r="J246" s="1" t="s">
        <v>62</v>
      </c>
      <c r="K246" s="1">
        <v>34</v>
      </c>
      <c r="L246" s="1">
        <v>15</v>
      </c>
      <c r="M246" s="1">
        <v>368</v>
      </c>
      <c r="N246" s="12">
        <v>44</v>
      </c>
      <c r="O246" s="12">
        <v>120</v>
      </c>
      <c r="P246" s="12">
        <v>0.36699999999999999</v>
      </c>
      <c r="Q246" s="7">
        <v>0</v>
      </c>
      <c r="R246" s="7">
        <v>0</v>
      </c>
      <c r="S246" s="7"/>
      <c r="T246" s="1">
        <v>44</v>
      </c>
      <c r="U246" s="1">
        <v>120</v>
      </c>
      <c r="V246" s="1">
        <v>0.36699999999999999</v>
      </c>
      <c r="W246" s="1">
        <v>0.36699999999999999</v>
      </c>
      <c r="X246" s="16">
        <v>12</v>
      </c>
      <c r="Y246" s="16">
        <v>27</v>
      </c>
      <c r="Z246" s="16">
        <v>0.44400000000000001</v>
      </c>
      <c r="AA246" s="20">
        <v>26</v>
      </c>
      <c r="AB246" s="20">
        <v>38</v>
      </c>
      <c r="AC246" s="20">
        <v>64</v>
      </c>
      <c r="AD246" s="32">
        <v>17</v>
      </c>
      <c r="AE246" s="34">
        <v>5</v>
      </c>
      <c r="AF246" s="30">
        <v>4</v>
      </c>
      <c r="AG246" s="1">
        <v>25</v>
      </c>
      <c r="AH246" s="1">
        <v>44</v>
      </c>
      <c r="AI246" s="1">
        <v>100</v>
      </c>
      <c r="AJ246" s="1"/>
      <c r="AK246" s="4">
        <f t="shared" si="141"/>
        <v>71.206837528475049</v>
      </c>
      <c r="AL246" s="4">
        <f t="shared" si="142"/>
        <v>62.646998411497989</v>
      </c>
      <c r="AM246" s="14">
        <f t="shared" si="143"/>
        <v>59.314338391502275</v>
      </c>
      <c r="AN246" s="10">
        <f t="shared" si="173"/>
        <v>45</v>
      </c>
      <c r="AO246" s="18">
        <f t="shared" si="161"/>
        <v>54.826000000000001</v>
      </c>
      <c r="AP246" s="39">
        <f t="shared" si="175"/>
        <v>71.090947246611066</v>
      </c>
      <c r="AQ246" s="37">
        <f t="shared" ref="AQ246:AQ266" si="178">(AE246/1.5)*0.57+47</f>
        <v>48.9</v>
      </c>
      <c r="AR246" s="24">
        <f t="shared" si="177"/>
        <v>56.080277777777781</v>
      </c>
      <c r="AS246" s="22">
        <f t="shared" si="174"/>
        <v>56.705691433335531</v>
      </c>
      <c r="AT246" s="26">
        <f t="shared" si="176"/>
        <v>61.709500957145053</v>
      </c>
      <c r="AU246" s="43">
        <f t="shared" ref="AU246:AU289" si="179">((AD246/5.5)*0.95+(AY246/0.95)*0.17)*0.67+40</f>
        <v>50.33788598833732</v>
      </c>
      <c r="AV246" s="37">
        <f t="shared" si="144"/>
        <v>71.41717341722817</v>
      </c>
      <c r="AW246" s="42">
        <f t="shared" si="139"/>
        <v>71.91265481362187</v>
      </c>
      <c r="AX246" s="45">
        <f t="shared" si="145"/>
        <v>66.742513242263186</v>
      </c>
      <c r="AY246" s="47">
        <f t="shared" ref="AY246:AY268" si="180">(BI246*0.2+BK246*0.2+BM246*0.2+(AQ246/0.96)*0.45)*0.79+30</f>
        <v>69.815594682835822</v>
      </c>
      <c r="AZ246" s="28">
        <f t="shared" si="146"/>
        <v>75.12975850668073</v>
      </c>
      <c r="BA246" s="49">
        <f t="shared" si="147"/>
        <v>68.405353779623297</v>
      </c>
      <c r="BB246" s="45">
        <f t="shared" si="169"/>
        <v>74.964284347005844</v>
      </c>
      <c r="BC246" s="5">
        <f t="shared" si="148"/>
        <v>95</v>
      </c>
      <c r="BD246" s="5">
        <f t="shared" si="149"/>
        <v>83.421052631578945</v>
      </c>
      <c r="BE246" s="5">
        <f t="shared" si="150"/>
        <v>66.25</v>
      </c>
      <c r="BF246" s="5">
        <f t="shared" si="151"/>
        <v>89.925373134328368</v>
      </c>
      <c r="BG246" s="5">
        <f t="shared" si="152"/>
        <v>65.074626865671647</v>
      </c>
      <c r="BH246" s="5">
        <f t="shared" si="153"/>
        <v>60.555182824555516</v>
      </c>
      <c r="BI246" s="5">
        <f t="shared" si="154"/>
        <v>90</v>
      </c>
      <c r="BJ246" s="5">
        <f t="shared" si="155"/>
        <v>63.157894736842103</v>
      </c>
      <c r="BK246" s="5">
        <f t="shared" si="156"/>
        <v>25</v>
      </c>
      <c r="BL246" s="5">
        <f t="shared" si="157"/>
        <v>77.611940298507463</v>
      </c>
      <c r="BM246" s="5">
        <f t="shared" si="158"/>
        <v>22.388059701492537</v>
      </c>
      <c r="BN246" s="5">
        <f t="shared" si="159"/>
        <v>12.344850721234486</v>
      </c>
      <c r="BP246" s="51" t="s">
        <v>793</v>
      </c>
      <c r="BQ246" s="51" t="s">
        <v>787</v>
      </c>
    </row>
    <row r="247" spans="1:69" x14ac:dyDescent="0.25">
      <c r="A247" s="1">
        <v>282</v>
      </c>
      <c r="B247" s="1" t="s">
        <v>344</v>
      </c>
      <c r="C247" s="1" t="s">
        <v>25</v>
      </c>
      <c r="D247" s="1">
        <v>25</v>
      </c>
      <c r="E247" s="4">
        <f t="shared" si="140"/>
        <v>77</v>
      </c>
      <c r="F247">
        <v>82</v>
      </c>
      <c r="G247">
        <v>228</v>
      </c>
      <c r="H247" t="s">
        <v>631</v>
      </c>
      <c r="I247" s="1" t="s">
        <v>587</v>
      </c>
      <c r="J247" s="1" t="s">
        <v>31</v>
      </c>
      <c r="K247" s="1">
        <v>63</v>
      </c>
      <c r="L247" s="1">
        <v>6</v>
      </c>
      <c r="M247" s="1">
        <v>824</v>
      </c>
      <c r="N247" s="12">
        <v>121</v>
      </c>
      <c r="O247" s="12">
        <v>273</v>
      </c>
      <c r="P247" s="12">
        <v>0.443</v>
      </c>
      <c r="Q247" s="7">
        <v>7</v>
      </c>
      <c r="R247" s="7">
        <v>29</v>
      </c>
      <c r="S247" s="7">
        <v>0.24099999999999999</v>
      </c>
      <c r="T247" s="1">
        <v>114</v>
      </c>
      <c r="U247" s="1">
        <v>244</v>
      </c>
      <c r="V247" s="1">
        <v>0.46700000000000003</v>
      </c>
      <c r="W247" s="1">
        <v>0.45600000000000002</v>
      </c>
      <c r="X247" s="16">
        <v>37</v>
      </c>
      <c r="Y247" s="16">
        <v>59</v>
      </c>
      <c r="Z247" s="16">
        <v>0.627</v>
      </c>
      <c r="AA247" s="20">
        <v>50</v>
      </c>
      <c r="AB247" s="20">
        <v>157</v>
      </c>
      <c r="AC247" s="20">
        <v>207</v>
      </c>
      <c r="AD247" s="32">
        <v>46</v>
      </c>
      <c r="AE247" s="34">
        <v>17</v>
      </c>
      <c r="AF247" s="30">
        <v>9</v>
      </c>
      <c r="AG247" s="1">
        <v>35</v>
      </c>
      <c r="AH247" s="1">
        <v>86</v>
      </c>
      <c r="AI247" s="1">
        <v>286</v>
      </c>
      <c r="AJ247" s="1"/>
      <c r="AK247" s="4">
        <f t="shared" si="141"/>
        <v>75.908620204723434</v>
      </c>
      <c r="AL247" s="4">
        <f t="shared" si="142"/>
        <v>67.459411268363993</v>
      </c>
      <c r="AM247" s="14">
        <f t="shared" si="143"/>
        <v>65.678180576631263</v>
      </c>
      <c r="AN247" s="10">
        <f t="shared" si="173"/>
        <v>58.005199999999995</v>
      </c>
      <c r="AO247" s="18">
        <f t="shared" si="161"/>
        <v>72.78407</v>
      </c>
      <c r="AP247" s="39">
        <f t="shared" si="175"/>
        <v>75.719387836664254</v>
      </c>
      <c r="AQ247" s="37">
        <f t="shared" si="178"/>
        <v>53.46</v>
      </c>
      <c r="AR247" s="24">
        <f t="shared" si="177"/>
        <v>57.884999999999998</v>
      </c>
      <c r="AS247" s="22">
        <f t="shared" si="174"/>
        <v>63.158898290241737</v>
      </c>
      <c r="AT247" s="26">
        <f t="shared" si="176"/>
        <v>70.716041147384587</v>
      </c>
      <c r="AU247" s="43">
        <f t="shared" si="179"/>
        <v>53.922233884270341</v>
      </c>
      <c r="AV247" s="37">
        <f t="shared" si="144"/>
        <v>74.451764690680704</v>
      </c>
      <c r="AW247" s="42">
        <f t="shared" si="139"/>
        <v>74.794767626015073</v>
      </c>
      <c r="AX247" s="45">
        <f t="shared" si="145"/>
        <v>67.960229454042263</v>
      </c>
      <c r="AY247" s="47">
        <f t="shared" si="180"/>
        <v>71.719406250000006</v>
      </c>
      <c r="AZ247" s="28">
        <f t="shared" si="146"/>
        <v>78.136949057547099</v>
      </c>
      <c r="BA247" s="49">
        <f t="shared" si="147"/>
        <v>68.117634085467301</v>
      </c>
      <c r="BB247" s="45">
        <f t="shared" si="169"/>
        <v>72.840817394879352</v>
      </c>
      <c r="BC247" s="5">
        <f t="shared" si="148"/>
        <v>85</v>
      </c>
      <c r="BD247" s="5">
        <f t="shared" si="149"/>
        <v>85.78947368421052</v>
      </c>
      <c r="BE247" s="5">
        <f t="shared" si="150"/>
        <v>63.4375</v>
      </c>
      <c r="BF247" s="5">
        <f t="shared" si="151"/>
        <v>77.5</v>
      </c>
      <c r="BG247" s="5">
        <f t="shared" si="152"/>
        <v>77.5</v>
      </c>
      <c r="BH247" s="5">
        <f t="shared" si="153"/>
        <v>67.438778933243881</v>
      </c>
      <c r="BI247" s="5">
        <f t="shared" si="154"/>
        <v>70</v>
      </c>
      <c r="BJ247" s="5">
        <f t="shared" si="155"/>
        <v>68.421052631578945</v>
      </c>
      <c r="BK247" s="5">
        <f t="shared" si="156"/>
        <v>18.75</v>
      </c>
      <c r="BL247" s="5">
        <f t="shared" si="157"/>
        <v>50</v>
      </c>
      <c r="BM247" s="5">
        <f t="shared" si="158"/>
        <v>50</v>
      </c>
      <c r="BN247" s="5">
        <f t="shared" si="159"/>
        <v>27.641730962764175</v>
      </c>
      <c r="BP247" s="51" t="s">
        <v>801</v>
      </c>
      <c r="BQ247" s="51" t="s">
        <v>790</v>
      </c>
    </row>
    <row r="248" spans="1:69" x14ac:dyDescent="0.25">
      <c r="A248" s="1">
        <v>241</v>
      </c>
      <c r="B248" s="1" t="s">
        <v>302</v>
      </c>
      <c r="C248" s="1" t="s">
        <v>25</v>
      </c>
      <c r="D248" s="1">
        <v>27</v>
      </c>
      <c r="E248" s="4">
        <f t="shared" si="140"/>
        <v>77</v>
      </c>
      <c r="F248">
        <v>82</v>
      </c>
      <c r="G248">
        <v>231</v>
      </c>
      <c r="H248" t="s">
        <v>586</v>
      </c>
      <c r="I248" s="1" t="s">
        <v>587</v>
      </c>
      <c r="J248" s="1" t="s">
        <v>89</v>
      </c>
      <c r="K248" s="1">
        <v>75</v>
      </c>
      <c r="L248" s="1">
        <v>0</v>
      </c>
      <c r="M248" s="1">
        <v>1230</v>
      </c>
      <c r="N248" s="12">
        <v>169</v>
      </c>
      <c r="O248" s="12">
        <v>379</v>
      </c>
      <c r="P248" s="12">
        <v>0.44600000000000001</v>
      </c>
      <c r="Q248" s="7">
        <v>54</v>
      </c>
      <c r="R248" s="7">
        <v>140</v>
      </c>
      <c r="S248" s="7">
        <v>0.38600000000000001</v>
      </c>
      <c r="T248" s="1">
        <v>115</v>
      </c>
      <c r="U248" s="1">
        <v>239</v>
      </c>
      <c r="V248" s="1">
        <v>0.48099999999999998</v>
      </c>
      <c r="W248" s="1">
        <v>0.51700000000000002</v>
      </c>
      <c r="X248" s="16">
        <v>56</v>
      </c>
      <c r="Y248" s="16">
        <v>66</v>
      </c>
      <c r="Z248" s="16">
        <v>0.84799999999999998</v>
      </c>
      <c r="AA248" s="20">
        <v>93</v>
      </c>
      <c r="AB248" s="20">
        <v>189</v>
      </c>
      <c r="AC248" s="20">
        <v>282</v>
      </c>
      <c r="AD248" s="32">
        <v>71</v>
      </c>
      <c r="AE248" s="34">
        <v>46</v>
      </c>
      <c r="AF248" s="30">
        <v>18</v>
      </c>
      <c r="AG248" s="1">
        <v>44</v>
      </c>
      <c r="AH248" s="1">
        <v>135</v>
      </c>
      <c r="AI248" s="1">
        <v>448</v>
      </c>
      <c r="AJ248" s="1"/>
      <c r="AK248" s="4">
        <f t="shared" si="141"/>
        <v>80.565785193567152</v>
      </c>
      <c r="AL248" s="4">
        <f t="shared" si="142"/>
        <v>72.226156609886374</v>
      </c>
      <c r="AM248" s="14">
        <f t="shared" si="143"/>
        <v>68.180822458270114</v>
      </c>
      <c r="AN248" s="10">
        <f t="shared" si="173"/>
        <v>72.847200000000001</v>
      </c>
      <c r="AO248" s="18">
        <f t="shared" si="161"/>
        <v>87.947680000000005</v>
      </c>
      <c r="AP248" s="39">
        <f t="shared" si="175"/>
        <v>77.264663853542828</v>
      </c>
      <c r="AQ248" s="37">
        <f t="shared" si="178"/>
        <v>64.48</v>
      </c>
      <c r="AR248" s="24">
        <f t="shared" si="177"/>
        <v>60.805</v>
      </c>
      <c r="AS248" s="22">
        <f t="shared" si="174"/>
        <v>70.894384040610035</v>
      </c>
      <c r="AT248" s="26">
        <f t="shared" si="176"/>
        <v>73.534384040610036</v>
      </c>
      <c r="AU248" s="43">
        <f t="shared" si="179"/>
        <v>57.072843179425838</v>
      </c>
      <c r="AV248" s="37">
        <f t="shared" si="144"/>
        <v>77.366873727391464</v>
      </c>
      <c r="AW248" s="42">
        <f t="shared" si="139"/>
        <v>80.00281914002143</v>
      </c>
      <c r="AX248" s="45">
        <f t="shared" si="145"/>
        <v>67.552924009973623</v>
      </c>
      <c r="AY248" s="47">
        <f t="shared" si="180"/>
        <v>73.866518656716423</v>
      </c>
      <c r="AZ248" s="28">
        <f t="shared" si="146"/>
        <v>78.364057859904278</v>
      </c>
      <c r="BA248" s="49">
        <f t="shared" si="147"/>
        <v>69.244184860424184</v>
      </c>
      <c r="BB248" s="45">
        <f t="shared" si="169"/>
        <v>76.194149931291548</v>
      </c>
      <c r="BC248" s="5">
        <f t="shared" si="148"/>
        <v>80</v>
      </c>
      <c r="BD248" s="5">
        <f t="shared" si="149"/>
        <v>85.78947368421052</v>
      </c>
      <c r="BE248" s="5">
        <f t="shared" si="150"/>
        <v>63.4375</v>
      </c>
      <c r="BF248" s="5">
        <f t="shared" si="151"/>
        <v>78.507462686567166</v>
      </c>
      <c r="BG248" s="5">
        <f t="shared" si="152"/>
        <v>76.492537313432834</v>
      </c>
      <c r="BH248" s="5">
        <f t="shared" si="153"/>
        <v>73.567594766856757</v>
      </c>
      <c r="BI248" s="5">
        <f t="shared" si="154"/>
        <v>60</v>
      </c>
      <c r="BJ248" s="5">
        <f t="shared" si="155"/>
        <v>68.421052631578945</v>
      </c>
      <c r="BK248" s="5">
        <f t="shared" si="156"/>
        <v>18.75</v>
      </c>
      <c r="BL248" s="5">
        <f t="shared" si="157"/>
        <v>52.238805970149251</v>
      </c>
      <c r="BM248" s="5">
        <f t="shared" si="158"/>
        <v>47.761194029850742</v>
      </c>
      <c r="BN248" s="5">
        <f t="shared" si="159"/>
        <v>41.261321704126132</v>
      </c>
      <c r="BP248" s="51" t="s">
        <v>793</v>
      </c>
      <c r="BQ248" s="51" t="s">
        <v>790</v>
      </c>
    </row>
    <row r="249" spans="1:69" x14ac:dyDescent="0.25">
      <c r="A249" s="1">
        <v>452</v>
      </c>
      <c r="B249" s="1" t="s">
        <v>518</v>
      </c>
      <c r="C249" s="1" t="s">
        <v>33</v>
      </c>
      <c r="D249" s="1">
        <v>22</v>
      </c>
      <c r="E249" s="4">
        <f t="shared" si="140"/>
        <v>79</v>
      </c>
      <c r="F249">
        <v>84</v>
      </c>
      <c r="G249">
        <v>255</v>
      </c>
      <c r="H249" t="s">
        <v>586</v>
      </c>
      <c r="I249" s="1" t="s">
        <v>696</v>
      </c>
      <c r="J249" s="1" t="s">
        <v>137</v>
      </c>
      <c r="K249" s="1">
        <v>80</v>
      </c>
      <c r="L249" s="1">
        <v>80</v>
      </c>
      <c r="M249" s="1">
        <v>2096</v>
      </c>
      <c r="N249" s="12">
        <v>373</v>
      </c>
      <c r="O249" s="12">
        <v>652</v>
      </c>
      <c r="P249" s="12">
        <v>0.57199999999999995</v>
      </c>
      <c r="Q249" s="7">
        <v>0</v>
      </c>
      <c r="R249" s="7">
        <v>1</v>
      </c>
      <c r="S249" s="7">
        <v>0</v>
      </c>
      <c r="T249" s="1">
        <v>373</v>
      </c>
      <c r="U249" s="1">
        <v>651</v>
      </c>
      <c r="V249" s="1">
        <v>0.57299999999999995</v>
      </c>
      <c r="W249" s="1">
        <v>0.57199999999999995</v>
      </c>
      <c r="X249" s="16">
        <v>217</v>
      </c>
      <c r="Y249" s="16">
        <v>276</v>
      </c>
      <c r="Z249" s="16">
        <v>0.78600000000000003</v>
      </c>
      <c r="AA249" s="20">
        <v>215</v>
      </c>
      <c r="AB249" s="20">
        <v>478</v>
      </c>
      <c r="AC249" s="20">
        <v>693</v>
      </c>
      <c r="AD249" s="32">
        <v>39</v>
      </c>
      <c r="AE249" s="34">
        <v>33</v>
      </c>
      <c r="AF249" s="30">
        <v>95</v>
      </c>
      <c r="AG249" s="1">
        <v>109</v>
      </c>
      <c r="AH249" s="1">
        <v>222</v>
      </c>
      <c r="AI249" s="1">
        <v>963</v>
      </c>
      <c r="AJ249" s="1"/>
      <c r="AK249" s="4">
        <f t="shared" si="141"/>
        <v>85.537474585129019</v>
      </c>
      <c r="AL249" s="4">
        <f t="shared" si="142"/>
        <v>77.314826928308534</v>
      </c>
      <c r="AM249" s="14">
        <f t="shared" si="143"/>
        <v>82.554300455235207</v>
      </c>
      <c r="AN249" s="10">
        <f t="shared" si="173"/>
        <v>45</v>
      </c>
      <c r="AO249" s="18">
        <f t="shared" si="161"/>
        <v>86.022260000000003</v>
      </c>
      <c r="AP249" s="39">
        <v>93</v>
      </c>
      <c r="AQ249" s="37">
        <f t="shared" si="178"/>
        <v>59.54</v>
      </c>
      <c r="AR249" s="24">
        <f t="shared" si="177"/>
        <v>86.152222222222235</v>
      </c>
      <c r="AS249" s="22">
        <f>((AA249/3)*0.6+(AC249/9)*0.2+(AZ249/0.96)*0.2)*0.7+40</f>
        <v>94.197922225547117</v>
      </c>
      <c r="AT249" s="26">
        <v>94</v>
      </c>
      <c r="AU249" s="43">
        <f t="shared" si="179"/>
        <v>53.047749659389957</v>
      </c>
      <c r="AV249" s="37">
        <f t="shared" si="144"/>
        <v>80.736491612510974</v>
      </c>
      <c r="AW249" s="42">
        <f t="shared" si="139"/>
        <v>85.396811097228237</v>
      </c>
      <c r="AX249" s="45">
        <f t="shared" si="145"/>
        <v>73.120621471345885</v>
      </c>
      <c r="AY249" s="47">
        <f t="shared" si="180"/>
        <v>71.182324160447763</v>
      </c>
      <c r="AZ249" s="28">
        <f t="shared" si="146"/>
        <v>91.322895260894569</v>
      </c>
      <c r="BA249" s="49">
        <f t="shared" si="147"/>
        <v>52.113032750967463</v>
      </c>
      <c r="BB249" s="45">
        <f t="shared" si="169"/>
        <v>89.650599937147291</v>
      </c>
      <c r="BC249" s="5">
        <f t="shared" si="148"/>
        <v>92.5</v>
      </c>
      <c r="BD249" s="5">
        <f t="shared" si="149"/>
        <v>90.526315789473685</v>
      </c>
      <c r="BE249" s="5">
        <f t="shared" si="150"/>
        <v>57.8125</v>
      </c>
      <c r="BF249" s="5">
        <f t="shared" si="151"/>
        <v>86.567164179104481</v>
      </c>
      <c r="BG249" s="5">
        <f t="shared" si="152"/>
        <v>68.432835820895519</v>
      </c>
      <c r="BH249" s="5">
        <f t="shared" si="153"/>
        <v>86.640389131164042</v>
      </c>
      <c r="BI249" s="5">
        <f t="shared" si="154"/>
        <v>85</v>
      </c>
      <c r="BJ249" s="5">
        <f t="shared" si="155"/>
        <v>78.94736842105263</v>
      </c>
      <c r="BK249" s="5">
        <f t="shared" si="156"/>
        <v>6.25</v>
      </c>
      <c r="BL249" s="5">
        <f t="shared" si="157"/>
        <v>70.149253731343279</v>
      </c>
      <c r="BM249" s="5">
        <f t="shared" si="158"/>
        <v>29.850746268656714</v>
      </c>
      <c r="BN249" s="5">
        <f t="shared" si="159"/>
        <v>70.311975847031206</v>
      </c>
      <c r="BP249" s="51" t="s">
        <v>791</v>
      </c>
      <c r="BQ249" s="51" t="s">
        <v>790</v>
      </c>
    </row>
    <row r="250" spans="1:69" x14ac:dyDescent="0.25">
      <c r="A250" s="1">
        <v>2</v>
      </c>
      <c r="B250" s="1" t="s">
        <v>29</v>
      </c>
      <c r="C250" s="1" t="s">
        <v>30</v>
      </c>
      <c r="D250" s="1">
        <v>20</v>
      </c>
      <c r="E250" s="4">
        <f t="shared" si="140"/>
        <v>72</v>
      </c>
      <c r="F250">
        <v>77</v>
      </c>
      <c r="G250">
        <v>209</v>
      </c>
      <c r="H250" t="s">
        <v>782</v>
      </c>
      <c r="I250" s="1" t="s">
        <v>714</v>
      </c>
      <c r="J250" s="1" t="s">
        <v>31</v>
      </c>
      <c r="K250" s="1">
        <v>30</v>
      </c>
      <c r="L250" s="1">
        <v>0</v>
      </c>
      <c r="M250" s="1">
        <v>248</v>
      </c>
      <c r="N250" s="12">
        <v>35</v>
      </c>
      <c r="O250" s="12">
        <v>86</v>
      </c>
      <c r="P250" s="12">
        <v>0.40699999999999997</v>
      </c>
      <c r="Q250" s="7">
        <v>10</v>
      </c>
      <c r="R250" s="7">
        <v>25</v>
      </c>
      <c r="S250" s="7">
        <v>0.4</v>
      </c>
      <c r="T250" s="1">
        <v>25</v>
      </c>
      <c r="U250" s="1">
        <v>61</v>
      </c>
      <c r="V250" s="1">
        <v>0.41</v>
      </c>
      <c r="W250" s="1">
        <v>0.46500000000000002</v>
      </c>
      <c r="X250" s="16">
        <v>14</v>
      </c>
      <c r="Y250" s="16">
        <v>23</v>
      </c>
      <c r="Z250" s="16">
        <v>0.60899999999999999</v>
      </c>
      <c r="AA250" s="20">
        <v>9</v>
      </c>
      <c r="AB250" s="20">
        <v>19</v>
      </c>
      <c r="AC250" s="20">
        <v>28</v>
      </c>
      <c r="AD250" s="32">
        <v>16</v>
      </c>
      <c r="AE250" s="34">
        <v>16</v>
      </c>
      <c r="AF250" s="30">
        <v>7</v>
      </c>
      <c r="AG250" s="1">
        <v>14</v>
      </c>
      <c r="AH250" s="1">
        <v>24</v>
      </c>
      <c r="AI250" s="1">
        <v>94</v>
      </c>
      <c r="AJ250" s="1"/>
      <c r="AK250" s="4">
        <f t="shared" si="141"/>
        <v>74.960675970599496</v>
      </c>
      <c r="AL250" s="4">
        <f t="shared" si="142"/>
        <v>66.489162464025355</v>
      </c>
      <c r="AM250" s="14">
        <f t="shared" si="143"/>
        <v>60.183655538694993</v>
      </c>
      <c r="AN250" s="10">
        <f t="shared" si="173"/>
        <v>75.64</v>
      </c>
      <c r="AO250" s="18">
        <f t="shared" si="161"/>
        <v>60.163499999999999</v>
      </c>
      <c r="AP250" s="39">
        <f t="shared" ref="AP250:AP271" si="181">((AZ250/0.96)*0.4+(AS250/0.96)*0.3+(T250/6.3)*0.4)*0.6+40</f>
        <v>69.640291089147212</v>
      </c>
      <c r="AQ250" s="37">
        <f t="shared" si="178"/>
        <v>53.08</v>
      </c>
      <c r="AR250" s="24">
        <f t="shared" si="177"/>
        <v>56.323611111111106</v>
      </c>
      <c r="AS250" s="22">
        <f>((AA250/3)*0.6+(AC250/9)*0.2+(AZ250/0.96)*0.2)*0.75+40</f>
        <v>53.479483526396038</v>
      </c>
      <c r="AT250" s="26">
        <f t="shared" ref="AT250:AT277" si="182">((AB250/7)*0.65+(AC250/9)*0.2+(AZ250/0.96)*0.25)*0.6+47</f>
        <v>60.094721621634136</v>
      </c>
      <c r="AU250" s="43">
        <f t="shared" si="179"/>
        <v>51.767708738636365</v>
      </c>
      <c r="AV250" s="37">
        <f t="shared" si="144"/>
        <v>71.693996085200041</v>
      </c>
      <c r="AW250" s="42">
        <f t="shared" si="139"/>
        <v>74.643242580616544</v>
      </c>
      <c r="AX250" s="45">
        <f t="shared" si="145"/>
        <v>79.016272544348041</v>
      </c>
      <c r="AY250" s="47">
        <f t="shared" si="180"/>
        <v>82.706486007462686</v>
      </c>
      <c r="AZ250" s="28">
        <f t="shared" si="146"/>
        <v>74.642027902267984</v>
      </c>
      <c r="BA250" s="49">
        <f t="shared" si="147"/>
        <v>78.522965668694923</v>
      </c>
      <c r="BB250" s="45">
        <f t="shared" si="169"/>
        <v>62.228637010195605</v>
      </c>
      <c r="BC250" s="5">
        <f t="shared" si="148"/>
        <v>97.5</v>
      </c>
      <c r="BD250" s="5">
        <f t="shared" si="149"/>
        <v>73.94736842105263</v>
      </c>
      <c r="BE250" s="5">
        <f t="shared" si="150"/>
        <v>77.5</v>
      </c>
      <c r="BF250" s="5">
        <f t="shared" si="151"/>
        <v>71.119402985074629</v>
      </c>
      <c r="BG250" s="5">
        <f t="shared" si="152"/>
        <v>83.880597014925371</v>
      </c>
      <c r="BH250" s="5">
        <f t="shared" si="153"/>
        <v>58.74371016437437</v>
      </c>
      <c r="BI250" s="5">
        <f t="shared" si="154"/>
        <v>95</v>
      </c>
      <c r="BJ250" s="5">
        <f t="shared" si="155"/>
        <v>42.10526315789474</v>
      </c>
      <c r="BK250" s="5">
        <f t="shared" si="156"/>
        <v>50</v>
      </c>
      <c r="BL250" s="5">
        <f t="shared" si="157"/>
        <v>35.820895522388057</v>
      </c>
      <c r="BM250" s="5">
        <f t="shared" si="158"/>
        <v>64.179104477611943</v>
      </c>
      <c r="BN250" s="5">
        <f t="shared" si="159"/>
        <v>8.3193559208319368</v>
      </c>
      <c r="BP250" s="51" t="s">
        <v>802</v>
      </c>
      <c r="BQ250" s="51" t="s">
        <v>787</v>
      </c>
    </row>
    <row r="251" spans="1:69" x14ac:dyDescent="0.25">
      <c r="A251" s="1">
        <v>95</v>
      </c>
      <c r="B251" s="1" t="s">
        <v>154</v>
      </c>
      <c r="C251" s="1" t="s">
        <v>73</v>
      </c>
      <c r="D251" s="1">
        <v>22</v>
      </c>
      <c r="E251" s="4">
        <f t="shared" si="140"/>
        <v>72</v>
      </c>
      <c r="F251">
        <v>77</v>
      </c>
      <c r="G251">
        <v>185</v>
      </c>
      <c r="H251" t="s">
        <v>693</v>
      </c>
      <c r="I251" s="1" t="s">
        <v>587</v>
      </c>
      <c r="J251" s="1" t="s">
        <v>107</v>
      </c>
      <c r="K251" s="1">
        <v>59</v>
      </c>
      <c r="L251" s="1">
        <v>38</v>
      </c>
      <c r="M251" s="1">
        <v>1476</v>
      </c>
      <c r="N251" s="12">
        <v>267</v>
      </c>
      <c r="O251" s="12">
        <v>596</v>
      </c>
      <c r="P251" s="12">
        <v>0.44800000000000001</v>
      </c>
      <c r="Q251" s="7">
        <v>38</v>
      </c>
      <c r="R251" s="7">
        <v>121</v>
      </c>
      <c r="S251" s="7">
        <v>0.314</v>
      </c>
      <c r="T251" s="1">
        <v>229</v>
      </c>
      <c r="U251" s="1">
        <v>475</v>
      </c>
      <c r="V251" s="1">
        <v>0.48199999999999998</v>
      </c>
      <c r="W251" s="1">
        <v>0.48</v>
      </c>
      <c r="X251" s="16">
        <v>131</v>
      </c>
      <c r="Y251" s="16">
        <v>158</v>
      </c>
      <c r="Z251" s="16">
        <v>0.82899999999999996</v>
      </c>
      <c r="AA251" s="20">
        <v>56</v>
      </c>
      <c r="AB251" s="20">
        <v>135</v>
      </c>
      <c r="AC251" s="20">
        <v>191</v>
      </c>
      <c r="AD251" s="32">
        <v>206</v>
      </c>
      <c r="AE251" s="34">
        <v>51</v>
      </c>
      <c r="AF251" s="30">
        <v>12</v>
      </c>
      <c r="AG251" s="1">
        <v>96</v>
      </c>
      <c r="AH251" s="1">
        <v>109</v>
      </c>
      <c r="AI251" s="1">
        <v>703</v>
      </c>
      <c r="AJ251" s="1"/>
      <c r="AK251" s="4">
        <f t="shared" si="141"/>
        <v>84.291646710632108</v>
      </c>
      <c r="AL251" s="4">
        <f t="shared" si="142"/>
        <v>76.03968545676463</v>
      </c>
      <c r="AM251" s="14">
        <f t="shared" si="143"/>
        <v>73.154257966616086</v>
      </c>
      <c r="AN251" s="10">
        <f t="shared" si="173"/>
        <v>75.036799999999999</v>
      </c>
      <c r="AO251" s="18">
        <f t="shared" si="161"/>
        <v>87.716889999999992</v>
      </c>
      <c r="AP251" s="39">
        <f t="shared" si="181"/>
        <v>80.159527589141376</v>
      </c>
      <c r="AQ251" s="37">
        <f t="shared" si="178"/>
        <v>66.38</v>
      </c>
      <c r="AR251" s="24">
        <f t="shared" si="177"/>
        <v>57.945833333333333</v>
      </c>
      <c r="AS251" s="22">
        <f>((AA251/3)*0.6+(AC251/9)*0.2+(AZ251/0.96)*0.2)*0.75+40</f>
        <v>63.758909873379125</v>
      </c>
      <c r="AT251" s="26">
        <f t="shared" si="182"/>
        <v>69.243671778141021</v>
      </c>
      <c r="AU251" s="43">
        <f t="shared" si="179"/>
        <v>74.496241395633973</v>
      </c>
      <c r="AV251" s="37">
        <f t="shared" si="144"/>
        <v>83.296011415701116</v>
      </c>
      <c r="AW251" s="42">
        <f t="shared" si="139"/>
        <v>81.321226886192647</v>
      </c>
      <c r="AX251" s="45">
        <f t="shared" si="145"/>
        <v>86.56702156569969</v>
      </c>
      <c r="AY251" s="47">
        <f t="shared" si="180"/>
        <v>88.88149300373135</v>
      </c>
      <c r="AZ251" s="28">
        <f t="shared" si="146"/>
        <v>77.923689856293038</v>
      </c>
      <c r="BA251" s="49">
        <f t="shared" si="147"/>
        <v>85.21669950720505</v>
      </c>
      <c r="BB251" s="45">
        <f t="shared" si="169"/>
        <v>65.536693137166068</v>
      </c>
      <c r="BC251" s="5">
        <f t="shared" si="148"/>
        <v>92.5</v>
      </c>
      <c r="BD251" s="5">
        <f t="shared" si="149"/>
        <v>73.94736842105263</v>
      </c>
      <c r="BE251" s="5">
        <f t="shared" si="150"/>
        <v>77.5</v>
      </c>
      <c r="BF251" s="5">
        <f t="shared" si="151"/>
        <v>63.059701492537314</v>
      </c>
      <c r="BG251" s="5">
        <f t="shared" si="152"/>
        <v>91.940298507462686</v>
      </c>
      <c r="BH251" s="5">
        <f t="shared" si="153"/>
        <v>77.28111372022812</v>
      </c>
      <c r="BI251" s="5">
        <f t="shared" si="154"/>
        <v>85</v>
      </c>
      <c r="BJ251" s="5">
        <f t="shared" si="155"/>
        <v>42.10526315789474</v>
      </c>
      <c r="BK251" s="5">
        <f t="shared" si="156"/>
        <v>50</v>
      </c>
      <c r="BL251" s="5">
        <f t="shared" si="157"/>
        <v>17.910447761194028</v>
      </c>
      <c r="BM251" s="5">
        <f t="shared" si="158"/>
        <v>82.089552238805965</v>
      </c>
      <c r="BN251" s="5">
        <f t="shared" si="159"/>
        <v>49.51358604495136</v>
      </c>
      <c r="BP251" s="51" t="s">
        <v>801</v>
      </c>
      <c r="BQ251" s="51" t="s">
        <v>781</v>
      </c>
    </row>
    <row r="252" spans="1:69" x14ac:dyDescent="0.25">
      <c r="A252" s="1">
        <v>151</v>
      </c>
      <c r="B252" s="1" t="s">
        <v>212</v>
      </c>
      <c r="C252" s="1" t="s">
        <v>73</v>
      </c>
      <c r="D252" s="1">
        <v>28</v>
      </c>
      <c r="E252" s="4">
        <f t="shared" si="140"/>
        <v>69</v>
      </c>
      <c r="F252">
        <v>74</v>
      </c>
      <c r="G252">
        <v>180</v>
      </c>
      <c r="H252" t="s">
        <v>782</v>
      </c>
      <c r="I252" s="1" t="s">
        <v>587</v>
      </c>
      <c r="J252" s="1" t="s">
        <v>84</v>
      </c>
      <c r="K252" s="1">
        <v>36</v>
      </c>
      <c r="L252" s="1">
        <v>0</v>
      </c>
      <c r="M252" s="1">
        <v>529</v>
      </c>
      <c r="N252" s="12">
        <v>61</v>
      </c>
      <c r="O252" s="12">
        <v>158</v>
      </c>
      <c r="P252" s="12">
        <v>0.38600000000000001</v>
      </c>
      <c r="Q252" s="7">
        <v>35</v>
      </c>
      <c r="R252" s="7">
        <v>97</v>
      </c>
      <c r="S252" s="7">
        <v>0.36099999999999999</v>
      </c>
      <c r="T252" s="1">
        <v>26</v>
      </c>
      <c r="U252" s="1">
        <v>61</v>
      </c>
      <c r="V252" s="1">
        <v>0.42599999999999999</v>
      </c>
      <c r="W252" s="1">
        <v>0.497</v>
      </c>
      <c r="X252" s="16">
        <v>10</v>
      </c>
      <c r="Y252" s="16">
        <v>11</v>
      </c>
      <c r="Z252" s="16">
        <v>0.90900000000000003</v>
      </c>
      <c r="AA252" s="20">
        <v>8</v>
      </c>
      <c r="AB252" s="20">
        <v>34</v>
      </c>
      <c r="AC252" s="20">
        <v>42</v>
      </c>
      <c r="AD252" s="32">
        <v>67</v>
      </c>
      <c r="AE252" s="34">
        <v>20</v>
      </c>
      <c r="AF252" s="30">
        <v>5</v>
      </c>
      <c r="AG252" s="1">
        <v>32</v>
      </c>
      <c r="AH252" s="1">
        <v>52</v>
      </c>
      <c r="AI252" s="1">
        <v>167</v>
      </c>
      <c r="AJ252" s="1"/>
      <c r="AK252" s="4">
        <f t="shared" si="141"/>
        <v>75.386159593286465</v>
      </c>
      <c r="AL252" s="4">
        <f t="shared" si="142"/>
        <v>66.924657466069675</v>
      </c>
      <c r="AM252" s="14">
        <f t="shared" si="143"/>
        <v>60.7926282245827</v>
      </c>
      <c r="AN252" s="10">
        <f t="shared" si="173"/>
        <v>76.635199999999998</v>
      </c>
      <c r="AO252" s="18">
        <f t="shared" si="161"/>
        <v>69.333500000000001</v>
      </c>
      <c r="AP252" s="39">
        <f t="shared" si="181"/>
        <v>67.833125527606526</v>
      </c>
      <c r="AQ252" s="37">
        <f t="shared" si="178"/>
        <v>54.6</v>
      </c>
      <c r="AR252" s="24">
        <f t="shared" si="177"/>
        <v>55.127222222222223</v>
      </c>
      <c r="AS252" s="22">
        <f>((AA252/3)*0.6+(AC252/9)*0.2+(AZ252/0.96)*0.2)*0.75+40</f>
        <v>52.521761866926063</v>
      </c>
      <c r="AT252" s="26">
        <f t="shared" si="182"/>
        <v>60.076047581211775</v>
      </c>
      <c r="AU252" s="43">
        <f t="shared" si="179"/>
        <v>57.744707239832536</v>
      </c>
      <c r="AV252" s="37">
        <f t="shared" si="144"/>
        <v>73.826291579987824</v>
      </c>
      <c r="AW252" s="42">
        <f t="shared" si="139"/>
        <v>74.869047607999335</v>
      </c>
      <c r="AX252" s="45">
        <f t="shared" si="145"/>
        <v>77.437160068869005</v>
      </c>
      <c r="AY252" s="47">
        <f t="shared" si="180"/>
        <v>83.331263992537316</v>
      </c>
      <c r="AZ252" s="28">
        <f t="shared" si="146"/>
        <v>67.979275948326773</v>
      </c>
      <c r="BA252" s="49">
        <f t="shared" si="147"/>
        <v>83.766431072970249</v>
      </c>
      <c r="BB252" s="45">
        <f t="shared" si="169"/>
        <v>54.920856524042534</v>
      </c>
      <c r="BC252" s="5">
        <f t="shared" si="148"/>
        <v>77.5</v>
      </c>
      <c r="BD252" s="5">
        <f t="shared" si="149"/>
        <v>66.84210526315789</v>
      </c>
      <c r="BE252" s="5">
        <f t="shared" si="150"/>
        <v>85.9375</v>
      </c>
      <c r="BF252" s="5">
        <f t="shared" si="151"/>
        <v>61.380597014925371</v>
      </c>
      <c r="BG252" s="5">
        <f t="shared" si="152"/>
        <v>93.619402985074629</v>
      </c>
      <c r="BH252" s="5">
        <f t="shared" si="153"/>
        <v>62.985575310298557</v>
      </c>
      <c r="BI252" s="5">
        <f t="shared" si="154"/>
        <v>55</v>
      </c>
      <c r="BJ252" s="5">
        <f t="shared" si="155"/>
        <v>26.315789473684209</v>
      </c>
      <c r="BK252" s="5">
        <f t="shared" si="156"/>
        <v>68.75</v>
      </c>
      <c r="BL252" s="5">
        <f t="shared" si="157"/>
        <v>14.17910447761194</v>
      </c>
      <c r="BM252" s="5">
        <f t="shared" si="158"/>
        <v>85.820895522388057</v>
      </c>
      <c r="BN252" s="5">
        <f t="shared" si="159"/>
        <v>17.745722911774575</v>
      </c>
      <c r="BP252" s="51" t="s">
        <v>800</v>
      </c>
      <c r="BQ252" s="51" t="s">
        <v>789</v>
      </c>
    </row>
    <row r="253" spans="1:69" x14ac:dyDescent="0.25">
      <c r="A253" s="1">
        <v>193</v>
      </c>
      <c r="B253" s="1" t="s">
        <v>254</v>
      </c>
      <c r="C253" s="1" t="s">
        <v>50</v>
      </c>
      <c r="D253" s="1">
        <v>24</v>
      </c>
      <c r="E253" s="4">
        <f t="shared" si="140"/>
        <v>74</v>
      </c>
      <c r="F253">
        <v>79</v>
      </c>
      <c r="G253">
        <v>220</v>
      </c>
      <c r="H253" t="s">
        <v>654</v>
      </c>
      <c r="I253" s="1" t="s">
        <v>587</v>
      </c>
      <c r="J253" s="1" t="s">
        <v>84</v>
      </c>
      <c r="K253" s="1">
        <v>14</v>
      </c>
      <c r="L253" s="1">
        <v>2</v>
      </c>
      <c r="M253" s="1">
        <v>122</v>
      </c>
      <c r="N253" s="12">
        <v>14</v>
      </c>
      <c r="O253" s="12">
        <v>35</v>
      </c>
      <c r="P253" s="12">
        <v>0.4</v>
      </c>
      <c r="Q253" s="7">
        <v>10</v>
      </c>
      <c r="R253" s="7">
        <v>21</v>
      </c>
      <c r="S253" s="7">
        <v>0.47599999999999998</v>
      </c>
      <c r="T253" s="1">
        <v>4</v>
      </c>
      <c r="U253" s="1">
        <v>14</v>
      </c>
      <c r="V253" s="1">
        <v>0.28599999999999998</v>
      </c>
      <c r="W253" s="1">
        <v>0.54300000000000004</v>
      </c>
      <c r="X253" s="16">
        <v>0</v>
      </c>
      <c r="Y253" s="16">
        <v>0</v>
      </c>
      <c r="Z253" s="16"/>
      <c r="AA253" s="20">
        <v>2</v>
      </c>
      <c r="AB253" s="20">
        <v>14</v>
      </c>
      <c r="AC253" s="20">
        <v>16</v>
      </c>
      <c r="AD253" s="32">
        <v>7</v>
      </c>
      <c r="AE253" s="34">
        <v>2</v>
      </c>
      <c r="AF253" s="30">
        <v>0</v>
      </c>
      <c r="AG253" s="1">
        <v>4</v>
      </c>
      <c r="AH253" s="1">
        <v>14</v>
      </c>
      <c r="AI253" s="1">
        <v>38</v>
      </c>
      <c r="AJ253" s="1"/>
      <c r="AK253" s="4">
        <f t="shared" si="141"/>
        <v>70.782041522850477</v>
      </c>
      <c r="AL253" s="4">
        <f t="shared" si="142"/>
        <v>62.21220720574108</v>
      </c>
      <c r="AM253" s="14">
        <f t="shared" si="143"/>
        <v>58.901062215477999</v>
      </c>
      <c r="AN253" s="10">
        <f t="shared" si="173"/>
        <v>70.05919999999999</v>
      </c>
      <c r="AO253" s="18">
        <f t="shared" si="161"/>
        <v>40</v>
      </c>
      <c r="AP253" s="39">
        <f t="shared" si="181"/>
        <v>68.04966059894852</v>
      </c>
      <c r="AQ253" s="37">
        <f t="shared" si="178"/>
        <v>47.76</v>
      </c>
      <c r="AR253" s="24">
        <f t="shared" si="177"/>
        <v>54.417500000000004</v>
      </c>
      <c r="AS253" s="22">
        <f>((AA253/3)*0.6+(AC253/9)*0.2+(AZ253/0.96)*0.2)*0.75+40</f>
        <v>51.918291643767404</v>
      </c>
      <c r="AT253" s="26">
        <f t="shared" si="182"/>
        <v>59.344958310434073</v>
      </c>
      <c r="AU253" s="43">
        <f t="shared" si="179"/>
        <v>49.718798422248803</v>
      </c>
      <c r="AV253" s="37">
        <f t="shared" si="144"/>
        <v>70.61010107397685</v>
      </c>
      <c r="AW253" s="42">
        <f t="shared" si="139"/>
        <v>71.278682560075467</v>
      </c>
      <c r="AX253" s="45">
        <f t="shared" si="145"/>
        <v>69.55439038802966</v>
      </c>
      <c r="AY253" s="47">
        <f t="shared" si="180"/>
        <v>74.30440858208955</v>
      </c>
      <c r="AZ253" s="28">
        <f t="shared" si="146"/>
        <v>72.650399853444725</v>
      </c>
      <c r="BA253" s="49">
        <f t="shared" si="147"/>
        <v>73.170095364762176</v>
      </c>
      <c r="BB253" s="45">
        <f t="shared" si="169"/>
        <v>63.657766278601869</v>
      </c>
      <c r="BC253" s="5">
        <f t="shared" si="148"/>
        <v>87.5</v>
      </c>
      <c r="BD253" s="5">
        <f t="shared" si="149"/>
        <v>78.68421052631578</v>
      </c>
      <c r="BE253" s="5">
        <f t="shared" si="150"/>
        <v>71.875</v>
      </c>
      <c r="BF253" s="5">
        <f t="shared" si="151"/>
        <v>74.81343283582089</v>
      </c>
      <c r="BG253" s="5">
        <f t="shared" si="152"/>
        <v>80.18656716417911</v>
      </c>
      <c r="BH253" s="5">
        <f t="shared" si="153"/>
        <v>56.841663871184167</v>
      </c>
      <c r="BI253" s="5">
        <f t="shared" si="154"/>
        <v>75</v>
      </c>
      <c r="BJ253" s="5">
        <f t="shared" si="155"/>
        <v>52.631578947368418</v>
      </c>
      <c r="BK253" s="5">
        <f t="shared" si="156"/>
        <v>37.5</v>
      </c>
      <c r="BL253" s="5">
        <f t="shared" si="157"/>
        <v>44.029850746268657</v>
      </c>
      <c r="BM253" s="5">
        <f t="shared" si="158"/>
        <v>55.970149253731343</v>
      </c>
      <c r="BN253" s="5">
        <f t="shared" si="159"/>
        <v>4.0925863804092586</v>
      </c>
      <c r="BP253" s="51" t="s">
        <v>791</v>
      </c>
      <c r="BQ253" s="51" t="s">
        <v>787</v>
      </c>
    </row>
    <row r="254" spans="1:69" x14ac:dyDescent="0.25">
      <c r="A254" s="1">
        <v>215</v>
      </c>
      <c r="B254" s="1" t="s">
        <v>276</v>
      </c>
      <c r="C254" s="1" t="s">
        <v>33</v>
      </c>
      <c r="D254" s="1">
        <v>27</v>
      </c>
      <c r="E254" s="4">
        <f t="shared" si="140"/>
        <v>77</v>
      </c>
      <c r="F254">
        <v>82</v>
      </c>
      <c r="G254">
        <v>235</v>
      </c>
      <c r="H254" t="s">
        <v>597</v>
      </c>
      <c r="I254" s="1" t="s">
        <v>587</v>
      </c>
      <c r="J254" s="1" t="s">
        <v>107</v>
      </c>
      <c r="K254" s="1">
        <v>70</v>
      </c>
      <c r="L254" s="1">
        <v>57</v>
      </c>
      <c r="M254" s="1">
        <v>1874</v>
      </c>
      <c r="N254" s="12">
        <v>357</v>
      </c>
      <c r="O254" s="12">
        <v>777</v>
      </c>
      <c r="P254" s="12">
        <v>0.45900000000000002</v>
      </c>
      <c r="Q254" s="7">
        <v>3</v>
      </c>
      <c r="R254" s="7">
        <v>11</v>
      </c>
      <c r="S254" s="7">
        <v>0.27300000000000002</v>
      </c>
      <c r="T254" s="1">
        <v>354</v>
      </c>
      <c r="U254" s="1">
        <v>766</v>
      </c>
      <c r="V254" s="1">
        <v>0.46200000000000002</v>
      </c>
      <c r="W254" s="1">
        <v>0.46100000000000002</v>
      </c>
      <c r="X254" s="16">
        <v>124</v>
      </c>
      <c r="Y254" s="16">
        <v>168</v>
      </c>
      <c r="Z254" s="16">
        <v>0.73799999999999999</v>
      </c>
      <c r="AA254" s="20">
        <v>174</v>
      </c>
      <c r="AB254" s="20">
        <v>382</v>
      </c>
      <c r="AC254" s="20">
        <v>556</v>
      </c>
      <c r="AD254" s="32">
        <v>103</v>
      </c>
      <c r="AE254" s="34">
        <v>34</v>
      </c>
      <c r="AF254" s="30">
        <v>52</v>
      </c>
      <c r="AG254" s="1">
        <v>106</v>
      </c>
      <c r="AH254" s="1">
        <v>164</v>
      </c>
      <c r="AI254" s="1">
        <v>841</v>
      </c>
      <c r="AJ254" s="1"/>
      <c r="AK254" s="4">
        <f t="shared" si="141"/>
        <v>83.38506445324785</v>
      </c>
      <c r="AL254" s="4">
        <f t="shared" si="142"/>
        <v>75.111771852147797</v>
      </c>
      <c r="AM254" s="14">
        <f t="shared" si="143"/>
        <v>78.02408649468893</v>
      </c>
      <c r="AN254" s="10">
        <f t="shared" si="173"/>
        <v>58.9236</v>
      </c>
      <c r="AO254" s="18">
        <f t="shared" si="161"/>
        <v>81.484579999999994</v>
      </c>
      <c r="AP254" s="39">
        <f t="shared" si="181"/>
        <v>90.556064890907265</v>
      </c>
      <c r="AQ254" s="37">
        <f t="shared" si="178"/>
        <v>59.92</v>
      </c>
      <c r="AR254" s="24">
        <f t="shared" si="177"/>
        <v>71.836111111111109</v>
      </c>
      <c r="AS254" s="22">
        <f>((AA254/3)*0.6+(AC254/9)*0.2+(AZ254/0.96)*0.2)*0.7+41</f>
        <v>86.204628800226658</v>
      </c>
      <c r="AT254" s="26">
        <f t="shared" si="182"/>
        <v>88.763054666909511</v>
      </c>
      <c r="AU254" s="43">
        <f t="shared" si="179"/>
        <v>60.517111288277519</v>
      </c>
      <c r="AV254" s="37">
        <f t="shared" si="144"/>
        <v>81.739857395751486</v>
      </c>
      <c r="AW254" s="42">
        <f t="shared" si="139"/>
        <v>82.254055612984573</v>
      </c>
      <c r="AX254" s="45">
        <f t="shared" si="145"/>
        <v>70.359048928337188</v>
      </c>
      <c r="AY254" s="47">
        <f t="shared" si="180"/>
        <v>71.706251865671646</v>
      </c>
      <c r="AZ254" s="28">
        <f t="shared" si="146"/>
        <v>83.627930820601904</v>
      </c>
      <c r="BA254" s="49">
        <f t="shared" si="147"/>
        <v>56.177820500897184</v>
      </c>
      <c r="BB254" s="45">
        <f t="shared" si="169"/>
        <v>79.694147257999646</v>
      </c>
      <c r="BC254" s="5">
        <f t="shared" si="148"/>
        <v>80</v>
      </c>
      <c r="BD254" s="5">
        <f t="shared" si="149"/>
        <v>85.78947368421052</v>
      </c>
      <c r="BE254" s="5">
        <f t="shared" si="150"/>
        <v>63.4375</v>
      </c>
      <c r="BF254" s="5">
        <f t="shared" si="151"/>
        <v>79.850746268656707</v>
      </c>
      <c r="BG254" s="5">
        <f t="shared" si="152"/>
        <v>75.149253731343279</v>
      </c>
      <c r="BH254" s="5">
        <f t="shared" si="153"/>
        <v>83.289164709828924</v>
      </c>
      <c r="BI254" s="5">
        <f t="shared" si="154"/>
        <v>60</v>
      </c>
      <c r="BJ254" s="5">
        <f t="shared" si="155"/>
        <v>68.421052631578945</v>
      </c>
      <c r="BK254" s="5">
        <f t="shared" si="156"/>
        <v>18.75</v>
      </c>
      <c r="BL254" s="5">
        <f t="shared" si="157"/>
        <v>55.223880597014919</v>
      </c>
      <c r="BM254" s="5">
        <f t="shared" si="158"/>
        <v>44.776119402985074</v>
      </c>
      <c r="BN254" s="5">
        <f t="shared" si="159"/>
        <v>62.864810466286485</v>
      </c>
      <c r="BP254" s="51" t="s">
        <v>798</v>
      </c>
      <c r="BQ254" s="51" t="s">
        <v>787</v>
      </c>
    </row>
    <row r="255" spans="1:69" x14ac:dyDescent="0.25">
      <c r="A255" s="1">
        <v>191</v>
      </c>
      <c r="B255" s="1" t="s">
        <v>252</v>
      </c>
      <c r="C255" s="1" t="s">
        <v>73</v>
      </c>
      <c r="D255" s="1">
        <v>26</v>
      </c>
      <c r="E255" s="4">
        <f t="shared" si="140"/>
        <v>70</v>
      </c>
      <c r="F255">
        <v>75</v>
      </c>
      <c r="G255">
        <v>195</v>
      </c>
      <c r="H255" t="s">
        <v>737</v>
      </c>
      <c r="I255" s="1" t="s">
        <v>587</v>
      </c>
      <c r="J255" s="1" t="s">
        <v>62</v>
      </c>
      <c r="K255" s="1">
        <v>20</v>
      </c>
      <c r="L255" s="1">
        <v>1</v>
      </c>
      <c r="M255" s="1">
        <v>175</v>
      </c>
      <c r="N255" s="12">
        <v>22</v>
      </c>
      <c r="O255" s="12">
        <v>41</v>
      </c>
      <c r="P255" s="12">
        <v>0.53700000000000003</v>
      </c>
      <c r="Q255" s="7">
        <v>0</v>
      </c>
      <c r="R255" s="7">
        <v>3</v>
      </c>
      <c r="S255" s="7">
        <v>0</v>
      </c>
      <c r="T255" s="1">
        <v>22</v>
      </c>
      <c r="U255" s="1">
        <v>38</v>
      </c>
      <c r="V255" s="1">
        <v>0.57899999999999996</v>
      </c>
      <c r="W255" s="1">
        <v>0.53700000000000003</v>
      </c>
      <c r="X255" s="16">
        <v>9</v>
      </c>
      <c r="Y255" s="16">
        <v>13</v>
      </c>
      <c r="Z255" s="16">
        <v>0.69199999999999995</v>
      </c>
      <c r="AA255" s="20">
        <v>5</v>
      </c>
      <c r="AB255" s="20">
        <v>20</v>
      </c>
      <c r="AC255" s="20">
        <v>25</v>
      </c>
      <c r="AD255" s="32">
        <v>22</v>
      </c>
      <c r="AE255" s="34">
        <v>6</v>
      </c>
      <c r="AF255" s="30">
        <v>0</v>
      </c>
      <c r="AG255" s="1">
        <v>12</v>
      </c>
      <c r="AH255" s="1">
        <v>25</v>
      </c>
      <c r="AI255" s="1">
        <v>53</v>
      </c>
      <c r="AJ255" s="1"/>
      <c r="AK255" s="4">
        <f t="shared" si="141"/>
        <v>72.376328372763751</v>
      </c>
      <c r="AL255" s="4">
        <f t="shared" si="142"/>
        <v>63.844006687417014</v>
      </c>
      <c r="AM255" s="14">
        <f t="shared" si="143"/>
        <v>63.822669195751139</v>
      </c>
      <c r="AN255" s="10">
        <f t="shared" si="173"/>
        <v>56</v>
      </c>
      <c r="AO255" s="18">
        <f t="shared" si="161"/>
        <v>62.427999999999997</v>
      </c>
      <c r="AP255" s="39">
        <f t="shared" si="181"/>
        <v>67.81886416088355</v>
      </c>
      <c r="AQ255" s="37">
        <f t="shared" si="178"/>
        <v>49.28</v>
      </c>
      <c r="AR255" s="24">
        <f t="shared" si="177"/>
        <v>53.6875</v>
      </c>
      <c r="AS255" s="22">
        <f t="shared" ref="AS255:AS271" si="183">((AA255/3)*0.6+(AC255/9)*0.2+(AZ255/0.96)*0.2)*0.75+40</f>
        <v>51.942621308786002</v>
      </c>
      <c r="AT255" s="26">
        <f t="shared" si="182"/>
        <v>59.22357368973838</v>
      </c>
      <c r="AU255" s="43">
        <f t="shared" si="179"/>
        <v>52.159764842105268</v>
      </c>
      <c r="AV255" s="37">
        <f t="shared" si="144"/>
        <v>71.43238949568925</v>
      </c>
      <c r="AW255" s="42">
        <f t="shared" si="139"/>
        <v>72.506603772691122</v>
      </c>
      <c r="AX255" s="45">
        <f t="shared" si="145"/>
        <v>74.894384209646176</v>
      </c>
      <c r="AY255" s="47">
        <f t="shared" si="180"/>
        <v>80.185044776119412</v>
      </c>
      <c r="AZ255" s="28">
        <f t="shared" si="146"/>
        <v>68.966109709563725</v>
      </c>
      <c r="BA255" s="49">
        <f t="shared" si="147"/>
        <v>80.785594249132387</v>
      </c>
      <c r="BB255" s="45">
        <f t="shared" si="169"/>
        <v>56.37098758856591</v>
      </c>
      <c r="BC255" s="5">
        <f t="shared" si="148"/>
        <v>82.5</v>
      </c>
      <c r="BD255" s="5">
        <f t="shared" si="149"/>
        <v>69.21052631578948</v>
      </c>
      <c r="BE255" s="5">
        <f t="shared" si="150"/>
        <v>83.125</v>
      </c>
      <c r="BF255" s="5">
        <f t="shared" si="151"/>
        <v>66.417910447761187</v>
      </c>
      <c r="BG255" s="5">
        <f t="shared" si="152"/>
        <v>88.582089552238813</v>
      </c>
      <c r="BH255" s="5">
        <f t="shared" si="153"/>
        <v>57.641730962764171</v>
      </c>
      <c r="BI255" s="5">
        <f t="shared" si="154"/>
        <v>65</v>
      </c>
      <c r="BJ255" s="5">
        <f t="shared" si="155"/>
        <v>31.578947368421051</v>
      </c>
      <c r="BK255" s="5">
        <f t="shared" si="156"/>
        <v>62.5</v>
      </c>
      <c r="BL255" s="5">
        <f t="shared" si="157"/>
        <v>25.373134328358208</v>
      </c>
      <c r="BM255" s="5">
        <f t="shared" si="158"/>
        <v>74.626865671641781</v>
      </c>
      <c r="BN255" s="5">
        <f t="shared" si="159"/>
        <v>5.8705132505870514</v>
      </c>
      <c r="BP255" s="51" t="s">
        <v>795</v>
      </c>
      <c r="BQ255" s="51" t="s">
        <v>789</v>
      </c>
    </row>
    <row r="256" spans="1:69" x14ac:dyDescent="0.25">
      <c r="A256" s="1">
        <v>30</v>
      </c>
      <c r="B256" s="1" t="s">
        <v>80</v>
      </c>
      <c r="C256" s="1" t="s">
        <v>73</v>
      </c>
      <c r="D256" s="1">
        <v>30</v>
      </c>
      <c r="E256" s="4">
        <f t="shared" si="140"/>
        <v>67</v>
      </c>
      <c r="F256">
        <v>72</v>
      </c>
      <c r="G256">
        <v>185</v>
      </c>
      <c r="H256" t="s">
        <v>662</v>
      </c>
      <c r="I256" s="1" t="s">
        <v>738</v>
      </c>
      <c r="J256" s="1" t="s">
        <v>51</v>
      </c>
      <c r="K256" s="1">
        <v>77</v>
      </c>
      <c r="L256" s="1">
        <v>10</v>
      </c>
      <c r="M256" s="1">
        <v>1362</v>
      </c>
      <c r="N256" s="12">
        <v>225</v>
      </c>
      <c r="O256" s="12">
        <v>536</v>
      </c>
      <c r="P256" s="12">
        <v>0.42</v>
      </c>
      <c r="Q256" s="7">
        <v>54</v>
      </c>
      <c r="R256" s="7">
        <v>167</v>
      </c>
      <c r="S256" s="7">
        <v>0.32300000000000001</v>
      </c>
      <c r="T256" s="1">
        <v>171</v>
      </c>
      <c r="U256" s="1">
        <v>369</v>
      </c>
      <c r="V256" s="1">
        <v>0.46300000000000002</v>
      </c>
      <c r="W256" s="1">
        <v>0.47</v>
      </c>
      <c r="X256" s="16">
        <v>76</v>
      </c>
      <c r="Y256" s="16">
        <v>94</v>
      </c>
      <c r="Z256" s="16">
        <v>0.80900000000000005</v>
      </c>
      <c r="AA256" s="20">
        <v>23</v>
      </c>
      <c r="AB256" s="20">
        <v>111</v>
      </c>
      <c r="AC256" s="20">
        <v>134</v>
      </c>
      <c r="AD256" s="32">
        <v>263</v>
      </c>
      <c r="AE256" s="34">
        <v>33</v>
      </c>
      <c r="AF256" s="30">
        <v>1</v>
      </c>
      <c r="AG256" s="1">
        <v>70</v>
      </c>
      <c r="AH256" s="1">
        <v>104</v>
      </c>
      <c r="AI256" s="1">
        <v>580</v>
      </c>
      <c r="AJ256" s="1"/>
      <c r="AK256" s="4">
        <f t="shared" si="141"/>
        <v>81.096629110307987</v>
      </c>
      <c r="AL256" s="4">
        <f t="shared" si="142"/>
        <v>72.769490971726995</v>
      </c>
      <c r="AM256" s="14">
        <f t="shared" si="143"/>
        <v>70.127071320182097</v>
      </c>
      <c r="AN256" s="10">
        <f t="shared" si="173"/>
        <v>77.729600000000005</v>
      </c>
      <c r="AO256" s="18">
        <f t="shared" si="161"/>
        <v>85.598690000000005</v>
      </c>
      <c r="AP256" s="39">
        <f t="shared" si="181"/>
        <v>73.517169186560395</v>
      </c>
      <c r="AQ256" s="37">
        <f t="shared" si="178"/>
        <v>59.54</v>
      </c>
      <c r="AR256" s="24">
        <f t="shared" si="177"/>
        <v>53.464444444444439</v>
      </c>
      <c r="AS256" s="22">
        <f t="shared" si="183"/>
        <v>55.997883527612878</v>
      </c>
      <c r="AT256" s="26">
        <f t="shared" si="182"/>
        <v>65.285502575231931</v>
      </c>
      <c r="AU256" s="43">
        <f t="shared" si="179"/>
        <v>80.62325559240432</v>
      </c>
      <c r="AV256" s="37">
        <f t="shared" si="144"/>
        <v>84.269377664958114</v>
      </c>
      <c r="AW256" s="42">
        <f t="shared" ref="AW256:AW319" si="184">((AQ256/0.95)*0.4+(AS256/0.95)*0.2+(AR256/0.95)*0.2+(AY256/0.95)*0.2)*0.71+30</f>
        <v>76.861253109012637</v>
      </c>
      <c r="AX256" s="45">
        <f t="shared" si="145"/>
        <v>81.041911356038497</v>
      </c>
      <c r="AY256" s="47">
        <f t="shared" si="180"/>
        <v>84.966055503731354</v>
      </c>
      <c r="AZ256" s="28">
        <f t="shared" si="146"/>
        <v>66.013121243389065</v>
      </c>
      <c r="BA256" s="49">
        <f t="shared" si="147"/>
        <v>91.628451087034605</v>
      </c>
      <c r="BB256" s="45">
        <f t="shared" si="169"/>
        <v>57.648068937031383</v>
      </c>
      <c r="BC256" s="5">
        <f t="shared" si="148"/>
        <v>72.5</v>
      </c>
      <c r="BD256" s="5">
        <f t="shared" si="149"/>
        <v>62.10526315789474</v>
      </c>
      <c r="BE256" s="5">
        <f t="shared" si="150"/>
        <v>91.5625</v>
      </c>
      <c r="BF256" s="5">
        <f t="shared" si="151"/>
        <v>63.059701492537314</v>
      </c>
      <c r="BG256" s="5">
        <f t="shared" si="152"/>
        <v>91.940298507462686</v>
      </c>
      <c r="BH256" s="5">
        <f t="shared" si="153"/>
        <v>75.560214693056025</v>
      </c>
      <c r="BI256" s="5">
        <f t="shared" si="154"/>
        <v>45</v>
      </c>
      <c r="BJ256" s="5">
        <f t="shared" si="155"/>
        <v>15.789473684210526</v>
      </c>
      <c r="BK256" s="5">
        <f t="shared" si="156"/>
        <v>81.25</v>
      </c>
      <c r="BL256" s="5">
        <f t="shared" si="157"/>
        <v>17.910447761194028</v>
      </c>
      <c r="BM256" s="5">
        <f t="shared" si="158"/>
        <v>82.089552238805965</v>
      </c>
      <c r="BN256" s="5">
        <f t="shared" si="159"/>
        <v>45.689365984568937</v>
      </c>
      <c r="BP256" s="51" t="s">
        <v>804</v>
      </c>
      <c r="BQ256" s="51" t="s">
        <v>790</v>
      </c>
    </row>
    <row r="257" spans="1:69" x14ac:dyDescent="0.25">
      <c r="A257" s="1">
        <v>80</v>
      </c>
      <c r="B257" s="1" t="s">
        <v>139</v>
      </c>
      <c r="C257" s="1" t="s">
        <v>73</v>
      </c>
      <c r="D257" s="1">
        <v>33</v>
      </c>
      <c r="E257" s="4">
        <f t="shared" si="140"/>
        <v>70</v>
      </c>
      <c r="F257">
        <v>75</v>
      </c>
      <c r="G257">
        <v>200</v>
      </c>
      <c r="H257" t="s">
        <v>586</v>
      </c>
      <c r="I257" s="1" t="s">
        <v>605</v>
      </c>
      <c r="J257" s="1" t="s">
        <v>28</v>
      </c>
      <c r="K257" s="1">
        <v>42</v>
      </c>
      <c r="L257" s="1">
        <v>42</v>
      </c>
      <c r="M257" s="1">
        <v>1270</v>
      </c>
      <c r="N257" s="12">
        <v>147</v>
      </c>
      <c r="O257" s="12">
        <v>354</v>
      </c>
      <c r="P257" s="12">
        <v>0.41499999999999998</v>
      </c>
      <c r="Q257" s="7">
        <v>59</v>
      </c>
      <c r="R257" s="7">
        <v>142</v>
      </c>
      <c r="S257" s="7">
        <v>0.41499999999999998</v>
      </c>
      <c r="T257" s="1">
        <v>88</v>
      </c>
      <c r="U257" s="1">
        <v>212</v>
      </c>
      <c r="V257" s="1">
        <v>0.41499999999999998</v>
      </c>
      <c r="W257" s="1">
        <v>0.499</v>
      </c>
      <c r="X257" s="16">
        <v>29</v>
      </c>
      <c r="Y257" s="16">
        <v>32</v>
      </c>
      <c r="Z257" s="16">
        <v>0.90600000000000003</v>
      </c>
      <c r="AA257" s="20">
        <v>19</v>
      </c>
      <c r="AB257" s="20">
        <v>105</v>
      </c>
      <c r="AC257" s="20">
        <v>124</v>
      </c>
      <c r="AD257" s="32">
        <v>198</v>
      </c>
      <c r="AE257" s="34">
        <v>31</v>
      </c>
      <c r="AF257" s="30">
        <v>0</v>
      </c>
      <c r="AG257" s="1">
        <v>75</v>
      </c>
      <c r="AH257" s="1">
        <v>76</v>
      </c>
      <c r="AI257" s="1">
        <v>382</v>
      </c>
      <c r="AJ257" s="1"/>
      <c r="AK257" s="4">
        <f t="shared" si="141"/>
        <v>77.635291718968247</v>
      </c>
      <c r="AL257" s="4">
        <f t="shared" si="142"/>
        <v>69.226710347649856</v>
      </c>
      <c r="AM257" s="14">
        <f t="shared" si="143"/>
        <v>66.056153262518961</v>
      </c>
      <c r="AN257" s="10">
        <f t="shared" si="173"/>
        <v>82.424000000000007</v>
      </c>
      <c r="AO257" s="18">
        <f t="shared" si="161"/>
        <v>70.569000000000003</v>
      </c>
      <c r="AP257" s="39">
        <f t="shared" si="181"/>
        <v>70.138702363538982</v>
      </c>
      <c r="AQ257" s="37">
        <f t="shared" si="178"/>
        <v>58.78</v>
      </c>
      <c r="AR257" s="24">
        <f t="shared" si="177"/>
        <v>53.6875</v>
      </c>
      <c r="AS257" s="22">
        <f t="shared" si="183"/>
        <v>55.190482840741097</v>
      </c>
      <c r="AT257" s="26">
        <f t="shared" si="182"/>
        <v>64.777149507407756</v>
      </c>
      <c r="AU257" s="43">
        <f t="shared" si="179"/>
        <v>72.215848674342112</v>
      </c>
      <c r="AV257" s="37">
        <f t="shared" si="144"/>
        <v>79.859265775346699</v>
      </c>
      <c r="AW257" s="42">
        <f t="shared" si="184"/>
        <v>75.443205332824988</v>
      </c>
      <c r="AX257" s="45">
        <f t="shared" si="145"/>
        <v>71.566465013756286</v>
      </c>
      <c r="AY257" s="47">
        <f t="shared" si="180"/>
        <v>77.58346128731344</v>
      </c>
      <c r="AZ257" s="28">
        <f t="shared" si="146"/>
        <v>65.752423514076327</v>
      </c>
      <c r="BA257" s="49">
        <f t="shared" si="147"/>
        <v>83.5880525821768</v>
      </c>
      <c r="BB257" s="45">
        <f t="shared" si="169"/>
        <v>59.99565540835421</v>
      </c>
      <c r="BC257" s="5">
        <f t="shared" si="148"/>
        <v>65</v>
      </c>
      <c r="BD257" s="5">
        <f t="shared" si="149"/>
        <v>69.21052631578948</v>
      </c>
      <c r="BE257" s="5">
        <f t="shared" si="150"/>
        <v>83.125</v>
      </c>
      <c r="BF257" s="5">
        <f t="shared" si="151"/>
        <v>68.097014925373131</v>
      </c>
      <c r="BG257" s="5">
        <f t="shared" si="152"/>
        <v>86.902985074626869</v>
      </c>
      <c r="BH257" s="5">
        <f t="shared" si="153"/>
        <v>74.171418986917146</v>
      </c>
      <c r="BI257" s="5">
        <f t="shared" si="154"/>
        <v>30</v>
      </c>
      <c r="BJ257" s="5">
        <f t="shared" si="155"/>
        <v>31.578947368421051</v>
      </c>
      <c r="BK257" s="5">
        <f t="shared" si="156"/>
        <v>62.5</v>
      </c>
      <c r="BL257" s="5">
        <f t="shared" si="157"/>
        <v>29.104477611940297</v>
      </c>
      <c r="BM257" s="5">
        <f t="shared" si="158"/>
        <v>70.895522388059703</v>
      </c>
      <c r="BN257" s="5">
        <f t="shared" si="159"/>
        <v>42.603153304260317</v>
      </c>
      <c r="BP257" s="51" t="s">
        <v>796</v>
      </c>
      <c r="BQ257" s="51" t="s">
        <v>790</v>
      </c>
    </row>
    <row r="258" spans="1:69" x14ac:dyDescent="0.25">
      <c r="A258" s="1">
        <v>313</v>
      </c>
      <c r="B258" s="1" t="s">
        <v>375</v>
      </c>
      <c r="C258" s="1" t="s">
        <v>25</v>
      </c>
      <c r="D258" s="1">
        <v>27</v>
      </c>
      <c r="E258" s="4">
        <f t="shared" ref="E258:E321" si="185">(F258-5)</f>
        <v>77</v>
      </c>
      <c r="F258">
        <v>82</v>
      </c>
      <c r="G258">
        <v>240</v>
      </c>
      <c r="H258" t="s">
        <v>594</v>
      </c>
      <c r="I258" s="1" t="s">
        <v>663</v>
      </c>
      <c r="J258" s="1" t="s">
        <v>55</v>
      </c>
      <c r="K258" s="1">
        <v>17</v>
      </c>
      <c r="L258" s="1">
        <v>4</v>
      </c>
      <c r="M258" s="1">
        <v>296</v>
      </c>
      <c r="N258" s="12">
        <v>28</v>
      </c>
      <c r="O258" s="12">
        <v>53</v>
      </c>
      <c r="P258" s="12">
        <v>0.52800000000000002</v>
      </c>
      <c r="Q258" s="7">
        <v>8</v>
      </c>
      <c r="R258" s="7">
        <v>19</v>
      </c>
      <c r="S258" s="7">
        <v>0.42099999999999999</v>
      </c>
      <c r="T258" s="1">
        <v>20</v>
      </c>
      <c r="U258" s="1">
        <v>34</v>
      </c>
      <c r="V258" s="1">
        <v>0.58799999999999997</v>
      </c>
      <c r="W258" s="1">
        <v>0.60399999999999998</v>
      </c>
      <c r="X258" s="16">
        <v>8</v>
      </c>
      <c r="Y258" s="16">
        <v>13</v>
      </c>
      <c r="Z258" s="16">
        <v>0.61499999999999999</v>
      </c>
      <c r="AA258" s="20">
        <v>7</v>
      </c>
      <c r="AB258" s="20">
        <v>38</v>
      </c>
      <c r="AC258" s="20">
        <v>45</v>
      </c>
      <c r="AD258" s="32">
        <v>33</v>
      </c>
      <c r="AE258" s="34">
        <v>12</v>
      </c>
      <c r="AF258" s="30">
        <v>3</v>
      </c>
      <c r="AG258" s="1">
        <v>22</v>
      </c>
      <c r="AH258" s="1">
        <v>41</v>
      </c>
      <c r="AI258" s="1">
        <v>72</v>
      </c>
      <c r="AJ258" s="1"/>
      <c r="AK258" s="4">
        <f t="shared" ref="AK258:AK321" si="186">(AVERAGE(AM258:BB258)/0.87)*0.85+10</f>
        <v>72.040909367615114</v>
      </c>
      <c r="AL258" s="4">
        <f t="shared" ref="AL258:AL321" si="187">AVERAGE(AM258:BB258)</f>
        <v>63.500695470382524</v>
      </c>
      <c r="AM258" s="14">
        <f t="shared" ref="AM258:AM321" si="188">((P258*100)*0.5+(N258/6.59)*0.5)*0.66+45</f>
        <v>63.826124430956</v>
      </c>
      <c r="AN258" s="10">
        <f t="shared" si="173"/>
        <v>67.025199999999998</v>
      </c>
      <c r="AO258" s="18">
        <f t="shared" si="161"/>
        <v>59.932500000000005</v>
      </c>
      <c r="AP258" s="39">
        <f t="shared" si="181"/>
        <v>68.988304320361237</v>
      </c>
      <c r="AQ258" s="37">
        <f t="shared" si="178"/>
        <v>51.56</v>
      </c>
      <c r="AR258" s="24">
        <f t="shared" si="177"/>
        <v>55.938333333333333</v>
      </c>
      <c r="AS258" s="22">
        <f t="shared" si="183"/>
        <v>53.206377375360262</v>
      </c>
      <c r="AT258" s="26">
        <f t="shared" si="182"/>
        <v>61.123520232503118</v>
      </c>
      <c r="AU258" s="43">
        <f t="shared" si="179"/>
        <v>51.974346361842109</v>
      </c>
      <c r="AV258" s="37">
        <f t="shared" ref="AV258:AV321" si="189">(((AG258-321)/-3.21)*0.1+(AU258/0.95)*0.57+(AS258/0.95)*0.2+(AI258/20)*0.2)*0.6+40</f>
        <v>71.452355300195535</v>
      </c>
      <c r="AW258" s="42">
        <f t="shared" si="184"/>
        <v>71.895320939630977</v>
      </c>
      <c r="AX258" s="45">
        <f t="shared" ref="AX258:AX321" si="190">(BI258*0.3+BK258*0.2+BM258*0.2+AY258*0.1+BN258*0.2)*0.8+30</f>
        <v>60.997563763812607</v>
      </c>
      <c r="AY258" s="47">
        <f t="shared" si="180"/>
        <v>68.020887126865674</v>
      </c>
      <c r="AZ258" s="28">
        <f t="shared" ref="AZ258:AZ321" si="191">(BI258*0.2+BJ258*0.3+(AC258/11)*0.3+(AR258/0.96)*0.1+BM258*0.1+(AY258/0.96)*0.1)*0.65+40</f>
        <v>73.00081520230566</v>
      </c>
      <c r="BA258" s="49">
        <f t="shared" ref="BA258:BA321" si="192">IF(C258="C",(((AY258/0.95)*0.35+(AU258/0.95)*0.2+BK258*0.45)*0.55+30),IF(C258="PF",(((AY258/0.95)*0.4+(AU258/0.95)*0.25+BK258*0.35)*0.65+35),(((T258/6.3)*0.1+(AY258/0.95)*0.35+(AU258/0.95)*0.2+BK258*0.35)*0.65+40)))</f>
        <v>66.772216512404654</v>
      </c>
      <c r="BB258" s="45">
        <f t="shared" si="169"/>
        <v>70.297262626549141</v>
      </c>
      <c r="BC258" s="5">
        <f t="shared" ref="BC258:BC321" si="193">((D258-39)/-0.2)*0.5+50</f>
        <v>80</v>
      </c>
      <c r="BD258" s="5">
        <f t="shared" ref="BD258:BD321" si="194">((F258-69)/0.19)*0.45+55</f>
        <v>85.78947368421052</v>
      </c>
      <c r="BE258" s="5">
        <f t="shared" ref="BE258:BE321" si="195">((F258-85)/-0.16)*0.45+55</f>
        <v>63.4375</v>
      </c>
      <c r="BF258" s="5">
        <f t="shared" ref="BF258:BF321" si="196">((G258-161)/1.34)*0.45+55</f>
        <v>81.52985074626865</v>
      </c>
      <c r="BG258" s="5">
        <f t="shared" ref="BG258:BG321" si="197">((G258-295)/-1.34)*0.45+55</f>
        <v>73.470149253731336</v>
      </c>
      <c r="BH258" s="5">
        <f t="shared" ref="BH258:BH321" si="198">(M258/29.81)*0.45+55</f>
        <v>59.468299228446831</v>
      </c>
      <c r="BI258" s="5">
        <f t="shared" ref="BI258:BI321" si="199">((D258-39)/-0.2)</f>
        <v>60</v>
      </c>
      <c r="BJ258" s="5">
        <f t="shared" ref="BJ258:BJ321" si="200">((F258-69)/0.19)</f>
        <v>68.421052631578945</v>
      </c>
      <c r="BK258" s="5">
        <f t="shared" ref="BK258:BK321" si="201">((F258-85)/-0.16)</f>
        <v>18.75</v>
      </c>
      <c r="BL258" s="5">
        <f t="shared" ref="BL258:BL321" si="202">((G258-161)/1.34)</f>
        <v>58.955223880597011</v>
      </c>
      <c r="BM258" s="5">
        <f t="shared" ref="BM258:BM321" si="203">((G258-295)/-1.34)</f>
        <v>41.044776119402982</v>
      </c>
      <c r="BN258" s="5">
        <f t="shared" ref="BN258:BN321" si="204">(M258/29.81)</f>
        <v>9.9295538409929556</v>
      </c>
      <c r="BP258" s="51" t="s">
        <v>794</v>
      </c>
      <c r="BQ258" s="51" t="s">
        <v>790</v>
      </c>
    </row>
    <row r="259" spans="1:69" x14ac:dyDescent="0.25">
      <c r="A259" s="2">
        <v>417</v>
      </c>
      <c r="B259" s="1" t="s">
        <v>482</v>
      </c>
      <c r="C259" s="1" t="s">
        <v>25</v>
      </c>
      <c r="D259" s="1">
        <v>29</v>
      </c>
      <c r="E259" s="4">
        <f t="shared" si="185"/>
        <v>76</v>
      </c>
      <c r="F259">
        <v>81</v>
      </c>
      <c r="G259">
        <v>225</v>
      </c>
      <c r="H259" t="s">
        <v>586</v>
      </c>
      <c r="I259" s="1" t="s">
        <v>587</v>
      </c>
      <c r="J259" s="1" t="s">
        <v>69</v>
      </c>
      <c r="K259" s="1">
        <v>83</v>
      </c>
      <c r="L259" s="1">
        <v>35</v>
      </c>
      <c r="M259" s="1">
        <v>2300</v>
      </c>
      <c r="N259" s="12">
        <v>414</v>
      </c>
      <c r="O259" s="12">
        <v>987</v>
      </c>
      <c r="P259" s="12">
        <v>0.41899999999999998</v>
      </c>
      <c r="Q259" s="7">
        <v>72</v>
      </c>
      <c r="R259" s="7">
        <v>228</v>
      </c>
      <c r="S259" s="7">
        <v>0.316</v>
      </c>
      <c r="T259" s="1">
        <v>342</v>
      </c>
      <c r="U259" s="1">
        <v>759</v>
      </c>
      <c r="V259" s="1">
        <v>0.45100000000000001</v>
      </c>
      <c r="W259" s="1">
        <v>0.45600000000000002</v>
      </c>
      <c r="X259" s="16">
        <v>127</v>
      </c>
      <c r="Y259" s="16">
        <v>255</v>
      </c>
      <c r="Z259" s="16">
        <v>0.498</v>
      </c>
      <c r="AA259" s="20">
        <v>152</v>
      </c>
      <c r="AB259" s="20">
        <v>378</v>
      </c>
      <c r="AC259" s="20">
        <v>530</v>
      </c>
      <c r="AD259" s="32">
        <v>277</v>
      </c>
      <c r="AE259" s="35">
        <v>87</v>
      </c>
      <c r="AF259" s="30">
        <v>116</v>
      </c>
      <c r="AG259" s="3">
        <v>206</v>
      </c>
      <c r="AH259" s="1">
        <v>228</v>
      </c>
      <c r="AI259" s="1">
        <v>1027</v>
      </c>
      <c r="AJ259" s="1"/>
      <c r="AK259" s="4">
        <f t="shared" si="186"/>
        <v>89.887099673529065</v>
      </c>
      <c r="AL259" s="4">
        <f t="shared" si="187"/>
        <v>81.766796136435644</v>
      </c>
      <c r="AM259" s="14">
        <f t="shared" si="188"/>
        <v>79.558411229135061</v>
      </c>
      <c r="AN259" s="10">
        <f t="shared" si="173"/>
        <v>72.355199999999996</v>
      </c>
      <c r="AO259" s="18">
        <f t="shared" si="161"/>
        <v>65.348179999999999</v>
      </c>
      <c r="AP259" s="39">
        <f t="shared" si="181"/>
        <v>89.715208391230448</v>
      </c>
      <c r="AQ259" s="37">
        <f t="shared" si="178"/>
        <v>80.06</v>
      </c>
      <c r="AR259" s="24">
        <f t="shared" si="177"/>
        <v>92.418055555555554</v>
      </c>
      <c r="AS259" s="22">
        <f t="shared" si="183"/>
        <v>84.643340025729998</v>
      </c>
      <c r="AT259" s="26">
        <f t="shared" si="182"/>
        <v>88.136673359063323</v>
      </c>
      <c r="AU259" s="43">
        <f t="shared" si="179"/>
        <v>81.618173719796658</v>
      </c>
      <c r="AV259" s="37">
        <f t="shared" si="189"/>
        <v>88.385865568446746</v>
      </c>
      <c r="AW259" s="42">
        <f t="shared" si="184"/>
        <v>92.320413774514535</v>
      </c>
      <c r="AX259" s="45">
        <f t="shared" si="190"/>
        <v>73.083135683921057</v>
      </c>
      <c r="AY259" s="47">
        <f t="shared" si="180"/>
        <v>79.750950093283592</v>
      </c>
      <c r="AZ259" s="28">
        <f t="shared" si="191"/>
        <v>83.2640428313386</v>
      </c>
      <c r="BA259" s="49">
        <f t="shared" si="192"/>
        <v>76.475079214442843</v>
      </c>
      <c r="BB259" s="45">
        <f t="shared" si="169"/>
        <v>81.136008736511798</v>
      </c>
      <c r="BC259" s="5">
        <f t="shared" si="193"/>
        <v>75</v>
      </c>
      <c r="BD259" s="5">
        <f t="shared" si="194"/>
        <v>83.421052631578945</v>
      </c>
      <c r="BE259" s="5">
        <f t="shared" si="195"/>
        <v>66.25</v>
      </c>
      <c r="BF259" s="5">
        <f t="shared" si="196"/>
        <v>76.492537313432834</v>
      </c>
      <c r="BG259" s="5">
        <f t="shared" si="197"/>
        <v>78.507462686567166</v>
      </c>
      <c r="BH259" s="5">
        <f t="shared" si="198"/>
        <v>89.719892653471987</v>
      </c>
      <c r="BI259" s="5">
        <f t="shared" si="199"/>
        <v>50</v>
      </c>
      <c r="BJ259" s="5">
        <f t="shared" si="200"/>
        <v>63.157894736842103</v>
      </c>
      <c r="BK259" s="5">
        <f t="shared" si="201"/>
        <v>25</v>
      </c>
      <c r="BL259" s="5">
        <f t="shared" si="202"/>
        <v>47.761194029850742</v>
      </c>
      <c r="BM259" s="5">
        <f t="shared" si="203"/>
        <v>52.238805970149251</v>
      </c>
      <c r="BN259" s="5">
        <f t="shared" si="204"/>
        <v>77.155317007715539</v>
      </c>
      <c r="BP259" s="51" t="s">
        <v>798</v>
      </c>
      <c r="BQ259" s="51" t="s">
        <v>781</v>
      </c>
    </row>
    <row r="260" spans="1:69" x14ac:dyDescent="0.25">
      <c r="A260" s="1">
        <v>218</v>
      </c>
      <c r="B260" s="1" t="s">
        <v>279</v>
      </c>
      <c r="C260" s="1" t="s">
        <v>73</v>
      </c>
      <c r="D260" s="1">
        <v>24</v>
      </c>
      <c r="E260" s="4">
        <f t="shared" si="185"/>
        <v>71</v>
      </c>
      <c r="F260">
        <v>76</v>
      </c>
      <c r="G260">
        <v>205</v>
      </c>
      <c r="H260" t="s">
        <v>782</v>
      </c>
      <c r="I260" s="1" t="s">
        <v>587</v>
      </c>
      <c r="J260" s="1" t="s">
        <v>41</v>
      </c>
      <c r="K260" s="1">
        <v>40</v>
      </c>
      <c r="L260" s="1">
        <v>37</v>
      </c>
      <c r="M260" s="1">
        <v>1303</v>
      </c>
      <c r="N260" s="12">
        <v>238</v>
      </c>
      <c r="O260" s="12">
        <v>534</v>
      </c>
      <c r="P260" s="12">
        <v>0.44600000000000001</v>
      </c>
      <c r="Q260" s="7">
        <v>51</v>
      </c>
      <c r="R260" s="7">
        <v>135</v>
      </c>
      <c r="S260" s="7">
        <v>0.378</v>
      </c>
      <c r="T260" s="1">
        <v>187</v>
      </c>
      <c r="U260" s="1">
        <v>399</v>
      </c>
      <c r="V260" s="1">
        <v>0.46899999999999997</v>
      </c>
      <c r="W260" s="1">
        <v>0.49299999999999999</v>
      </c>
      <c r="X260" s="16">
        <v>65</v>
      </c>
      <c r="Y260" s="16">
        <v>76</v>
      </c>
      <c r="Z260" s="16">
        <v>0.85499999999999998</v>
      </c>
      <c r="AA260" s="20">
        <v>32</v>
      </c>
      <c r="AB260" s="20">
        <v>103</v>
      </c>
      <c r="AC260" s="20">
        <v>135</v>
      </c>
      <c r="AD260" s="32">
        <v>274</v>
      </c>
      <c r="AE260" s="34">
        <v>63</v>
      </c>
      <c r="AF260" s="30">
        <v>23</v>
      </c>
      <c r="AG260" s="1">
        <v>91</v>
      </c>
      <c r="AH260" s="1">
        <v>110</v>
      </c>
      <c r="AI260" s="1">
        <v>592</v>
      </c>
      <c r="AJ260" s="1"/>
      <c r="AK260" s="4">
        <f t="shared" si="186"/>
        <v>84.443921726273288</v>
      </c>
      <c r="AL260" s="4">
        <f t="shared" si="187"/>
        <v>76.195543413950304</v>
      </c>
      <c r="AM260" s="14">
        <f t="shared" si="188"/>
        <v>71.636057663125953</v>
      </c>
      <c r="AN260" s="10">
        <f t="shared" si="173"/>
        <v>79.673599999999993</v>
      </c>
      <c r="AO260" s="18">
        <f t="shared" si="161"/>
        <v>88.545549999999992</v>
      </c>
      <c r="AP260" s="39">
        <f t="shared" si="181"/>
        <v>76.551741727380374</v>
      </c>
      <c r="AQ260" s="37">
        <f t="shared" si="178"/>
        <v>70.94</v>
      </c>
      <c r="AR260" s="24">
        <f t="shared" si="177"/>
        <v>61.332222222222221</v>
      </c>
      <c r="AS260" s="22">
        <f t="shared" si="183"/>
        <v>58.577864169829837</v>
      </c>
      <c r="AT260" s="26">
        <f t="shared" si="182"/>
        <v>66.06643559840127</v>
      </c>
      <c r="AU260" s="43">
        <f t="shared" si="179"/>
        <v>82.214378717404315</v>
      </c>
      <c r="AV260" s="37">
        <f t="shared" si="189"/>
        <v>84.8475509171206</v>
      </c>
      <c r="AW260" s="42">
        <f t="shared" si="184"/>
        <v>82.227524581641532</v>
      </c>
      <c r="AX260" s="45">
        <f t="shared" si="190"/>
        <v>81.749447680496374</v>
      </c>
      <c r="AY260" s="47">
        <f t="shared" si="180"/>
        <v>87.619409048507464</v>
      </c>
      <c r="AZ260" s="28">
        <f t="shared" si="191"/>
        <v>73.778330686910977</v>
      </c>
      <c r="BA260" s="49">
        <f t="shared" si="192"/>
        <v>86.959171439152456</v>
      </c>
      <c r="BB260" s="45">
        <f t="shared" si="169"/>
        <v>66.409410171011245</v>
      </c>
      <c r="BC260" s="5">
        <f t="shared" si="193"/>
        <v>87.5</v>
      </c>
      <c r="BD260" s="5">
        <f t="shared" si="194"/>
        <v>71.578947368421055</v>
      </c>
      <c r="BE260" s="5">
        <f t="shared" si="195"/>
        <v>80.3125</v>
      </c>
      <c r="BF260" s="5">
        <f t="shared" si="196"/>
        <v>69.776119402985074</v>
      </c>
      <c r="BG260" s="5">
        <f t="shared" si="197"/>
        <v>85.223880597014926</v>
      </c>
      <c r="BH260" s="5">
        <f t="shared" si="198"/>
        <v>74.669573968466963</v>
      </c>
      <c r="BI260" s="5">
        <f t="shared" si="199"/>
        <v>75</v>
      </c>
      <c r="BJ260" s="5">
        <f t="shared" si="200"/>
        <v>36.842105263157897</v>
      </c>
      <c r="BK260" s="5">
        <f t="shared" si="201"/>
        <v>56.25</v>
      </c>
      <c r="BL260" s="5">
        <f t="shared" si="202"/>
        <v>32.835820895522389</v>
      </c>
      <c r="BM260" s="5">
        <f t="shared" si="203"/>
        <v>67.164179104477611</v>
      </c>
      <c r="BN260" s="5">
        <f t="shared" si="204"/>
        <v>43.710164374371018</v>
      </c>
      <c r="BP260" s="51" t="s">
        <v>795</v>
      </c>
      <c r="BQ260" s="51" t="s">
        <v>787</v>
      </c>
    </row>
    <row r="261" spans="1:69" x14ac:dyDescent="0.25">
      <c r="A261" s="1">
        <v>378</v>
      </c>
      <c r="B261" s="1" t="s">
        <v>442</v>
      </c>
      <c r="C261" s="1" t="s">
        <v>25</v>
      </c>
      <c r="D261" s="1">
        <v>20</v>
      </c>
      <c r="E261" s="4">
        <f t="shared" si="185"/>
        <v>76</v>
      </c>
      <c r="F261">
        <v>81</v>
      </c>
      <c r="G261">
        <v>250</v>
      </c>
      <c r="H261" t="s">
        <v>593</v>
      </c>
      <c r="I261" s="1" t="s">
        <v>587</v>
      </c>
      <c r="J261" s="1" t="s">
        <v>107</v>
      </c>
      <c r="K261" s="1">
        <v>1</v>
      </c>
      <c r="L261" s="1">
        <v>0</v>
      </c>
      <c r="M261" s="1">
        <v>14</v>
      </c>
      <c r="N261" s="12">
        <v>1</v>
      </c>
      <c r="O261" s="12">
        <v>3</v>
      </c>
      <c r="P261" s="12">
        <v>0.33300000000000002</v>
      </c>
      <c r="Q261" s="7">
        <v>0</v>
      </c>
      <c r="R261" s="7">
        <v>0</v>
      </c>
      <c r="S261" s="7"/>
      <c r="T261" s="1">
        <v>1</v>
      </c>
      <c r="U261" s="1">
        <v>3</v>
      </c>
      <c r="V261" s="1">
        <v>0.33300000000000002</v>
      </c>
      <c r="W261" s="1">
        <v>0.33300000000000002</v>
      </c>
      <c r="X261" s="16">
        <v>0</v>
      </c>
      <c r="Y261" s="16">
        <v>2</v>
      </c>
      <c r="Z261" s="16">
        <v>0</v>
      </c>
      <c r="AA261" s="20">
        <v>0</v>
      </c>
      <c r="AB261" s="20">
        <v>0</v>
      </c>
      <c r="AC261" s="20">
        <v>0</v>
      </c>
      <c r="AD261" s="32">
        <v>0</v>
      </c>
      <c r="AE261" s="34">
        <v>0</v>
      </c>
      <c r="AF261" s="30">
        <v>0</v>
      </c>
      <c r="AG261" s="1">
        <v>1</v>
      </c>
      <c r="AH261" s="1">
        <v>1</v>
      </c>
      <c r="AI261" s="1">
        <v>2</v>
      </c>
      <c r="AJ261" s="1"/>
      <c r="AK261" s="4">
        <f t="shared" si="186"/>
        <v>68.929274081133599</v>
      </c>
      <c r="AL261" s="4">
        <f t="shared" si="187"/>
        <v>60.315845235983801</v>
      </c>
      <c r="AM261" s="14">
        <f t="shared" si="188"/>
        <v>56.039075872534141</v>
      </c>
      <c r="AN261" s="10">
        <f t="shared" si="173"/>
        <v>45</v>
      </c>
      <c r="AO261" s="18">
        <f t="shared" si="161"/>
        <v>40</v>
      </c>
      <c r="AP261" s="39">
        <f t="shared" si="181"/>
        <v>68.600028385860782</v>
      </c>
      <c r="AQ261" s="37">
        <f t="shared" si="178"/>
        <v>47</v>
      </c>
      <c r="AR261" s="24">
        <f t="shared" si="177"/>
        <v>54.782499999999999</v>
      </c>
      <c r="AS261" s="22">
        <f t="shared" si="183"/>
        <v>51.782899663085622</v>
      </c>
      <c r="AT261" s="26">
        <f t="shared" si="182"/>
        <v>58.782899663085622</v>
      </c>
      <c r="AU261" s="43">
        <f t="shared" si="179"/>
        <v>48.592934638157899</v>
      </c>
      <c r="AV261" s="37">
        <f t="shared" si="189"/>
        <v>70.027762733131027</v>
      </c>
      <c r="AW261" s="42">
        <f t="shared" si="184"/>
        <v>70.692126461423356</v>
      </c>
      <c r="AX261" s="45">
        <f t="shared" si="190"/>
        <v>67.981929509906024</v>
      </c>
      <c r="AY261" s="47">
        <f t="shared" si="180"/>
        <v>71.670657649253741</v>
      </c>
      <c r="AZ261" s="28">
        <f t="shared" si="191"/>
        <v>75.410557843747966</v>
      </c>
      <c r="BA261" s="49">
        <f t="shared" si="192"/>
        <v>68.614576702638573</v>
      </c>
      <c r="BB261" s="45">
        <f t="shared" si="169"/>
        <v>70.075574652916259</v>
      </c>
      <c r="BC261" s="5">
        <f t="shared" si="193"/>
        <v>97.5</v>
      </c>
      <c r="BD261" s="5">
        <f t="shared" si="194"/>
        <v>83.421052631578945</v>
      </c>
      <c r="BE261" s="5">
        <f t="shared" si="195"/>
        <v>66.25</v>
      </c>
      <c r="BF261" s="5">
        <f t="shared" si="196"/>
        <v>84.888059701492537</v>
      </c>
      <c r="BG261" s="5">
        <f t="shared" si="197"/>
        <v>70.111940298507463</v>
      </c>
      <c r="BH261" s="5">
        <f t="shared" si="198"/>
        <v>55.211338477021137</v>
      </c>
      <c r="BI261" s="5">
        <f t="shared" si="199"/>
        <v>95</v>
      </c>
      <c r="BJ261" s="5">
        <f t="shared" si="200"/>
        <v>63.157894736842103</v>
      </c>
      <c r="BK261" s="5">
        <f t="shared" si="201"/>
        <v>25</v>
      </c>
      <c r="BL261" s="5">
        <f t="shared" si="202"/>
        <v>66.417910447761187</v>
      </c>
      <c r="BM261" s="5">
        <f t="shared" si="203"/>
        <v>33.582089552238806</v>
      </c>
      <c r="BN261" s="5">
        <f t="shared" si="204"/>
        <v>0.46964106004696415</v>
      </c>
      <c r="BP261" s="51" t="s">
        <v>793</v>
      </c>
      <c r="BQ261" s="51" t="s">
        <v>787</v>
      </c>
    </row>
    <row r="262" spans="1:69" x14ac:dyDescent="0.25">
      <c r="A262" s="1">
        <v>194</v>
      </c>
      <c r="B262" s="1" t="s">
        <v>255</v>
      </c>
      <c r="C262" s="1" t="s">
        <v>33</v>
      </c>
      <c r="D262" s="1">
        <v>24</v>
      </c>
      <c r="E262" s="4">
        <f t="shared" si="185"/>
        <v>79</v>
      </c>
      <c r="F262">
        <v>84</v>
      </c>
      <c r="G262">
        <v>255</v>
      </c>
      <c r="H262" t="s">
        <v>646</v>
      </c>
      <c r="I262" s="1" t="s">
        <v>587</v>
      </c>
      <c r="J262" s="1" t="s">
        <v>36</v>
      </c>
      <c r="K262" s="1">
        <v>41</v>
      </c>
      <c r="L262" s="1">
        <v>14</v>
      </c>
      <c r="M262" s="1">
        <v>712</v>
      </c>
      <c r="N262" s="12">
        <v>85</v>
      </c>
      <c r="O262" s="12">
        <v>178</v>
      </c>
      <c r="P262" s="12">
        <v>0.47799999999999998</v>
      </c>
      <c r="Q262" s="7">
        <v>10</v>
      </c>
      <c r="R262" s="7">
        <v>31</v>
      </c>
      <c r="S262" s="7">
        <v>0.32300000000000001</v>
      </c>
      <c r="T262" s="1">
        <v>75</v>
      </c>
      <c r="U262" s="1">
        <v>147</v>
      </c>
      <c r="V262" s="1">
        <v>0.51</v>
      </c>
      <c r="W262" s="1">
        <v>0.50600000000000001</v>
      </c>
      <c r="X262" s="16">
        <v>39</v>
      </c>
      <c r="Y262" s="16">
        <v>47</v>
      </c>
      <c r="Z262" s="16">
        <v>0.83</v>
      </c>
      <c r="AA262" s="20">
        <v>57</v>
      </c>
      <c r="AB262" s="20">
        <v>77</v>
      </c>
      <c r="AC262" s="20">
        <v>134</v>
      </c>
      <c r="AD262" s="32">
        <v>36</v>
      </c>
      <c r="AE262" s="34">
        <v>27</v>
      </c>
      <c r="AF262" s="30">
        <v>30</v>
      </c>
      <c r="AG262" s="1">
        <v>26</v>
      </c>
      <c r="AH262" s="1">
        <v>70</v>
      </c>
      <c r="AI262" s="1">
        <v>219</v>
      </c>
      <c r="AJ262" s="1"/>
      <c r="AK262" s="4">
        <f t="shared" si="186"/>
        <v>74.955789731881453</v>
      </c>
      <c r="AL262" s="4">
        <f t="shared" si="187"/>
        <v>66.484161254984542</v>
      </c>
      <c r="AM262" s="14">
        <f t="shared" si="188"/>
        <v>65.030449165402132</v>
      </c>
      <c r="AN262" s="10">
        <f t="shared" si="173"/>
        <v>62.531599999999997</v>
      </c>
      <c r="AO262" s="18">
        <f t="shared" si="161"/>
        <v>68.875</v>
      </c>
      <c r="AP262" s="39">
        <f t="shared" si="181"/>
        <v>74.309774397071806</v>
      </c>
      <c r="AQ262" s="37">
        <f t="shared" si="178"/>
        <v>57.26</v>
      </c>
      <c r="AR262" s="24">
        <f t="shared" si="177"/>
        <v>65.063333333333333</v>
      </c>
      <c r="AS262" s="22">
        <f t="shared" si="183"/>
        <v>63.0522880409859</v>
      </c>
      <c r="AT262" s="26">
        <f t="shared" si="182"/>
        <v>65.345621374319236</v>
      </c>
      <c r="AU262" s="43">
        <f t="shared" si="179"/>
        <v>52.409905531997609</v>
      </c>
      <c r="AV262" s="37">
        <f t="shared" si="189"/>
        <v>73.660084225127193</v>
      </c>
      <c r="AW262" s="42">
        <f t="shared" si="184"/>
        <v>76.54515356940729</v>
      </c>
      <c r="AX262" s="45">
        <f t="shared" si="190"/>
        <v>63.098296733003046</v>
      </c>
      <c r="AY262" s="47">
        <f t="shared" si="180"/>
        <v>68.758011660447764</v>
      </c>
      <c r="AZ262" s="28">
        <f t="shared" si="191"/>
        <v>78.521310128976424</v>
      </c>
      <c r="BA262" s="49">
        <f t="shared" si="192"/>
        <v>51.547934845427299</v>
      </c>
      <c r="BB262" s="45">
        <f t="shared" si="169"/>
        <v>77.737817074253712</v>
      </c>
      <c r="BC262" s="5">
        <f t="shared" si="193"/>
        <v>87.5</v>
      </c>
      <c r="BD262" s="5">
        <f t="shared" si="194"/>
        <v>90.526315789473685</v>
      </c>
      <c r="BE262" s="5">
        <f t="shared" si="195"/>
        <v>57.8125</v>
      </c>
      <c r="BF262" s="5">
        <f t="shared" si="196"/>
        <v>86.567164179104481</v>
      </c>
      <c r="BG262" s="5">
        <f t="shared" si="197"/>
        <v>68.432835820895519</v>
      </c>
      <c r="BH262" s="5">
        <f t="shared" si="198"/>
        <v>65.748071117074801</v>
      </c>
      <c r="BI262" s="5">
        <f t="shared" si="199"/>
        <v>75</v>
      </c>
      <c r="BJ262" s="5">
        <f t="shared" si="200"/>
        <v>78.94736842105263</v>
      </c>
      <c r="BK262" s="5">
        <f t="shared" si="201"/>
        <v>6.25</v>
      </c>
      <c r="BL262" s="5">
        <f t="shared" si="202"/>
        <v>70.149253731343279</v>
      </c>
      <c r="BM262" s="5">
        <f t="shared" si="203"/>
        <v>29.850746268656714</v>
      </c>
      <c r="BN262" s="5">
        <f t="shared" si="204"/>
        <v>23.884602482388463</v>
      </c>
      <c r="BP262" s="51" t="s">
        <v>807</v>
      </c>
      <c r="BQ262" s="51" t="s">
        <v>790</v>
      </c>
    </row>
    <row r="263" spans="1:69" x14ac:dyDescent="0.25">
      <c r="A263" s="1">
        <v>219</v>
      </c>
      <c r="B263" s="1" t="s">
        <v>280</v>
      </c>
      <c r="C263" s="1" t="s">
        <v>30</v>
      </c>
      <c r="D263" s="1">
        <v>25</v>
      </c>
      <c r="E263" s="4">
        <f t="shared" si="185"/>
        <v>73</v>
      </c>
      <c r="F263">
        <v>78</v>
      </c>
      <c r="G263">
        <v>185</v>
      </c>
      <c r="H263" t="s">
        <v>643</v>
      </c>
      <c r="I263" s="1" t="s">
        <v>587</v>
      </c>
      <c r="J263" s="1" t="s">
        <v>79</v>
      </c>
      <c r="K263" s="1">
        <v>59</v>
      </c>
      <c r="L263" s="1">
        <v>4</v>
      </c>
      <c r="M263" s="1">
        <v>657</v>
      </c>
      <c r="N263" s="12">
        <v>91</v>
      </c>
      <c r="O263" s="12">
        <v>235</v>
      </c>
      <c r="P263" s="12">
        <v>0.38700000000000001</v>
      </c>
      <c r="Q263" s="7">
        <v>35</v>
      </c>
      <c r="R263" s="7">
        <v>109</v>
      </c>
      <c r="S263" s="7">
        <v>0.32100000000000001</v>
      </c>
      <c r="T263" s="1">
        <v>56</v>
      </c>
      <c r="U263" s="1">
        <v>126</v>
      </c>
      <c r="V263" s="1">
        <v>0.44400000000000001</v>
      </c>
      <c r="W263" s="1">
        <v>0.46200000000000002</v>
      </c>
      <c r="X263" s="16">
        <v>37</v>
      </c>
      <c r="Y263" s="16">
        <v>45</v>
      </c>
      <c r="Z263" s="16">
        <v>0.82199999999999995</v>
      </c>
      <c r="AA263" s="20">
        <v>12</v>
      </c>
      <c r="AB263" s="20">
        <v>61</v>
      </c>
      <c r="AC263" s="20">
        <v>73</v>
      </c>
      <c r="AD263" s="32">
        <v>48</v>
      </c>
      <c r="AE263" s="34">
        <v>40</v>
      </c>
      <c r="AF263" s="30">
        <v>12</v>
      </c>
      <c r="AG263" s="1">
        <v>29</v>
      </c>
      <c r="AH263" s="1">
        <v>54</v>
      </c>
      <c r="AI263" s="1">
        <v>254</v>
      </c>
      <c r="AJ263" s="1"/>
      <c r="AK263" s="4">
        <f t="shared" si="186"/>
        <v>77.050489937348857</v>
      </c>
      <c r="AL263" s="4">
        <f t="shared" si="187"/>
        <v>68.628148524110003</v>
      </c>
      <c r="AM263" s="14">
        <f t="shared" si="188"/>
        <v>62.327904400606982</v>
      </c>
      <c r="AN263" s="10">
        <f t="shared" ref="AN263:AN282" si="205">IF(C263="SG",((S263*100)*0.6+(Q263/2)*0.4)*0.64+59,IF(C263="PG",((S263*100)*0.6+(Q263/2)*0.4)*0.72+56,((S263*100)*0.6+(Q263/2)*0.4)*0.82+45))</f>
        <v>75.806399999999996</v>
      </c>
      <c r="AO263" s="18">
        <f t="shared" ref="AO263:AO326" si="206">IF(Y263&gt;50,((Z263*107)*0.9+(X263/5)*0.1)*0.7+30,((Z263*90)*0.5+(X263/5)*0.5)*0.7+40)</f>
        <v>68.483000000000004</v>
      </c>
      <c r="AP263" s="39">
        <f t="shared" si="181"/>
        <v>71.03126741832908</v>
      </c>
      <c r="AQ263" s="37">
        <f t="shared" si="178"/>
        <v>62.2</v>
      </c>
      <c r="AR263" s="24">
        <f t="shared" si="177"/>
        <v>58.12833333333333</v>
      </c>
      <c r="AS263" s="22">
        <f t="shared" si="183"/>
        <v>54.671105315615335</v>
      </c>
      <c r="AT263" s="26">
        <f t="shared" si="182"/>
        <v>63.026343410853428</v>
      </c>
      <c r="AU263" s="43">
        <f t="shared" si="179"/>
        <v>55.623199913277517</v>
      </c>
      <c r="AV263" s="37">
        <f t="shared" si="189"/>
        <v>73.912119723354436</v>
      </c>
      <c r="AW263" s="42">
        <f t="shared" si="184"/>
        <v>78.007289060190061</v>
      </c>
      <c r="AX263" s="45">
        <f t="shared" si="190"/>
        <v>77.178748743660094</v>
      </c>
      <c r="AY263" s="47">
        <f t="shared" si="180"/>
        <v>83.976086753731352</v>
      </c>
      <c r="AZ263" s="28">
        <f t="shared" si="191"/>
        <v>74.588407353271464</v>
      </c>
      <c r="BA263" s="49">
        <f t="shared" si="192"/>
        <v>78.252561435882996</v>
      </c>
      <c r="BB263" s="45">
        <f t="shared" si="169"/>
        <v>60.837609523653924</v>
      </c>
      <c r="BC263" s="5">
        <f t="shared" si="193"/>
        <v>85</v>
      </c>
      <c r="BD263" s="5">
        <f t="shared" si="194"/>
        <v>76.315789473684205</v>
      </c>
      <c r="BE263" s="5">
        <f t="shared" si="195"/>
        <v>74.6875</v>
      </c>
      <c r="BF263" s="5">
        <f t="shared" si="196"/>
        <v>63.059701492537314</v>
      </c>
      <c r="BG263" s="5">
        <f t="shared" si="197"/>
        <v>91.940298507462686</v>
      </c>
      <c r="BH263" s="5">
        <f t="shared" si="198"/>
        <v>64.917812814491782</v>
      </c>
      <c r="BI263" s="5">
        <f t="shared" si="199"/>
        <v>70</v>
      </c>
      <c r="BJ263" s="5">
        <f t="shared" si="200"/>
        <v>47.368421052631575</v>
      </c>
      <c r="BK263" s="5">
        <f t="shared" si="201"/>
        <v>43.75</v>
      </c>
      <c r="BL263" s="5">
        <f t="shared" si="202"/>
        <v>17.910447761194028</v>
      </c>
      <c r="BM263" s="5">
        <f t="shared" si="203"/>
        <v>82.089552238805965</v>
      </c>
      <c r="BN263" s="5">
        <f t="shared" si="204"/>
        <v>22.039584032203958</v>
      </c>
      <c r="BP263" s="51" t="s">
        <v>796</v>
      </c>
      <c r="BQ263" s="51" t="s">
        <v>787</v>
      </c>
    </row>
    <row r="264" spans="1:69" x14ac:dyDescent="0.25">
      <c r="A264" s="1">
        <v>348</v>
      </c>
      <c r="B264" s="1" t="s">
        <v>411</v>
      </c>
      <c r="C264" s="1" t="s">
        <v>33</v>
      </c>
      <c r="D264" s="1">
        <v>20</v>
      </c>
      <c r="E264" s="4">
        <f t="shared" si="185"/>
        <v>78</v>
      </c>
      <c r="F264">
        <v>83</v>
      </c>
      <c r="G264">
        <v>280</v>
      </c>
      <c r="H264" t="s">
        <v>586</v>
      </c>
      <c r="I264" s="1" t="s">
        <v>587</v>
      </c>
      <c r="J264" s="1" t="s">
        <v>38</v>
      </c>
      <c r="K264" s="1">
        <v>62</v>
      </c>
      <c r="L264" s="1">
        <v>27</v>
      </c>
      <c r="M264" s="1">
        <v>1103</v>
      </c>
      <c r="N264" s="12">
        <v>171</v>
      </c>
      <c r="O264" s="12">
        <v>383</v>
      </c>
      <c r="P264" s="12">
        <v>0.44600000000000001</v>
      </c>
      <c r="Q264" s="7">
        <v>0</v>
      </c>
      <c r="R264" s="7">
        <v>2</v>
      </c>
      <c r="S264" s="7">
        <v>0</v>
      </c>
      <c r="T264" s="1">
        <v>171</v>
      </c>
      <c r="U264" s="1">
        <v>381</v>
      </c>
      <c r="V264" s="1">
        <v>0.44900000000000001</v>
      </c>
      <c r="W264" s="1">
        <v>0.44600000000000001</v>
      </c>
      <c r="X264" s="16">
        <v>84</v>
      </c>
      <c r="Y264" s="16">
        <v>132</v>
      </c>
      <c r="Z264" s="16">
        <v>0.63600000000000001</v>
      </c>
      <c r="AA264" s="20">
        <v>125</v>
      </c>
      <c r="AB264" s="20">
        <v>257</v>
      </c>
      <c r="AC264" s="20">
        <v>382</v>
      </c>
      <c r="AD264" s="32">
        <v>50</v>
      </c>
      <c r="AE264" s="34">
        <v>52</v>
      </c>
      <c r="AF264" s="30">
        <v>68</v>
      </c>
      <c r="AG264" s="1">
        <v>86</v>
      </c>
      <c r="AH264" s="1">
        <v>207</v>
      </c>
      <c r="AI264" s="1">
        <v>426</v>
      </c>
      <c r="AJ264" s="1"/>
      <c r="AK264" s="4">
        <f t="shared" si="186"/>
        <v>80.664999244612062</v>
      </c>
      <c r="AL264" s="4">
        <f t="shared" si="187"/>
        <v>72.327705109191172</v>
      </c>
      <c r="AM264" s="14">
        <f t="shared" si="188"/>
        <v>68.280974203338388</v>
      </c>
      <c r="AN264" s="10">
        <f t="shared" si="205"/>
        <v>45</v>
      </c>
      <c r="AO264" s="18">
        <f t="shared" si="206"/>
        <v>74.048760000000001</v>
      </c>
      <c r="AP264" s="39">
        <f t="shared" si="181"/>
        <v>82.302045698501217</v>
      </c>
      <c r="AQ264" s="37">
        <f t="shared" si="178"/>
        <v>66.759999999999991</v>
      </c>
      <c r="AR264" s="24">
        <f t="shared" si="177"/>
        <v>77.209722222222226</v>
      </c>
      <c r="AS264" s="22">
        <f t="shared" si="183"/>
        <v>78.307371552941078</v>
      </c>
      <c r="AT264" s="26">
        <f t="shared" si="182"/>
        <v>79.602609648179168</v>
      </c>
      <c r="AU264" s="43">
        <f t="shared" si="179"/>
        <v>54.595715656100481</v>
      </c>
      <c r="AV264" s="37">
        <f t="shared" si="189"/>
        <v>76.494438460001021</v>
      </c>
      <c r="AW264" s="42">
        <f t="shared" si="184"/>
        <v>84.186125731373195</v>
      </c>
      <c r="AX264" s="45">
        <f t="shared" si="190"/>
        <v>68.389263333224847</v>
      </c>
      <c r="AY264" s="47">
        <f t="shared" si="180"/>
        <v>73.4757192164179</v>
      </c>
      <c r="AZ264" s="28">
        <f t="shared" si="191"/>
        <v>84.420511272156205</v>
      </c>
      <c r="BA264" s="49">
        <f t="shared" si="192"/>
        <v>54.303860180348948</v>
      </c>
      <c r="BB264" s="45">
        <f t="shared" si="169"/>
        <v>89.866164572253908</v>
      </c>
      <c r="BC264" s="5">
        <f t="shared" si="193"/>
        <v>97.5</v>
      </c>
      <c r="BD264" s="5">
        <f t="shared" si="194"/>
        <v>88.15789473684211</v>
      </c>
      <c r="BE264" s="5">
        <f t="shared" si="195"/>
        <v>60.625</v>
      </c>
      <c r="BF264" s="5">
        <f t="shared" si="196"/>
        <v>94.962686567164184</v>
      </c>
      <c r="BG264" s="5">
        <f t="shared" si="197"/>
        <v>60.037313432835823</v>
      </c>
      <c r="BH264" s="5">
        <f t="shared" si="198"/>
        <v>71.650452868165047</v>
      </c>
      <c r="BI264" s="5">
        <f t="shared" si="199"/>
        <v>95</v>
      </c>
      <c r="BJ264" s="5">
        <f t="shared" si="200"/>
        <v>73.684210526315795</v>
      </c>
      <c r="BK264" s="5">
        <f t="shared" si="201"/>
        <v>12.5</v>
      </c>
      <c r="BL264" s="5">
        <f t="shared" si="202"/>
        <v>88.805970149253724</v>
      </c>
      <c r="BM264" s="5">
        <f t="shared" si="203"/>
        <v>11.194029850746269</v>
      </c>
      <c r="BN264" s="5">
        <f t="shared" si="204"/>
        <v>37.0010063737001</v>
      </c>
      <c r="BP264" s="51" t="s">
        <v>791</v>
      </c>
      <c r="BQ264" s="51" t="s">
        <v>790</v>
      </c>
    </row>
    <row r="265" spans="1:69" x14ac:dyDescent="0.25">
      <c r="A265" s="1">
        <v>307</v>
      </c>
      <c r="B265" s="1" t="s">
        <v>369</v>
      </c>
      <c r="C265" s="1" t="s">
        <v>30</v>
      </c>
      <c r="D265" s="1">
        <v>21</v>
      </c>
      <c r="E265" s="4">
        <f t="shared" si="185"/>
        <v>73</v>
      </c>
      <c r="F265">
        <v>78</v>
      </c>
      <c r="G265">
        <v>205</v>
      </c>
      <c r="H265" t="s">
        <v>706</v>
      </c>
      <c r="I265" s="1" t="s">
        <v>734</v>
      </c>
      <c r="J265" s="1" t="s">
        <v>69</v>
      </c>
      <c r="K265" s="1">
        <v>62</v>
      </c>
      <c r="L265" s="1">
        <v>15</v>
      </c>
      <c r="M265" s="1">
        <v>1352</v>
      </c>
      <c r="N265" s="12">
        <v>172</v>
      </c>
      <c r="O265" s="12">
        <v>434</v>
      </c>
      <c r="P265" s="12">
        <v>0.39600000000000002</v>
      </c>
      <c r="Q265" s="7">
        <v>43</v>
      </c>
      <c r="R265" s="7">
        <v>150</v>
      </c>
      <c r="S265" s="7">
        <v>0.28699999999999998</v>
      </c>
      <c r="T265" s="1">
        <v>129</v>
      </c>
      <c r="U265" s="1">
        <v>284</v>
      </c>
      <c r="V265" s="1">
        <v>0.45400000000000001</v>
      </c>
      <c r="W265" s="1">
        <v>0.44600000000000001</v>
      </c>
      <c r="X265" s="16">
        <v>100</v>
      </c>
      <c r="Y265" s="16">
        <v>133</v>
      </c>
      <c r="Z265" s="16">
        <v>0.752</v>
      </c>
      <c r="AA265" s="20">
        <v>65</v>
      </c>
      <c r="AB265" s="20">
        <v>135</v>
      </c>
      <c r="AC265" s="20">
        <v>200</v>
      </c>
      <c r="AD265" s="32">
        <v>72</v>
      </c>
      <c r="AE265" s="34">
        <v>44</v>
      </c>
      <c r="AF265" s="30">
        <v>70</v>
      </c>
      <c r="AG265" s="1">
        <v>105</v>
      </c>
      <c r="AH265" s="1">
        <v>126</v>
      </c>
      <c r="AI265" s="1">
        <v>487</v>
      </c>
      <c r="AJ265" s="1"/>
      <c r="AK265" s="4">
        <f t="shared" si="186"/>
        <v>82.907671878226409</v>
      </c>
      <c r="AL265" s="4">
        <f t="shared" si="187"/>
        <v>74.62314651065526</v>
      </c>
      <c r="AM265" s="14">
        <f t="shared" si="188"/>
        <v>66.681050075872534</v>
      </c>
      <c r="AN265" s="10">
        <f t="shared" si="205"/>
        <v>75.524799999999999</v>
      </c>
      <c r="AO265" s="18">
        <f t="shared" si="206"/>
        <v>82.092320000000001</v>
      </c>
      <c r="AP265" s="39">
        <f t="shared" si="181"/>
        <v>77.165395510907416</v>
      </c>
      <c r="AQ265" s="37">
        <f t="shared" si="178"/>
        <v>63.72</v>
      </c>
      <c r="AR265" s="24">
        <f t="shared" si="177"/>
        <v>76.946111111111122</v>
      </c>
      <c r="AS265" s="22">
        <f t="shared" si="183"/>
        <v>65.557730422352478</v>
      </c>
      <c r="AT265" s="26">
        <f t="shared" si="182"/>
        <v>69.662492327114379</v>
      </c>
      <c r="AU265" s="43">
        <f t="shared" si="179"/>
        <v>58.564270735047849</v>
      </c>
      <c r="AV265" s="37">
        <f t="shared" si="189"/>
        <v>76.323497116589749</v>
      </c>
      <c r="AW265" s="42">
        <f t="shared" si="184"/>
        <v>83.105697258041999</v>
      </c>
      <c r="AX265" s="45">
        <f t="shared" si="190"/>
        <v>83.430154174122677</v>
      </c>
      <c r="AY265" s="47">
        <f t="shared" si="180"/>
        <v>85.340752798507467</v>
      </c>
      <c r="AZ265" s="28">
        <f t="shared" si="191"/>
        <v>79.836141369722498</v>
      </c>
      <c r="BA265" s="49">
        <f t="shared" si="192"/>
        <v>79.734999967496236</v>
      </c>
      <c r="BB265" s="45">
        <f t="shared" si="169"/>
        <v>70.28493130359783</v>
      </c>
      <c r="BC265" s="5">
        <f t="shared" si="193"/>
        <v>95</v>
      </c>
      <c r="BD265" s="5">
        <f t="shared" si="194"/>
        <v>76.315789473684205</v>
      </c>
      <c r="BE265" s="5">
        <f t="shared" si="195"/>
        <v>74.6875</v>
      </c>
      <c r="BF265" s="5">
        <f t="shared" si="196"/>
        <v>69.776119402985074</v>
      </c>
      <c r="BG265" s="5">
        <f t="shared" si="197"/>
        <v>85.223880597014926</v>
      </c>
      <c r="BH265" s="5">
        <f t="shared" si="198"/>
        <v>75.409258638040924</v>
      </c>
      <c r="BI265" s="5">
        <f t="shared" si="199"/>
        <v>90</v>
      </c>
      <c r="BJ265" s="5">
        <f t="shared" si="200"/>
        <v>47.368421052631575</v>
      </c>
      <c r="BK265" s="5">
        <f t="shared" si="201"/>
        <v>43.75</v>
      </c>
      <c r="BL265" s="5">
        <f t="shared" si="202"/>
        <v>32.835820895522389</v>
      </c>
      <c r="BM265" s="5">
        <f t="shared" si="203"/>
        <v>67.164179104477611</v>
      </c>
      <c r="BN265" s="5">
        <f t="shared" si="204"/>
        <v>45.353908084535391</v>
      </c>
      <c r="BP265" s="51" t="s">
        <v>795</v>
      </c>
      <c r="BQ265" s="51" t="s">
        <v>789</v>
      </c>
    </row>
    <row r="266" spans="1:69" x14ac:dyDescent="0.25">
      <c r="A266" s="1">
        <v>291</v>
      </c>
      <c r="B266" s="1" t="s">
        <v>353</v>
      </c>
      <c r="C266" s="1" t="s">
        <v>73</v>
      </c>
      <c r="D266" s="1">
        <v>25</v>
      </c>
      <c r="E266" s="4">
        <f t="shared" si="185"/>
        <v>68</v>
      </c>
      <c r="F266">
        <v>73</v>
      </c>
      <c r="G266">
        <v>186</v>
      </c>
      <c r="H266" t="s">
        <v>606</v>
      </c>
      <c r="I266" s="1" t="s">
        <v>587</v>
      </c>
      <c r="J266" s="1" t="s">
        <v>31</v>
      </c>
      <c r="K266" s="1">
        <v>1</v>
      </c>
      <c r="L266" s="1">
        <v>0</v>
      </c>
      <c r="M266" s="1">
        <v>6</v>
      </c>
      <c r="N266" s="12">
        <v>0</v>
      </c>
      <c r="O266" s="12">
        <v>1</v>
      </c>
      <c r="P266" s="12">
        <v>0</v>
      </c>
      <c r="Q266" s="7">
        <v>0</v>
      </c>
      <c r="R266" s="7">
        <v>0</v>
      </c>
      <c r="S266" s="7"/>
      <c r="T266" s="1">
        <v>0</v>
      </c>
      <c r="U266" s="1">
        <v>1</v>
      </c>
      <c r="V266" s="1">
        <v>0</v>
      </c>
      <c r="W266" s="1">
        <v>0</v>
      </c>
      <c r="X266" s="16">
        <v>0</v>
      </c>
      <c r="Y266" s="16">
        <v>0</v>
      </c>
      <c r="Z266" s="16"/>
      <c r="AA266" s="20">
        <v>0</v>
      </c>
      <c r="AB266" s="20">
        <v>0</v>
      </c>
      <c r="AC266" s="20">
        <v>0</v>
      </c>
      <c r="AD266" s="32">
        <v>0</v>
      </c>
      <c r="AE266" s="34">
        <v>1</v>
      </c>
      <c r="AF266" s="30">
        <v>0</v>
      </c>
      <c r="AG266" s="1">
        <v>0</v>
      </c>
      <c r="AH266" s="1">
        <v>1</v>
      </c>
      <c r="AI266" s="1">
        <v>0</v>
      </c>
      <c r="AJ266" s="1"/>
      <c r="AK266" s="4">
        <f t="shared" si="186"/>
        <v>69.47704370069323</v>
      </c>
      <c r="AL266" s="4">
        <f t="shared" si="187"/>
        <v>60.876503552474247</v>
      </c>
      <c r="AM266" s="14">
        <f t="shared" si="188"/>
        <v>45</v>
      </c>
      <c r="AN266" s="10">
        <f t="shared" si="205"/>
        <v>56</v>
      </c>
      <c r="AO266" s="18">
        <f t="shared" si="206"/>
        <v>40</v>
      </c>
      <c r="AP266" s="39">
        <f t="shared" si="181"/>
        <v>66.420569076885442</v>
      </c>
      <c r="AQ266" s="37">
        <f t="shared" si="178"/>
        <v>47.38</v>
      </c>
      <c r="AR266" s="24">
        <f t="shared" si="177"/>
        <v>53.322499999999998</v>
      </c>
      <c r="AS266" s="22">
        <f t="shared" si="183"/>
        <v>50.584933749306543</v>
      </c>
      <c r="AT266" s="26">
        <f t="shared" si="182"/>
        <v>57.584933749306543</v>
      </c>
      <c r="AU266" s="43">
        <f t="shared" si="179"/>
        <v>49.988148180921058</v>
      </c>
      <c r="AV266" s="37">
        <f t="shared" si="189"/>
        <v>70.38540918714925</v>
      </c>
      <c r="AW266" s="42">
        <f t="shared" si="184"/>
        <v>72.147853884578211</v>
      </c>
      <c r="AX266" s="45">
        <f t="shared" si="190"/>
        <v>78.511740936015173</v>
      </c>
      <c r="AY266" s="47">
        <f t="shared" si="180"/>
        <v>83.307645055970156</v>
      </c>
      <c r="AZ266" s="28">
        <f t="shared" si="191"/>
        <v>67.743575995561883</v>
      </c>
      <c r="BA266" s="49">
        <f t="shared" si="192"/>
        <v>83.852972119739945</v>
      </c>
      <c r="BB266" s="45">
        <f t="shared" si="169"/>
        <v>51.793774904153942</v>
      </c>
      <c r="BC266" s="5">
        <f t="shared" si="193"/>
        <v>85</v>
      </c>
      <c r="BD266" s="5">
        <f t="shared" si="194"/>
        <v>64.473684210526315</v>
      </c>
      <c r="BE266" s="5">
        <f t="shared" si="195"/>
        <v>88.75</v>
      </c>
      <c r="BF266" s="5">
        <f t="shared" si="196"/>
        <v>63.395522388059703</v>
      </c>
      <c r="BG266" s="5">
        <f t="shared" si="197"/>
        <v>91.604477611940297</v>
      </c>
      <c r="BH266" s="5">
        <f t="shared" si="198"/>
        <v>55.090573633009058</v>
      </c>
      <c r="BI266" s="5">
        <f t="shared" si="199"/>
        <v>70</v>
      </c>
      <c r="BJ266" s="5">
        <f t="shared" si="200"/>
        <v>21.05263157894737</v>
      </c>
      <c r="BK266" s="5">
        <f t="shared" si="201"/>
        <v>75</v>
      </c>
      <c r="BL266" s="5">
        <f t="shared" si="202"/>
        <v>18.656716417910445</v>
      </c>
      <c r="BM266" s="5">
        <f t="shared" si="203"/>
        <v>81.343283582089541</v>
      </c>
      <c r="BN266" s="5">
        <f t="shared" si="204"/>
        <v>0.20127474002012749</v>
      </c>
      <c r="BP266" s="51" t="s">
        <v>794</v>
      </c>
      <c r="BQ266" s="51" t="s">
        <v>787</v>
      </c>
    </row>
    <row r="267" spans="1:69" x14ac:dyDescent="0.25">
      <c r="A267" s="1">
        <v>280</v>
      </c>
      <c r="B267" s="1" t="s">
        <v>342</v>
      </c>
      <c r="C267" s="1" t="s">
        <v>50</v>
      </c>
      <c r="D267" s="1">
        <v>23</v>
      </c>
      <c r="E267" s="4">
        <f t="shared" si="185"/>
        <v>74</v>
      </c>
      <c r="F267">
        <v>79</v>
      </c>
      <c r="G267">
        <v>230</v>
      </c>
      <c r="H267" t="s">
        <v>719</v>
      </c>
      <c r="I267" s="1" t="s">
        <v>587</v>
      </c>
      <c r="J267" s="1" t="s">
        <v>59</v>
      </c>
      <c r="K267" s="1">
        <v>64</v>
      </c>
      <c r="L267" s="1">
        <v>64</v>
      </c>
      <c r="M267" s="1">
        <v>2033</v>
      </c>
      <c r="N267" s="12">
        <v>394</v>
      </c>
      <c r="O267" s="12">
        <v>822</v>
      </c>
      <c r="P267" s="12">
        <v>0.47899999999999998</v>
      </c>
      <c r="Q267" s="7">
        <v>67</v>
      </c>
      <c r="R267" s="7">
        <v>192</v>
      </c>
      <c r="S267" s="7">
        <v>0.34899999999999998</v>
      </c>
      <c r="T267" s="1">
        <v>327</v>
      </c>
      <c r="U267" s="1">
        <v>630</v>
      </c>
      <c r="V267" s="1">
        <v>0.51900000000000002</v>
      </c>
      <c r="W267" s="1">
        <v>0.52</v>
      </c>
      <c r="X267" s="16">
        <v>202</v>
      </c>
      <c r="Y267" s="16">
        <v>252</v>
      </c>
      <c r="Z267" s="16">
        <v>0.80200000000000005</v>
      </c>
      <c r="AA267" s="20">
        <v>85</v>
      </c>
      <c r="AB267" s="20">
        <v>376</v>
      </c>
      <c r="AC267" s="20">
        <v>461</v>
      </c>
      <c r="AD267" s="32">
        <v>161</v>
      </c>
      <c r="AE267" s="34">
        <v>148</v>
      </c>
      <c r="AF267" s="30">
        <v>48</v>
      </c>
      <c r="AG267" s="1">
        <v>97</v>
      </c>
      <c r="AH267" s="1">
        <v>128</v>
      </c>
      <c r="AI267" s="1">
        <v>1057</v>
      </c>
      <c r="AJ267" s="1"/>
      <c r="AK267" s="4">
        <f t="shared" si="186"/>
        <v>90.439985429259863</v>
      </c>
      <c r="AL267" s="4">
        <f t="shared" si="187"/>
        <v>82.332690968771857</v>
      </c>
      <c r="AM267" s="14">
        <f t="shared" si="188"/>
        <v>80.536893778452196</v>
      </c>
      <c r="AN267" s="10">
        <f t="shared" si="205"/>
        <v>73.158799999999999</v>
      </c>
      <c r="AO267" s="18">
        <f t="shared" si="206"/>
        <v>86.890820000000005</v>
      </c>
      <c r="AP267" s="39">
        <f t="shared" si="181"/>
        <v>86.953720763319012</v>
      </c>
      <c r="AQ267" s="37">
        <v>96</v>
      </c>
      <c r="AR267" s="24">
        <f t="shared" si="177"/>
        <v>69.990833333333327</v>
      </c>
      <c r="AS267" s="22">
        <f t="shared" si="183"/>
        <v>73.392957336788527</v>
      </c>
      <c r="AT267" s="26">
        <f t="shared" si="182"/>
        <v>87.054862098693292</v>
      </c>
      <c r="AU267" s="43">
        <f t="shared" si="179"/>
        <v>69.635931435406704</v>
      </c>
      <c r="AV267" s="37">
        <f t="shared" si="189"/>
        <v>84.868540552401754</v>
      </c>
      <c r="AW267" s="42">
        <f t="shared" si="184"/>
        <v>93.849622850519097</v>
      </c>
      <c r="AX267" s="45">
        <f t="shared" si="190"/>
        <v>81.215302930500144</v>
      </c>
      <c r="AY267" s="47">
        <f t="shared" si="180"/>
        <v>91.77917910447762</v>
      </c>
      <c r="AZ267" s="28">
        <f t="shared" si="191"/>
        <v>82.941593622113231</v>
      </c>
      <c r="BA267" s="49">
        <f t="shared" si="192"/>
        <v>83.412885137358501</v>
      </c>
      <c r="BB267" s="45">
        <f t="shared" si="169"/>
        <v>75.641112556986144</v>
      </c>
      <c r="BC267" s="5">
        <f t="shared" si="193"/>
        <v>90</v>
      </c>
      <c r="BD267" s="5">
        <f t="shared" si="194"/>
        <v>78.68421052631578</v>
      </c>
      <c r="BE267" s="5">
        <f t="shared" si="195"/>
        <v>71.875</v>
      </c>
      <c r="BF267" s="5">
        <f t="shared" si="196"/>
        <v>78.171641791044777</v>
      </c>
      <c r="BG267" s="5">
        <f t="shared" si="197"/>
        <v>76.828358208955223</v>
      </c>
      <c r="BH267" s="5">
        <f t="shared" si="198"/>
        <v>85.689365984568937</v>
      </c>
      <c r="BI267" s="5">
        <f t="shared" si="199"/>
        <v>80</v>
      </c>
      <c r="BJ267" s="5">
        <f t="shared" si="200"/>
        <v>52.631578947368418</v>
      </c>
      <c r="BK267" s="5">
        <f t="shared" si="201"/>
        <v>37.5</v>
      </c>
      <c r="BL267" s="5">
        <f t="shared" si="202"/>
        <v>51.492537313432834</v>
      </c>
      <c r="BM267" s="5">
        <f t="shared" si="203"/>
        <v>48.507462686567159</v>
      </c>
      <c r="BN267" s="5">
        <f t="shared" si="204"/>
        <v>68.198591076819866</v>
      </c>
      <c r="BP267" s="51" t="s">
        <v>786</v>
      </c>
      <c r="BQ267" s="51" t="s">
        <v>787</v>
      </c>
    </row>
    <row r="268" spans="1:69" x14ac:dyDescent="0.25">
      <c r="A268" s="1">
        <v>352</v>
      </c>
      <c r="B268" s="1" t="s">
        <v>415</v>
      </c>
      <c r="C268" s="1" t="s">
        <v>33</v>
      </c>
      <c r="D268" s="1">
        <v>23</v>
      </c>
      <c r="E268" s="4">
        <f t="shared" si="185"/>
        <v>79</v>
      </c>
      <c r="F268">
        <v>84</v>
      </c>
      <c r="G268">
        <v>238</v>
      </c>
      <c r="H268" t="s">
        <v>648</v>
      </c>
      <c r="I268" s="1" t="s">
        <v>673</v>
      </c>
      <c r="J268" s="1" t="s">
        <v>89</v>
      </c>
      <c r="K268" s="1">
        <v>64</v>
      </c>
      <c r="L268" s="1">
        <v>13</v>
      </c>
      <c r="M268" s="1">
        <v>1423</v>
      </c>
      <c r="N268" s="12">
        <v>251</v>
      </c>
      <c r="O268" s="12">
        <v>528</v>
      </c>
      <c r="P268" s="12">
        <v>0.47499999999999998</v>
      </c>
      <c r="Q268" s="7">
        <v>61</v>
      </c>
      <c r="R268" s="7">
        <v>175</v>
      </c>
      <c r="S268" s="7">
        <v>0.34899999999999998</v>
      </c>
      <c r="T268" s="1">
        <v>190</v>
      </c>
      <c r="U268" s="1">
        <v>353</v>
      </c>
      <c r="V268" s="1">
        <v>0.53800000000000003</v>
      </c>
      <c r="W268" s="1">
        <v>0.53300000000000003</v>
      </c>
      <c r="X268" s="16">
        <v>93</v>
      </c>
      <c r="Y268" s="16">
        <v>136</v>
      </c>
      <c r="Z268" s="16">
        <v>0.68400000000000005</v>
      </c>
      <c r="AA268" s="20">
        <v>92</v>
      </c>
      <c r="AB268" s="20">
        <v>211</v>
      </c>
      <c r="AC268" s="20">
        <v>303</v>
      </c>
      <c r="AD268" s="32">
        <v>109</v>
      </c>
      <c r="AE268" s="34">
        <v>64</v>
      </c>
      <c r="AF268" s="30">
        <v>39</v>
      </c>
      <c r="AG268" s="1">
        <v>98</v>
      </c>
      <c r="AH268" s="1">
        <v>213</v>
      </c>
      <c r="AI268" s="1">
        <v>656</v>
      </c>
      <c r="AJ268" s="1"/>
      <c r="AK268" s="4">
        <f t="shared" si="186"/>
        <v>82.493589526508387</v>
      </c>
      <c r="AL268" s="4">
        <f t="shared" si="187"/>
        <v>74.199321044779168</v>
      </c>
      <c r="AM268" s="14">
        <f t="shared" si="188"/>
        <v>73.244044006069799</v>
      </c>
      <c r="AN268" s="10">
        <f t="shared" si="205"/>
        <v>72.174800000000005</v>
      </c>
      <c r="AO268" s="18">
        <f t="shared" si="206"/>
        <v>77.410439999999994</v>
      </c>
      <c r="AP268" s="39">
        <f t="shared" si="181"/>
        <v>81.658358887457467</v>
      </c>
      <c r="AQ268" s="37">
        <f t="shared" ref="AQ268:AQ299" si="207">(AE268/1.5)*0.57+47</f>
        <v>71.319999999999993</v>
      </c>
      <c r="AR268" s="24">
        <f t="shared" si="177"/>
        <v>67.983333333333334</v>
      </c>
      <c r="AS268" s="22">
        <f t="shared" si="183"/>
        <v>71.933014629013826</v>
      </c>
      <c r="AT268" s="26">
        <f t="shared" si="182"/>
        <v>75.878728914728114</v>
      </c>
      <c r="AU268" s="43">
        <f t="shared" si="179"/>
        <v>61.817282786483254</v>
      </c>
      <c r="AV268" s="37">
        <f t="shared" si="189"/>
        <v>79.444721634285344</v>
      </c>
      <c r="AW268" s="42">
        <f t="shared" si="184"/>
        <v>83.708201262981476</v>
      </c>
      <c r="AX268" s="45">
        <f t="shared" si="190"/>
        <v>70.784402259008544</v>
      </c>
      <c r="AY268" s="47">
        <f t="shared" si="180"/>
        <v>76.759083022388069</v>
      </c>
      <c r="AZ268" s="28">
        <f t="shared" si="191"/>
        <v>83.731293625688522</v>
      </c>
      <c r="BA268" s="49">
        <f t="shared" si="192"/>
        <v>54.258479829813545</v>
      </c>
      <c r="BB268" s="45">
        <f t="shared" si="169"/>
        <v>85.082952525215717</v>
      </c>
      <c r="BC268" s="5">
        <f t="shared" si="193"/>
        <v>90</v>
      </c>
      <c r="BD268" s="5">
        <f t="shared" si="194"/>
        <v>90.526315789473685</v>
      </c>
      <c r="BE268" s="5">
        <f t="shared" si="195"/>
        <v>57.8125</v>
      </c>
      <c r="BF268" s="5">
        <f t="shared" si="196"/>
        <v>80.858208955223887</v>
      </c>
      <c r="BG268" s="5">
        <f t="shared" si="197"/>
        <v>74.141791044776113</v>
      </c>
      <c r="BH268" s="5">
        <f t="shared" si="198"/>
        <v>76.481046628648102</v>
      </c>
      <c r="BI268" s="5">
        <f t="shared" si="199"/>
        <v>80</v>
      </c>
      <c r="BJ268" s="5">
        <f t="shared" si="200"/>
        <v>78.94736842105263</v>
      </c>
      <c r="BK268" s="5">
        <f t="shared" si="201"/>
        <v>6.25</v>
      </c>
      <c r="BL268" s="5">
        <f t="shared" si="202"/>
        <v>57.462686567164177</v>
      </c>
      <c r="BM268" s="5">
        <f t="shared" si="203"/>
        <v>42.537313432835816</v>
      </c>
      <c r="BN268" s="5">
        <f t="shared" si="204"/>
        <v>47.735659174773566</v>
      </c>
      <c r="BP268" s="51" t="s">
        <v>798</v>
      </c>
      <c r="BQ268" s="51" t="s">
        <v>790</v>
      </c>
    </row>
    <row r="269" spans="1:69" x14ac:dyDescent="0.25">
      <c r="A269" s="1">
        <v>461</v>
      </c>
      <c r="B269" s="1" t="s">
        <v>527</v>
      </c>
      <c r="C269" s="1" t="s">
        <v>73</v>
      </c>
      <c r="D269" s="1">
        <v>24</v>
      </c>
      <c r="E269" s="4">
        <f t="shared" si="185"/>
        <v>68</v>
      </c>
      <c r="F269">
        <v>73</v>
      </c>
      <c r="G269">
        <v>184</v>
      </c>
      <c r="H269" t="s">
        <v>615</v>
      </c>
      <c r="I269" s="1" t="s">
        <v>587</v>
      </c>
      <c r="J269" s="1" t="s">
        <v>105</v>
      </c>
      <c r="K269" s="1">
        <v>62</v>
      </c>
      <c r="L269" s="1">
        <v>58</v>
      </c>
      <c r="M269" s="1">
        <v>2119</v>
      </c>
      <c r="N269" s="12">
        <v>378</v>
      </c>
      <c r="O269" s="12">
        <v>981</v>
      </c>
      <c r="P269" s="12">
        <v>0.38500000000000001</v>
      </c>
      <c r="Q269" s="7">
        <v>85</v>
      </c>
      <c r="R269" s="7">
        <v>280</v>
      </c>
      <c r="S269" s="7">
        <v>0.30399999999999999</v>
      </c>
      <c r="T269" s="1">
        <v>293</v>
      </c>
      <c r="U269" s="1">
        <v>701</v>
      </c>
      <c r="V269" s="1">
        <v>0.41799999999999998</v>
      </c>
      <c r="W269" s="1">
        <v>0.42899999999999999</v>
      </c>
      <c r="X269" s="16">
        <v>234</v>
      </c>
      <c r="Y269" s="16">
        <v>283</v>
      </c>
      <c r="Z269" s="16">
        <v>0.82699999999999996</v>
      </c>
      <c r="AA269" s="20">
        <v>35</v>
      </c>
      <c r="AB269" s="20">
        <v>185</v>
      </c>
      <c r="AC269" s="20">
        <v>220</v>
      </c>
      <c r="AD269" s="32">
        <v>318</v>
      </c>
      <c r="AE269" s="34">
        <v>89</v>
      </c>
      <c r="AF269" s="30">
        <v>31</v>
      </c>
      <c r="AG269" s="1">
        <v>100</v>
      </c>
      <c r="AH269" s="1">
        <v>92</v>
      </c>
      <c r="AI269" s="1">
        <v>1075</v>
      </c>
      <c r="AJ269" s="1"/>
      <c r="AK269" s="4">
        <f t="shared" si="186"/>
        <v>88.678406987489836</v>
      </c>
      <c r="AL269" s="4">
        <f t="shared" si="187"/>
        <v>80.529663622489608</v>
      </c>
      <c r="AM269" s="14">
        <f t="shared" si="188"/>
        <v>76.633679817905914</v>
      </c>
      <c r="AN269" s="10">
        <f t="shared" si="205"/>
        <v>81.372799999999998</v>
      </c>
      <c r="AO269" s="18">
        <f t="shared" si="206"/>
        <v>89.024069999999995</v>
      </c>
      <c r="AP269" s="39">
        <f t="shared" si="181"/>
        <v>80.982467109876694</v>
      </c>
      <c r="AQ269" s="37">
        <f t="shared" si="207"/>
        <v>80.819999999999993</v>
      </c>
      <c r="AR269" s="24">
        <f t="shared" si="177"/>
        <v>63.380277777777778</v>
      </c>
      <c r="AS269" s="22">
        <f t="shared" si="183"/>
        <v>60.468379868329279</v>
      </c>
      <c r="AT269" s="26">
        <f t="shared" si="182"/>
        <v>71.792189392138809</v>
      </c>
      <c r="AU269" s="43">
        <f t="shared" si="179"/>
        <v>88.311167464114845</v>
      </c>
      <c r="AV269" s="37">
        <f t="shared" si="189"/>
        <v>90.010972549839323</v>
      </c>
      <c r="AW269" s="42">
        <f t="shared" si="184"/>
        <v>87.022515142891791</v>
      </c>
      <c r="AX269" s="45">
        <f t="shared" si="190"/>
        <v>92.307095986020926</v>
      </c>
      <c r="AY269" s="47">
        <v>96</v>
      </c>
      <c r="AZ269" s="28">
        <f t="shared" si="191"/>
        <v>73.930964490640733</v>
      </c>
      <c r="BA269" s="49">
        <f t="shared" si="192"/>
        <v>95.159675631263156</v>
      </c>
      <c r="BB269" s="45">
        <f t="shared" si="169"/>
        <v>61.258362729034914</v>
      </c>
      <c r="BC269" s="5">
        <f t="shared" si="193"/>
        <v>87.5</v>
      </c>
      <c r="BD269" s="5">
        <f t="shared" si="194"/>
        <v>64.473684210526315</v>
      </c>
      <c r="BE269" s="5">
        <f t="shared" si="195"/>
        <v>88.75</v>
      </c>
      <c r="BF269" s="5">
        <f t="shared" si="196"/>
        <v>62.723880597014926</v>
      </c>
      <c r="BG269" s="5">
        <f t="shared" si="197"/>
        <v>92.276119402985074</v>
      </c>
      <c r="BH269" s="5">
        <f t="shared" si="198"/>
        <v>86.987588057698758</v>
      </c>
      <c r="BI269" s="5">
        <f t="shared" si="199"/>
        <v>75</v>
      </c>
      <c r="BJ269" s="5">
        <f t="shared" si="200"/>
        <v>21.05263157894737</v>
      </c>
      <c r="BK269" s="5">
        <f t="shared" si="201"/>
        <v>75</v>
      </c>
      <c r="BL269" s="5">
        <f t="shared" si="202"/>
        <v>17.164179104477611</v>
      </c>
      <c r="BM269" s="5">
        <f t="shared" si="203"/>
        <v>82.835820895522389</v>
      </c>
      <c r="BN269" s="5">
        <f t="shared" si="204"/>
        <v>71.083529017108361</v>
      </c>
      <c r="BP269" s="51" t="s">
        <v>791</v>
      </c>
      <c r="BQ269" s="51" t="s">
        <v>787</v>
      </c>
    </row>
    <row r="270" spans="1:69" x14ac:dyDescent="0.25">
      <c r="A270" s="1">
        <v>296</v>
      </c>
      <c r="B270" s="1" t="s">
        <v>358</v>
      </c>
      <c r="C270" s="1" t="s">
        <v>73</v>
      </c>
      <c r="D270" s="1">
        <v>23</v>
      </c>
      <c r="E270" s="4">
        <f t="shared" si="185"/>
        <v>71</v>
      </c>
      <c r="F270">
        <v>76</v>
      </c>
      <c r="G270">
        <v>200</v>
      </c>
      <c r="H270" t="s">
        <v>590</v>
      </c>
      <c r="I270" s="1" t="s">
        <v>587</v>
      </c>
      <c r="J270" s="1" t="s">
        <v>62</v>
      </c>
      <c r="K270" s="1">
        <v>28</v>
      </c>
      <c r="L270" s="1">
        <v>3</v>
      </c>
      <c r="M270" s="1">
        <v>417</v>
      </c>
      <c r="N270" s="12">
        <v>46</v>
      </c>
      <c r="O270" s="12">
        <v>101</v>
      </c>
      <c r="P270" s="12">
        <v>0.45500000000000002</v>
      </c>
      <c r="Q270" s="7">
        <v>18</v>
      </c>
      <c r="R270" s="7">
        <v>46</v>
      </c>
      <c r="S270" s="7">
        <v>0.39100000000000001</v>
      </c>
      <c r="T270" s="1">
        <v>28</v>
      </c>
      <c r="U270" s="1">
        <v>55</v>
      </c>
      <c r="V270" s="1">
        <v>0.50900000000000001</v>
      </c>
      <c r="W270" s="1">
        <v>0.54500000000000004</v>
      </c>
      <c r="X270" s="16">
        <v>8</v>
      </c>
      <c r="Y270" s="16">
        <v>9</v>
      </c>
      <c r="Z270" s="16">
        <v>0.88900000000000001</v>
      </c>
      <c r="AA270" s="20">
        <v>2</v>
      </c>
      <c r="AB270" s="20">
        <v>26</v>
      </c>
      <c r="AC270" s="20">
        <v>28</v>
      </c>
      <c r="AD270" s="32">
        <v>86</v>
      </c>
      <c r="AE270" s="34">
        <v>21</v>
      </c>
      <c r="AF270" s="30">
        <v>0</v>
      </c>
      <c r="AG270" s="1">
        <v>35</v>
      </c>
      <c r="AH270" s="1">
        <v>26</v>
      </c>
      <c r="AI270" s="1">
        <v>118</v>
      </c>
      <c r="AJ270" s="1"/>
      <c r="AK270" s="4">
        <f t="shared" si="186"/>
        <v>75.892377072276048</v>
      </c>
      <c r="AL270" s="4">
        <f t="shared" si="187"/>
        <v>67.442785944564903</v>
      </c>
      <c r="AM270" s="14">
        <f t="shared" si="188"/>
        <v>62.31849013657056</v>
      </c>
      <c r="AN270" s="10">
        <f t="shared" si="205"/>
        <v>75.483199999999997</v>
      </c>
      <c r="AO270" s="18">
        <f t="shared" si="206"/>
        <v>68.563500000000005</v>
      </c>
      <c r="AP270" s="39">
        <f t="shared" si="181"/>
        <v>68.809187721311133</v>
      </c>
      <c r="AQ270" s="37">
        <f t="shared" si="207"/>
        <v>54.98</v>
      </c>
      <c r="AR270" s="24">
        <f t="shared" si="177"/>
        <v>53.87</v>
      </c>
      <c r="AS270" s="22">
        <f t="shared" si="183"/>
        <v>52.010734389544687</v>
      </c>
      <c r="AT270" s="26">
        <f t="shared" si="182"/>
        <v>60.065972484782783</v>
      </c>
      <c r="AU270" s="43">
        <f t="shared" si="179"/>
        <v>59.914452122308617</v>
      </c>
      <c r="AV270" s="37">
        <f t="shared" si="189"/>
        <v>74.192774132075897</v>
      </c>
      <c r="AW270" s="42">
        <f t="shared" si="184"/>
        <v>74.682094906435637</v>
      </c>
      <c r="AX270" s="45">
        <f t="shared" si="190"/>
        <v>78.428560594098457</v>
      </c>
      <c r="AY270" s="47">
        <f t="shared" ref="AY270:AY301" si="208">(BI270*0.2+BK270*0.2+BM270*0.2+(AQ270/0.96)*0.45)*0.79+30</f>
        <v>83.088773787313443</v>
      </c>
      <c r="AZ270" s="28">
        <f t="shared" si="191"/>
        <v>71.962033426419325</v>
      </c>
      <c r="BA270" s="49">
        <f t="shared" si="192"/>
        <v>81.182158428377235</v>
      </c>
      <c r="BB270" s="45">
        <f t="shared" si="169"/>
        <v>59.532642983800706</v>
      </c>
      <c r="BC270" s="5">
        <f t="shared" si="193"/>
        <v>90</v>
      </c>
      <c r="BD270" s="5">
        <f t="shared" si="194"/>
        <v>71.578947368421055</v>
      </c>
      <c r="BE270" s="5">
        <f t="shared" si="195"/>
        <v>80.3125</v>
      </c>
      <c r="BF270" s="5">
        <f t="shared" si="196"/>
        <v>68.097014925373131</v>
      </c>
      <c r="BG270" s="5">
        <f t="shared" si="197"/>
        <v>86.902985074626869</v>
      </c>
      <c r="BH270" s="5">
        <f t="shared" si="198"/>
        <v>61.294867494129491</v>
      </c>
      <c r="BI270" s="5">
        <f t="shared" si="199"/>
        <v>80</v>
      </c>
      <c r="BJ270" s="5">
        <f t="shared" si="200"/>
        <v>36.842105263157897</v>
      </c>
      <c r="BK270" s="5">
        <f t="shared" si="201"/>
        <v>56.25</v>
      </c>
      <c r="BL270" s="5">
        <f t="shared" si="202"/>
        <v>29.104477611940297</v>
      </c>
      <c r="BM270" s="5">
        <f t="shared" si="203"/>
        <v>70.895522388059703</v>
      </c>
      <c r="BN270" s="5">
        <f t="shared" si="204"/>
        <v>13.988594431398861</v>
      </c>
      <c r="BP270" s="51" t="s">
        <v>797</v>
      </c>
      <c r="BQ270" s="51" t="s">
        <v>789</v>
      </c>
    </row>
    <row r="271" spans="1:69" x14ac:dyDescent="0.25">
      <c r="A271" s="1">
        <v>365</v>
      </c>
      <c r="B271" s="1" t="s">
        <v>428</v>
      </c>
      <c r="C271" s="1" t="s">
        <v>33</v>
      </c>
      <c r="D271" s="1">
        <v>30</v>
      </c>
      <c r="E271" s="4">
        <f t="shared" si="185"/>
        <v>77</v>
      </c>
      <c r="F271">
        <v>82</v>
      </c>
      <c r="G271">
        <v>270</v>
      </c>
      <c r="H271" t="s">
        <v>586</v>
      </c>
      <c r="I271" s="1" t="s">
        <v>587</v>
      </c>
      <c r="J271" s="1" t="s">
        <v>53</v>
      </c>
      <c r="K271" s="1">
        <v>68</v>
      </c>
      <c r="L271" s="1">
        <v>3</v>
      </c>
      <c r="M271" s="1">
        <v>1148</v>
      </c>
      <c r="N271" s="12">
        <v>102</v>
      </c>
      <c r="O271" s="12">
        <v>227</v>
      </c>
      <c r="P271" s="12">
        <v>0.44900000000000001</v>
      </c>
      <c r="Q271" s="7">
        <v>0</v>
      </c>
      <c r="R271" s="7">
        <v>1</v>
      </c>
      <c r="S271" s="7">
        <v>0</v>
      </c>
      <c r="T271" s="1">
        <v>102</v>
      </c>
      <c r="U271" s="1">
        <v>226</v>
      </c>
      <c r="V271" s="1">
        <v>0.45100000000000001</v>
      </c>
      <c r="W271" s="1">
        <v>0.44900000000000001</v>
      </c>
      <c r="X271" s="16">
        <v>42</v>
      </c>
      <c r="Y271" s="16">
        <v>83</v>
      </c>
      <c r="Z271" s="16">
        <v>0.50600000000000001</v>
      </c>
      <c r="AA271" s="20">
        <v>91</v>
      </c>
      <c r="AB271" s="20">
        <v>229</v>
      </c>
      <c r="AC271" s="20">
        <v>320</v>
      </c>
      <c r="AD271" s="32">
        <v>51</v>
      </c>
      <c r="AE271" s="34">
        <v>16</v>
      </c>
      <c r="AF271" s="30">
        <v>42</v>
      </c>
      <c r="AG271" s="1">
        <v>95</v>
      </c>
      <c r="AH271" s="1">
        <v>162</v>
      </c>
      <c r="AI271" s="1">
        <v>246</v>
      </c>
      <c r="AJ271" s="1"/>
      <c r="AK271" s="4">
        <f t="shared" si="186"/>
        <v>74.304203141277725</v>
      </c>
      <c r="AL271" s="4">
        <f t="shared" si="187"/>
        <v>65.817243215190132</v>
      </c>
      <c r="AM271" s="14">
        <f t="shared" si="188"/>
        <v>64.924738998482553</v>
      </c>
      <c r="AN271" s="10">
        <f t="shared" si="205"/>
        <v>45</v>
      </c>
      <c r="AO271" s="18">
        <f t="shared" si="206"/>
        <v>64.697460000000007</v>
      </c>
      <c r="AP271" s="39">
        <f t="shared" si="181"/>
        <v>75.882709229448594</v>
      </c>
      <c r="AQ271" s="37">
        <f t="shared" si="207"/>
        <v>53.08</v>
      </c>
      <c r="AR271" s="24">
        <f t="shared" si="177"/>
        <v>68.591666666666669</v>
      </c>
      <c r="AS271" s="22">
        <f t="shared" si="183"/>
        <v>70.696687148009872</v>
      </c>
      <c r="AT271" s="26">
        <f t="shared" si="182"/>
        <v>75.738591909914632</v>
      </c>
      <c r="AU271" s="43">
        <f t="shared" si="179"/>
        <v>53.416667231459328</v>
      </c>
      <c r="AV271" s="37">
        <f t="shared" si="189"/>
        <v>73.860407119020849</v>
      </c>
      <c r="AW271" s="42">
        <f t="shared" si="184"/>
        <v>76.056549427617171</v>
      </c>
      <c r="AX271" s="45">
        <f t="shared" si="190"/>
        <v>57.96088123020423</v>
      </c>
      <c r="AY271" s="47">
        <f t="shared" si="208"/>
        <v>62.676448694029851</v>
      </c>
      <c r="AZ271" s="28">
        <f t="shared" si="191"/>
        <v>74.965464413929837</v>
      </c>
      <c r="BA271" s="49">
        <f t="shared" si="192"/>
        <v>53.525940546380284</v>
      </c>
      <c r="BB271" s="45">
        <f t="shared" si="169"/>
        <v>82.001678827878237</v>
      </c>
      <c r="BC271" s="5">
        <f t="shared" si="193"/>
        <v>72.5</v>
      </c>
      <c r="BD271" s="5">
        <f t="shared" si="194"/>
        <v>85.78947368421052</v>
      </c>
      <c r="BE271" s="5">
        <f t="shared" si="195"/>
        <v>63.4375</v>
      </c>
      <c r="BF271" s="5">
        <f t="shared" si="196"/>
        <v>91.604477611940297</v>
      </c>
      <c r="BG271" s="5">
        <f t="shared" si="197"/>
        <v>63.395522388059703</v>
      </c>
      <c r="BH271" s="5">
        <f t="shared" si="198"/>
        <v>72.329755115732979</v>
      </c>
      <c r="BI271" s="5">
        <f t="shared" si="199"/>
        <v>45</v>
      </c>
      <c r="BJ271" s="5">
        <f t="shared" si="200"/>
        <v>68.421052631578945</v>
      </c>
      <c r="BK271" s="5">
        <f t="shared" si="201"/>
        <v>18.75</v>
      </c>
      <c r="BL271" s="5">
        <f t="shared" si="202"/>
        <v>81.343283582089541</v>
      </c>
      <c r="BM271" s="5">
        <f t="shared" si="203"/>
        <v>18.656716417910445</v>
      </c>
      <c r="BN271" s="5">
        <f t="shared" si="204"/>
        <v>38.510566923851059</v>
      </c>
      <c r="BP271" s="51" t="s">
        <v>785</v>
      </c>
      <c r="BQ271" s="51" t="s">
        <v>787</v>
      </c>
    </row>
    <row r="272" spans="1:69" x14ac:dyDescent="0.25">
      <c r="A272" s="1">
        <v>150</v>
      </c>
      <c r="B272" s="1" t="s">
        <v>211</v>
      </c>
      <c r="C272" s="1" t="s">
        <v>25</v>
      </c>
      <c r="D272" s="1">
        <v>25</v>
      </c>
      <c r="E272" s="4">
        <f t="shared" si="185"/>
        <v>75</v>
      </c>
      <c r="F272">
        <v>80</v>
      </c>
      <c r="G272">
        <v>228</v>
      </c>
      <c r="H272" t="s">
        <v>720</v>
      </c>
      <c r="I272" s="1" t="s">
        <v>587</v>
      </c>
      <c r="J272" s="1" t="s">
        <v>38</v>
      </c>
      <c r="K272" s="1">
        <v>75</v>
      </c>
      <c r="L272" s="1">
        <v>71</v>
      </c>
      <c r="M272" s="1">
        <v>2086</v>
      </c>
      <c r="N272" s="12">
        <v>373</v>
      </c>
      <c r="O272" s="12">
        <v>736</v>
      </c>
      <c r="P272" s="12">
        <v>0.50700000000000001</v>
      </c>
      <c r="Q272" s="7">
        <v>1</v>
      </c>
      <c r="R272" s="7">
        <v>8</v>
      </c>
      <c r="S272" s="7">
        <v>0.125</v>
      </c>
      <c r="T272" s="1">
        <v>372</v>
      </c>
      <c r="U272" s="1">
        <v>728</v>
      </c>
      <c r="V272" s="1">
        <v>0.51100000000000001</v>
      </c>
      <c r="W272" s="1">
        <v>0.50700000000000001</v>
      </c>
      <c r="X272" s="16">
        <v>199</v>
      </c>
      <c r="Y272" s="16">
        <v>288</v>
      </c>
      <c r="Z272" s="16">
        <v>0.69099999999999995</v>
      </c>
      <c r="AA272" s="20">
        <v>242</v>
      </c>
      <c r="AB272" s="20">
        <v>426</v>
      </c>
      <c r="AC272" s="20">
        <v>668</v>
      </c>
      <c r="AD272" s="32">
        <v>89</v>
      </c>
      <c r="AE272" s="34">
        <v>62</v>
      </c>
      <c r="AF272" s="30">
        <v>57</v>
      </c>
      <c r="AG272" s="1">
        <v>118</v>
      </c>
      <c r="AH272" s="1">
        <v>211</v>
      </c>
      <c r="AI272" s="1">
        <v>946</v>
      </c>
      <c r="AJ272" s="1"/>
      <c r="AK272" s="4">
        <f t="shared" si="186"/>
        <v>87.236645328092592</v>
      </c>
      <c r="AL272" s="4">
        <f t="shared" si="187"/>
        <v>79.053978159341838</v>
      </c>
      <c r="AM272" s="14">
        <f t="shared" si="188"/>
        <v>80.409300455235211</v>
      </c>
      <c r="AN272" s="10">
        <f t="shared" si="205"/>
        <v>51.314</v>
      </c>
      <c r="AO272" s="18">
        <f t="shared" si="206"/>
        <v>79.366309999999999</v>
      </c>
      <c r="AP272" s="39">
        <v>93</v>
      </c>
      <c r="AQ272" s="37">
        <f t="shared" si="207"/>
        <v>70.56</v>
      </c>
      <c r="AR272" s="24">
        <f t="shared" si="177"/>
        <v>73.093333333333334</v>
      </c>
      <c r="AS272" s="22">
        <v>95</v>
      </c>
      <c r="AT272" s="26">
        <f t="shared" si="182"/>
        <v>93.054826991638294</v>
      </c>
      <c r="AU272" s="43">
        <f t="shared" si="179"/>
        <v>59.894513404306224</v>
      </c>
      <c r="AV272" s="37">
        <f t="shared" si="189"/>
        <v>83.03241734891472</v>
      </c>
      <c r="AW272" s="42">
        <f t="shared" si="184"/>
        <v>88.181149298245629</v>
      </c>
      <c r="AX272" s="45">
        <f t="shared" si="190"/>
        <v>77.39838287151963</v>
      </c>
      <c r="AY272" s="47">
        <f t="shared" si="208"/>
        <v>80.026750000000007</v>
      </c>
      <c r="AZ272" s="28">
        <f t="shared" si="191"/>
        <v>85.848797508389822</v>
      </c>
      <c r="BA272" s="49">
        <f t="shared" si="192"/>
        <v>74.256547029683958</v>
      </c>
      <c r="BB272" s="45">
        <f t="shared" si="169"/>
        <v>80.427322308202577</v>
      </c>
      <c r="BC272" s="5">
        <f t="shared" si="193"/>
        <v>85</v>
      </c>
      <c r="BD272" s="5">
        <f t="shared" si="194"/>
        <v>81.05263157894737</v>
      </c>
      <c r="BE272" s="5">
        <f t="shared" si="195"/>
        <v>69.0625</v>
      </c>
      <c r="BF272" s="5">
        <f t="shared" si="196"/>
        <v>77.5</v>
      </c>
      <c r="BG272" s="5">
        <f t="shared" si="197"/>
        <v>77.5</v>
      </c>
      <c r="BH272" s="5">
        <f t="shared" si="198"/>
        <v>86.489433076148941</v>
      </c>
      <c r="BI272" s="5">
        <f t="shared" si="199"/>
        <v>70</v>
      </c>
      <c r="BJ272" s="5">
        <f t="shared" si="200"/>
        <v>57.89473684210526</v>
      </c>
      <c r="BK272" s="5">
        <f t="shared" si="201"/>
        <v>31.25</v>
      </c>
      <c r="BL272" s="5">
        <f t="shared" si="202"/>
        <v>50</v>
      </c>
      <c r="BM272" s="5">
        <f t="shared" si="203"/>
        <v>50</v>
      </c>
      <c r="BN272" s="5">
        <f t="shared" si="204"/>
        <v>69.97651794699766</v>
      </c>
      <c r="BP272" s="51" t="s">
        <v>786</v>
      </c>
      <c r="BQ272" s="51" t="s">
        <v>787</v>
      </c>
    </row>
    <row r="273" spans="1:69" x14ac:dyDescent="0.25">
      <c r="A273" s="1">
        <v>40</v>
      </c>
      <c r="B273" s="1" t="s">
        <v>93</v>
      </c>
      <c r="C273" s="1" t="s">
        <v>30</v>
      </c>
      <c r="D273" s="1">
        <v>25</v>
      </c>
      <c r="E273" s="4">
        <f t="shared" si="185"/>
        <v>72</v>
      </c>
      <c r="F273">
        <v>77</v>
      </c>
      <c r="G273">
        <v>201</v>
      </c>
      <c r="H273" t="s">
        <v>735</v>
      </c>
      <c r="I273" s="1" t="s">
        <v>587</v>
      </c>
      <c r="J273" s="1" t="s">
        <v>67</v>
      </c>
      <c r="K273" s="1">
        <v>75</v>
      </c>
      <c r="L273" s="1">
        <v>10</v>
      </c>
      <c r="M273" s="1">
        <v>1324</v>
      </c>
      <c r="N273" s="12">
        <v>141</v>
      </c>
      <c r="O273" s="12">
        <v>331</v>
      </c>
      <c r="P273" s="12">
        <v>0.42599999999999999</v>
      </c>
      <c r="Q273" s="7">
        <v>48</v>
      </c>
      <c r="R273" s="7">
        <v>132</v>
      </c>
      <c r="S273" s="7">
        <v>0.36399999999999999</v>
      </c>
      <c r="T273" s="1">
        <v>93</v>
      </c>
      <c r="U273" s="1">
        <v>199</v>
      </c>
      <c r="V273" s="1">
        <v>0.46700000000000003</v>
      </c>
      <c r="W273" s="1">
        <v>0.498</v>
      </c>
      <c r="X273" s="16">
        <v>60</v>
      </c>
      <c r="Y273" s="16">
        <v>100</v>
      </c>
      <c r="Z273" s="16">
        <v>0.6</v>
      </c>
      <c r="AA273" s="20">
        <v>21</v>
      </c>
      <c r="AB273" s="20">
        <v>201</v>
      </c>
      <c r="AC273" s="20">
        <v>222</v>
      </c>
      <c r="AD273" s="32">
        <v>78</v>
      </c>
      <c r="AE273" s="34">
        <v>52</v>
      </c>
      <c r="AF273" s="30">
        <v>33</v>
      </c>
      <c r="AG273" s="1">
        <v>73</v>
      </c>
      <c r="AH273" s="1">
        <v>127</v>
      </c>
      <c r="AI273" s="1">
        <v>390</v>
      </c>
      <c r="AJ273" s="1"/>
      <c r="AK273" s="4">
        <f t="shared" si="186"/>
        <v>80.719649888422666</v>
      </c>
      <c r="AL273" s="4">
        <f t="shared" si="187"/>
        <v>72.383641650503208</v>
      </c>
      <c r="AM273" s="14">
        <f t="shared" si="188"/>
        <v>66.11869802731411</v>
      </c>
      <c r="AN273" s="10">
        <f t="shared" si="205"/>
        <v>79.121600000000001</v>
      </c>
      <c r="AO273" s="18">
        <f t="shared" si="206"/>
        <v>71.286000000000001</v>
      </c>
      <c r="AP273" s="39">
        <f t="shared" ref="AP273:AP293" si="209">((AZ273/0.96)*0.4+(AS273/0.96)*0.3+(T273/6.3)*0.4)*0.6+40</f>
        <v>73.534176304139805</v>
      </c>
      <c r="AQ273" s="37">
        <f t="shared" si="207"/>
        <v>66.759999999999991</v>
      </c>
      <c r="AR273" s="24">
        <f t="shared" si="177"/>
        <v>64.759166666666658</v>
      </c>
      <c r="AS273" s="22">
        <f>((AA273/3)*0.6+(AC273/9)*0.2+(AZ273/0.96)*0.2)*0.75+40</f>
        <v>58.71402470561268</v>
      </c>
      <c r="AT273" s="26">
        <f t="shared" si="182"/>
        <v>73.022596134184113</v>
      </c>
      <c r="AU273" s="43">
        <f t="shared" si="179"/>
        <v>59.189681924043064</v>
      </c>
      <c r="AV273" s="37">
        <f t="shared" si="189"/>
        <v>75.700307895213953</v>
      </c>
      <c r="AW273" s="42">
        <f t="shared" si="184"/>
        <v>81.083952322715874</v>
      </c>
      <c r="AX273" s="45">
        <f t="shared" si="190"/>
        <v>79.911472318489743</v>
      </c>
      <c r="AY273" s="47">
        <f t="shared" si="208"/>
        <v>84.765644589552238</v>
      </c>
      <c r="AZ273" s="28">
        <f t="shared" si="191"/>
        <v>75.929758115921146</v>
      </c>
      <c r="BA273" s="49">
        <f t="shared" si="192"/>
        <v>80.733305698206692</v>
      </c>
      <c r="BB273" s="45">
        <f t="shared" si="169"/>
        <v>67.507881705991082</v>
      </c>
      <c r="BC273" s="5">
        <f t="shared" si="193"/>
        <v>85</v>
      </c>
      <c r="BD273" s="5">
        <f t="shared" si="194"/>
        <v>73.94736842105263</v>
      </c>
      <c r="BE273" s="5">
        <f t="shared" si="195"/>
        <v>77.5</v>
      </c>
      <c r="BF273" s="5">
        <f t="shared" si="196"/>
        <v>68.432835820895519</v>
      </c>
      <c r="BG273" s="5">
        <f t="shared" si="197"/>
        <v>86.567164179104481</v>
      </c>
      <c r="BH273" s="5">
        <f t="shared" si="198"/>
        <v>74.986581683998651</v>
      </c>
      <c r="BI273" s="5">
        <f t="shared" si="199"/>
        <v>70</v>
      </c>
      <c r="BJ273" s="5">
        <f t="shared" si="200"/>
        <v>42.10526315789474</v>
      </c>
      <c r="BK273" s="5">
        <f t="shared" si="201"/>
        <v>50</v>
      </c>
      <c r="BL273" s="5">
        <f t="shared" si="202"/>
        <v>29.850746268656714</v>
      </c>
      <c r="BM273" s="5">
        <f t="shared" si="203"/>
        <v>70.149253731343279</v>
      </c>
      <c r="BN273" s="5">
        <f t="shared" si="204"/>
        <v>44.414625964441463</v>
      </c>
      <c r="BP273" s="51" t="s">
        <v>795</v>
      </c>
      <c r="BQ273" s="51" t="s">
        <v>789</v>
      </c>
    </row>
    <row r="274" spans="1:69" x14ac:dyDescent="0.25">
      <c r="A274" s="1">
        <v>81</v>
      </c>
      <c r="B274" s="1" t="s">
        <v>140</v>
      </c>
      <c r="C274" s="1" t="s">
        <v>30</v>
      </c>
      <c r="D274" s="1">
        <v>21</v>
      </c>
      <c r="E274" s="4">
        <f t="shared" si="185"/>
        <v>72</v>
      </c>
      <c r="F274">
        <v>77</v>
      </c>
      <c r="G274">
        <v>205</v>
      </c>
      <c r="H274" t="s">
        <v>629</v>
      </c>
      <c r="I274" s="1" t="s">
        <v>587</v>
      </c>
      <c r="J274" s="1" t="s">
        <v>65</v>
      </c>
      <c r="K274" s="1">
        <v>82</v>
      </c>
      <c r="L274" s="1">
        <v>82</v>
      </c>
      <c r="M274" s="1">
        <v>2587</v>
      </c>
      <c r="N274" s="12">
        <v>390</v>
      </c>
      <c r="O274" s="12">
        <v>972</v>
      </c>
      <c r="P274" s="12">
        <v>0.40100000000000002</v>
      </c>
      <c r="Q274" s="7">
        <v>153</v>
      </c>
      <c r="R274" s="7">
        <v>444</v>
      </c>
      <c r="S274" s="7">
        <v>0.34499999999999997</v>
      </c>
      <c r="T274" s="1">
        <v>237</v>
      </c>
      <c r="U274" s="1">
        <v>528</v>
      </c>
      <c r="V274" s="1">
        <v>0.44900000000000001</v>
      </c>
      <c r="W274" s="1">
        <v>0.48</v>
      </c>
      <c r="X274" s="16">
        <v>110</v>
      </c>
      <c r="Y274" s="16">
        <v>158</v>
      </c>
      <c r="Z274" s="16">
        <v>0.69599999999999995</v>
      </c>
      <c r="AA274" s="20">
        <v>46</v>
      </c>
      <c r="AB274" s="20">
        <v>209</v>
      </c>
      <c r="AC274" s="20">
        <v>255</v>
      </c>
      <c r="AD274" s="32">
        <v>109</v>
      </c>
      <c r="AE274" s="34">
        <v>93</v>
      </c>
      <c r="AF274" s="30">
        <v>18</v>
      </c>
      <c r="AG274" s="1">
        <v>94</v>
      </c>
      <c r="AH274" s="1">
        <v>161</v>
      </c>
      <c r="AI274" s="1">
        <v>1043</v>
      </c>
      <c r="AJ274" s="1"/>
      <c r="AK274" s="4">
        <f t="shared" si="186"/>
        <v>87.183120025718907</v>
      </c>
      <c r="AL274" s="4">
        <f t="shared" si="187"/>
        <v>78.999193438088767</v>
      </c>
      <c r="AM274" s="14">
        <f t="shared" si="188"/>
        <v>77.762590288315636</v>
      </c>
      <c r="AN274" s="10">
        <f t="shared" si="205"/>
        <v>91.831999999999994</v>
      </c>
      <c r="AO274" s="18">
        <f t="shared" si="206"/>
        <v>78.457359999999994</v>
      </c>
      <c r="AP274" s="39">
        <f t="shared" si="209"/>
        <v>80.729420653750537</v>
      </c>
      <c r="AQ274" s="37">
        <f t="shared" si="207"/>
        <v>82.34</v>
      </c>
      <c r="AR274" s="24">
        <f t="shared" ref="AR274:AR305" si="210">((AF274/1.8)*0.8+(F274/0.8)*0.2)*0.73+40</f>
        <v>59.892499999999998</v>
      </c>
      <c r="AS274" s="22">
        <f>((AA274/3)*0.6+(AC274/9)*0.2+(AZ274/0.96)*0.2)*0.75+40</f>
        <v>63.519356209890404</v>
      </c>
      <c r="AT274" s="26">
        <f t="shared" si="182"/>
        <v>74.413641924176119</v>
      </c>
      <c r="AU274" s="43">
        <f t="shared" si="179"/>
        <v>63.791276316088521</v>
      </c>
      <c r="AV274" s="37">
        <f t="shared" si="189"/>
        <v>81.489347754509936</v>
      </c>
      <c r="AW274" s="42">
        <f t="shared" si="184"/>
        <v>86.996606885992108</v>
      </c>
      <c r="AX274" s="45">
        <f t="shared" si="190"/>
        <v>91.689419778785549</v>
      </c>
      <c r="AY274" s="47">
        <f t="shared" si="208"/>
        <v>93.223471548507462</v>
      </c>
      <c r="AZ274" s="28">
        <f t="shared" si="191"/>
        <v>79.163879743298594</v>
      </c>
      <c r="BA274" s="49">
        <f t="shared" si="192"/>
        <v>84.874138830371734</v>
      </c>
      <c r="BB274" s="45">
        <f t="shared" si="169"/>
        <v>73.812085075733648</v>
      </c>
      <c r="BC274" s="5">
        <f t="shared" si="193"/>
        <v>95</v>
      </c>
      <c r="BD274" s="5">
        <f t="shared" si="194"/>
        <v>73.94736842105263</v>
      </c>
      <c r="BE274" s="5">
        <f t="shared" si="195"/>
        <v>77.5</v>
      </c>
      <c r="BF274" s="5">
        <f t="shared" si="196"/>
        <v>69.776119402985074</v>
      </c>
      <c r="BG274" s="5">
        <f t="shared" si="197"/>
        <v>85.223880597014926</v>
      </c>
      <c r="BH274" s="5">
        <f t="shared" si="198"/>
        <v>94.052331432405239</v>
      </c>
      <c r="BI274" s="5">
        <f t="shared" si="199"/>
        <v>90</v>
      </c>
      <c r="BJ274" s="5">
        <f t="shared" si="200"/>
        <v>42.10526315789474</v>
      </c>
      <c r="BK274" s="5">
        <f t="shared" si="201"/>
        <v>50</v>
      </c>
      <c r="BL274" s="5">
        <f t="shared" si="202"/>
        <v>32.835820895522389</v>
      </c>
      <c r="BM274" s="5">
        <f t="shared" si="203"/>
        <v>67.164179104477611</v>
      </c>
      <c r="BN274" s="5">
        <f t="shared" si="204"/>
        <v>86.782958738678303</v>
      </c>
      <c r="BP274" s="51" t="s">
        <v>797</v>
      </c>
      <c r="BQ274" s="51" t="s">
        <v>787</v>
      </c>
    </row>
    <row r="275" spans="1:69" x14ac:dyDescent="0.25">
      <c r="A275" s="1">
        <v>298</v>
      </c>
      <c r="B275" s="1" t="s">
        <v>360</v>
      </c>
      <c r="C275" s="1" t="s">
        <v>25</v>
      </c>
      <c r="D275" s="1">
        <v>37</v>
      </c>
      <c r="E275" s="4">
        <f t="shared" si="185"/>
        <v>76</v>
      </c>
      <c r="F275">
        <v>81</v>
      </c>
      <c r="G275">
        <v>225</v>
      </c>
      <c r="H275" t="s">
        <v>601</v>
      </c>
      <c r="I275" s="1" t="s">
        <v>587</v>
      </c>
      <c r="J275" s="1" t="s">
        <v>62</v>
      </c>
      <c r="K275" s="1">
        <v>11</v>
      </c>
      <c r="L275" s="1">
        <v>0</v>
      </c>
      <c r="M275" s="1">
        <v>104</v>
      </c>
      <c r="N275" s="12">
        <v>9</v>
      </c>
      <c r="O275" s="12">
        <v>22</v>
      </c>
      <c r="P275" s="12">
        <v>0.40899999999999997</v>
      </c>
      <c r="Q275" s="7">
        <v>0</v>
      </c>
      <c r="R275" s="7">
        <v>0</v>
      </c>
      <c r="S275" s="7"/>
      <c r="T275" s="1">
        <v>9</v>
      </c>
      <c r="U275" s="1">
        <v>22</v>
      </c>
      <c r="V275" s="1">
        <v>0.40899999999999997</v>
      </c>
      <c r="W275" s="1">
        <v>0.40899999999999997</v>
      </c>
      <c r="X275" s="16">
        <v>2</v>
      </c>
      <c r="Y275" s="16">
        <v>2</v>
      </c>
      <c r="Z275" s="16">
        <v>1</v>
      </c>
      <c r="AA275" s="20">
        <v>6</v>
      </c>
      <c r="AB275" s="20">
        <v>13</v>
      </c>
      <c r="AC275" s="20">
        <v>19</v>
      </c>
      <c r="AD275" s="32">
        <v>5</v>
      </c>
      <c r="AE275" s="34">
        <v>5</v>
      </c>
      <c r="AF275" s="30">
        <v>6</v>
      </c>
      <c r="AG275" s="1">
        <v>3</v>
      </c>
      <c r="AH275" s="1">
        <v>13</v>
      </c>
      <c r="AI275" s="1">
        <v>20</v>
      </c>
      <c r="AJ275" s="1"/>
      <c r="AK275" s="4">
        <f t="shared" si="186"/>
        <v>68.047513543984479</v>
      </c>
      <c r="AL275" s="4">
        <f t="shared" si="187"/>
        <v>59.413337392078226</v>
      </c>
      <c r="AM275" s="14">
        <f t="shared" si="188"/>
        <v>58.947682852807283</v>
      </c>
      <c r="AN275" s="10">
        <f t="shared" si="205"/>
        <v>45</v>
      </c>
      <c r="AO275" s="18">
        <f t="shared" si="206"/>
        <v>71.64</v>
      </c>
      <c r="AP275" s="39">
        <f t="shared" si="209"/>
        <v>66.331348259396535</v>
      </c>
      <c r="AQ275" s="37">
        <f t="shared" si="207"/>
        <v>48.9</v>
      </c>
      <c r="AR275" s="24">
        <f t="shared" si="210"/>
        <v>56.729166666666671</v>
      </c>
      <c r="AS275" s="22">
        <f>((AA275/3)*0.6+(AC275/9)*0.2+(AZ275/0.96)*0.2)*0.75+40</f>
        <v>51.4322561024929</v>
      </c>
      <c r="AT275" s="26">
        <f t="shared" si="182"/>
        <v>58.193208483445282</v>
      </c>
      <c r="AU275" s="43">
        <f t="shared" si="179"/>
        <v>47.999162926136364</v>
      </c>
      <c r="AV275" s="37">
        <f t="shared" si="189"/>
        <v>69.840329921053055</v>
      </c>
      <c r="AW275" s="42">
        <f t="shared" si="184"/>
        <v>70.037039812070446</v>
      </c>
      <c r="AX275" s="45">
        <f t="shared" si="190"/>
        <v>50.26777190834239</v>
      </c>
      <c r="AY275" s="47">
        <f t="shared" si="208"/>
        <v>61.892012593283582</v>
      </c>
      <c r="AZ275" s="28">
        <f t="shared" si="191"/>
        <v>65.379772389287893</v>
      </c>
      <c r="BA275" s="49">
        <f t="shared" si="192"/>
        <v>65.83674973657989</v>
      </c>
      <c r="BB275" s="45">
        <f t="shared" si="169"/>
        <v>62.186896621689357</v>
      </c>
      <c r="BC275" s="5">
        <f t="shared" si="193"/>
        <v>55</v>
      </c>
      <c r="BD275" s="5">
        <f t="shared" si="194"/>
        <v>83.421052631578945</v>
      </c>
      <c r="BE275" s="5">
        <f t="shared" si="195"/>
        <v>66.25</v>
      </c>
      <c r="BF275" s="5">
        <f t="shared" si="196"/>
        <v>76.492537313432834</v>
      </c>
      <c r="BG275" s="5">
        <f t="shared" si="197"/>
        <v>78.507462686567166</v>
      </c>
      <c r="BH275" s="5">
        <f t="shared" si="198"/>
        <v>56.569942972156994</v>
      </c>
      <c r="BI275" s="5">
        <f t="shared" si="199"/>
        <v>10</v>
      </c>
      <c r="BJ275" s="5">
        <f t="shared" si="200"/>
        <v>63.157894736842103</v>
      </c>
      <c r="BK275" s="5">
        <f t="shared" si="201"/>
        <v>25</v>
      </c>
      <c r="BL275" s="5">
        <f t="shared" si="202"/>
        <v>47.761194029850742</v>
      </c>
      <c r="BM275" s="5">
        <f t="shared" si="203"/>
        <v>52.238805970149251</v>
      </c>
      <c r="BN275" s="5">
        <f t="shared" si="204"/>
        <v>3.4887621603488763</v>
      </c>
      <c r="BP275" s="51" t="s">
        <v>798</v>
      </c>
      <c r="BQ275" s="51" t="s">
        <v>781</v>
      </c>
    </row>
    <row r="276" spans="1:69" x14ac:dyDescent="0.25">
      <c r="A276" s="1">
        <v>139</v>
      </c>
      <c r="B276" s="1" t="s">
        <v>200</v>
      </c>
      <c r="C276" s="1" t="s">
        <v>50</v>
      </c>
      <c r="D276" s="1">
        <v>26</v>
      </c>
      <c r="E276" s="4">
        <f t="shared" si="185"/>
        <v>76</v>
      </c>
      <c r="F276">
        <v>81</v>
      </c>
      <c r="G276">
        <v>240</v>
      </c>
      <c r="H276" t="s">
        <v>654</v>
      </c>
      <c r="I276" s="1" t="s">
        <v>587</v>
      </c>
      <c r="J276" s="1" t="s">
        <v>34</v>
      </c>
      <c r="K276" s="1">
        <v>27</v>
      </c>
      <c r="L276" s="1">
        <v>27</v>
      </c>
      <c r="M276" s="1">
        <v>913</v>
      </c>
      <c r="N276" s="12">
        <v>238</v>
      </c>
      <c r="O276" s="12">
        <v>467</v>
      </c>
      <c r="P276" s="12">
        <v>0.51</v>
      </c>
      <c r="Q276" s="7">
        <v>64</v>
      </c>
      <c r="R276" s="7">
        <v>159</v>
      </c>
      <c r="S276" s="7">
        <v>0.40300000000000002</v>
      </c>
      <c r="T276" s="1">
        <v>174</v>
      </c>
      <c r="U276" s="1">
        <v>308</v>
      </c>
      <c r="V276" s="1">
        <v>0.56499999999999995</v>
      </c>
      <c r="W276" s="1">
        <v>0.57799999999999996</v>
      </c>
      <c r="X276" s="16">
        <v>146</v>
      </c>
      <c r="Y276" s="16">
        <v>171</v>
      </c>
      <c r="Z276" s="16">
        <v>0.85399999999999998</v>
      </c>
      <c r="AA276" s="20">
        <v>16</v>
      </c>
      <c r="AB276" s="20">
        <v>162</v>
      </c>
      <c r="AC276" s="20">
        <v>178</v>
      </c>
      <c r="AD276" s="32">
        <v>110</v>
      </c>
      <c r="AE276" s="34">
        <v>24</v>
      </c>
      <c r="AF276" s="30">
        <v>25</v>
      </c>
      <c r="AG276" s="1">
        <v>74</v>
      </c>
      <c r="AH276" s="1">
        <v>40</v>
      </c>
      <c r="AI276" s="1">
        <v>686</v>
      </c>
      <c r="AJ276" s="1"/>
      <c r="AK276" s="4">
        <f t="shared" si="186"/>
        <v>79.241808664257462</v>
      </c>
      <c r="AL276" s="4">
        <f t="shared" si="187"/>
        <v>70.871027691651761</v>
      </c>
      <c r="AM276" s="14">
        <f t="shared" si="188"/>
        <v>73.748057663125948</v>
      </c>
      <c r="AN276" s="10">
        <f t="shared" si="205"/>
        <v>75.323599999999999</v>
      </c>
      <c r="AO276" s="18">
        <f t="shared" si="206"/>
        <v>89.612139999999997</v>
      </c>
      <c r="AP276" s="39">
        <f t="shared" si="209"/>
        <v>76.274199313933195</v>
      </c>
      <c r="AQ276" s="37">
        <f t="shared" si="207"/>
        <v>56.12</v>
      </c>
      <c r="AR276" s="24">
        <f t="shared" si="210"/>
        <v>62.893611111111113</v>
      </c>
      <c r="AS276" s="22">
        <f>((AA276/3)*0.6+(AC276/9)*0.2+(AZ276/0.96)*0.2)*0.75+40</f>
        <v>57.192892057078851</v>
      </c>
      <c r="AT276" s="26">
        <f t="shared" si="182"/>
        <v>70.225273009459798</v>
      </c>
      <c r="AU276" s="43">
        <f t="shared" si="179"/>
        <v>61.30091650657895</v>
      </c>
      <c r="AV276" s="37">
        <f t="shared" si="189"/>
        <v>78.025517684748081</v>
      </c>
      <c r="AW276" s="42">
        <f t="shared" si="184"/>
        <v>75.412125444103054</v>
      </c>
      <c r="AX276" s="45">
        <f t="shared" si="190"/>
        <v>66.78649415294376</v>
      </c>
      <c r="AY276" s="47">
        <f t="shared" si="208"/>
        <v>71.487012126865679</v>
      </c>
      <c r="AZ276" s="28">
        <f t="shared" si="191"/>
        <v>75.687842498637963</v>
      </c>
      <c r="BA276" s="49">
        <f t="shared" si="192"/>
        <v>72.990542731782526</v>
      </c>
      <c r="BB276" s="45">
        <f t="shared" si="169"/>
        <v>70.856218766059271</v>
      </c>
      <c r="BC276" s="5">
        <f t="shared" si="193"/>
        <v>82.5</v>
      </c>
      <c r="BD276" s="5">
        <f t="shared" si="194"/>
        <v>83.421052631578945</v>
      </c>
      <c r="BE276" s="5">
        <f t="shared" si="195"/>
        <v>66.25</v>
      </c>
      <c r="BF276" s="5">
        <f t="shared" si="196"/>
        <v>81.52985074626865</v>
      </c>
      <c r="BG276" s="5">
        <f t="shared" si="197"/>
        <v>73.470149253731336</v>
      </c>
      <c r="BH276" s="5">
        <f t="shared" si="198"/>
        <v>68.782287822878232</v>
      </c>
      <c r="BI276" s="5">
        <f t="shared" si="199"/>
        <v>65</v>
      </c>
      <c r="BJ276" s="5">
        <f t="shared" si="200"/>
        <v>63.157894736842103</v>
      </c>
      <c r="BK276" s="5">
        <f t="shared" si="201"/>
        <v>25</v>
      </c>
      <c r="BL276" s="5">
        <f t="shared" si="202"/>
        <v>58.955223880597011</v>
      </c>
      <c r="BM276" s="5">
        <f t="shared" si="203"/>
        <v>41.044776119402982</v>
      </c>
      <c r="BN276" s="5">
        <f t="shared" si="204"/>
        <v>30.627306273062732</v>
      </c>
      <c r="BP276" s="51" t="s">
        <v>794</v>
      </c>
      <c r="BQ276" s="51" t="s">
        <v>781</v>
      </c>
    </row>
    <row r="277" spans="1:69" x14ac:dyDescent="0.25">
      <c r="A277" s="1">
        <v>165</v>
      </c>
      <c r="B277" s="1" t="s">
        <v>226</v>
      </c>
      <c r="C277" s="1" t="s">
        <v>25</v>
      </c>
      <c r="D277" s="1">
        <v>38</v>
      </c>
      <c r="E277" s="4">
        <f t="shared" si="185"/>
        <v>78</v>
      </c>
      <c r="F277">
        <v>83</v>
      </c>
      <c r="G277">
        <v>253</v>
      </c>
      <c r="H277" t="s">
        <v>586</v>
      </c>
      <c r="I277" s="1" t="s">
        <v>587</v>
      </c>
      <c r="J277" s="1" t="s">
        <v>36</v>
      </c>
      <c r="K277" s="1">
        <v>47</v>
      </c>
      <c r="L277" s="1">
        <v>47</v>
      </c>
      <c r="M277" s="1">
        <v>952</v>
      </c>
      <c r="N277" s="12">
        <v>143</v>
      </c>
      <c r="O277" s="12">
        <v>306</v>
      </c>
      <c r="P277" s="12">
        <v>0.46700000000000003</v>
      </c>
      <c r="Q277" s="7">
        <v>1</v>
      </c>
      <c r="R277" s="7">
        <v>7</v>
      </c>
      <c r="S277" s="7">
        <v>0.14299999999999999</v>
      </c>
      <c r="T277" s="1">
        <v>142</v>
      </c>
      <c r="U277" s="1">
        <v>299</v>
      </c>
      <c r="V277" s="1">
        <v>0.47499999999999998</v>
      </c>
      <c r="W277" s="1">
        <v>0.46899999999999997</v>
      </c>
      <c r="X277" s="16">
        <v>36</v>
      </c>
      <c r="Y277" s="16">
        <v>45</v>
      </c>
      <c r="Z277" s="16">
        <v>0.8</v>
      </c>
      <c r="AA277" s="20">
        <v>48</v>
      </c>
      <c r="AB277" s="20">
        <v>263</v>
      </c>
      <c r="AC277" s="20">
        <v>311</v>
      </c>
      <c r="AD277" s="32">
        <v>77</v>
      </c>
      <c r="AE277" s="34">
        <v>46</v>
      </c>
      <c r="AF277" s="30">
        <v>17</v>
      </c>
      <c r="AG277" s="1">
        <v>46</v>
      </c>
      <c r="AH277" s="1">
        <v>109</v>
      </c>
      <c r="AI277" s="1">
        <v>323</v>
      </c>
      <c r="AJ277" s="1"/>
      <c r="AK277" s="4">
        <f t="shared" si="186"/>
        <v>74.512725849878393</v>
      </c>
      <c r="AL277" s="4">
        <f t="shared" si="187"/>
        <v>66.030672340463767</v>
      </c>
      <c r="AM277" s="14">
        <f t="shared" si="188"/>
        <v>67.571849772382393</v>
      </c>
      <c r="AN277" s="10">
        <f t="shared" si="205"/>
        <v>52.199599999999997</v>
      </c>
      <c r="AO277" s="18">
        <f t="shared" si="206"/>
        <v>67.72</v>
      </c>
      <c r="AP277" s="39">
        <f t="shared" si="209"/>
        <v>75.018689972661321</v>
      </c>
      <c r="AQ277" s="37">
        <f t="shared" si="207"/>
        <v>64.48</v>
      </c>
      <c r="AR277" s="24">
        <f t="shared" si="210"/>
        <v>60.663055555555559</v>
      </c>
      <c r="AS277" s="22">
        <f>((AA277/3)*0.6+(AC277/9)*0.2+(AZ277/0.96)*0.2)*0.75+40</f>
        <v>63.453146571452216</v>
      </c>
      <c r="AT277" s="26">
        <f t="shared" si="182"/>
        <v>76.869337047642688</v>
      </c>
      <c r="AU277" s="43">
        <f t="shared" si="179"/>
        <v>56.295914973684212</v>
      </c>
      <c r="AV277" s="37">
        <f t="shared" si="189"/>
        <v>75.359850610176551</v>
      </c>
      <c r="AW277" s="42">
        <f t="shared" si="184"/>
        <v>77.035062223666188</v>
      </c>
      <c r="AX277" s="45">
        <f t="shared" si="190"/>
        <v>48.252219210922917</v>
      </c>
      <c r="AY277" s="47">
        <f t="shared" si="208"/>
        <v>61.594988805970161</v>
      </c>
      <c r="AZ277" s="28">
        <f t="shared" si="191"/>
        <v>70.846804723960844</v>
      </c>
      <c r="BA277" s="49">
        <f t="shared" si="192"/>
        <v>64.330890287132547</v>
      </c>
      <c r="BB277" s="45">
        <f t="shared" si="169"/>
        <v>74.799347692212649</v>
      </c>
      <c r="BC277" s="5">
        <f t="shared" si="193"/>
        <v>52.5</v>
      </c>
      <c r="BD277" s="5">
        <f t="shared" si="194"/>
        <v>88.15789473684211</v>
      </c>
      <c r="BE277" s="5">
        <f t="shared" si="195"/>
        <v>60.625</v>
      </c>
      <c r="BF277" s="5">
        <f t="shared" si="196"/>
        <v>85.895522388059703</v>
      </c>
      <c r="BG277" s="5">
        <f t="shared" si="197"/>
        <v>69.104477611940297</v>
      </c>
      <c r="BH277" s="5">
        <f t="shared" si="198"/>
        <v>69.371016437437106</v>
      </c>
      <c r="BI277" s="5">
        <f t="shared" si="199"/>
        <v>5</v>
      </c>
      <c r="BJ277" s="5">
        <f t="shared" si="200"/>
        <v>73.684210526315795</v>
      </c>
      <c r="BK277" s="5">
        <f t="shared" si="201"/>
        <v>12.5</v>
      </c>
      <c r="BL277" s="5">
        <f t="shared" si="202"/>
        <v>68.656716417910445</v>
      </c>
      <c r="BM277" s="5">
        <f t="shared" si="203"/>
        <v>31.343283582089551</v>
      </c>
      <c r="BN277" s="5">
        <f t="shared" si="204"/>
        <v>31.935592083193562</v>
      </c>
      <c r="BP277" s="51" t="s">
        <v>789</v>
      </c>
      <c r="BQ277" s="51" t="s">
        <v>787</v>
      </c>
    </row>
    <row r="278" spans="1:69" x14ac:dyDescent="0.25">
      <c r="A278" s="1">
        <v>288</v>
      </c>
      <c r="B278" s="1" t="s">
        <v>350</v>
      </c>
      <c r="C278" s="1" t="s">
        <v>25</v>
      </c>
      <c r="D278" s="1">
        <v>26</v>
      </c>
      <c r="E278" s="4">
        <f t="shared" si="185"/>
        <v>77</v>
      </c>
      <c r="F278">
        <v>82</v>
      </c>
      <c r="G278">
        <v>243</v>
      </c>
      <c r="H278" t="s">
        <v>782</v>
      </c>
      <c r="I278" s="1" t="s">
        <v>587</v>
      </c>
      <c r="J278" s="1" t="s">
        <v>53</v>
      </c>
      <c r="K278" s="1">
        <v>75</v>
      </c>
      <c r="L278" s="1">
        <v>75</v>
      </c>
      <c r="M278" s="1">
        <v>2532</v>
      </c>
      <c r="N278" s="12">
        <v>413</v>
      </c>
      <c r="O278" s="12">
        <v>952</v>
      </c>
      <c r="P278" s="12">
        <v>0.434</v>
      </c>
      <c r="Q278" s="7">
        <v>144</v>
      </c>
      <c r="R278" s="7">
        <v>392</v>
      </c>
      <c r="S278" s="7">
        <v>0.36699999999999999</v>
      </c>
      <c r="T278" s="1">
        <v>269</v>
      </c>
      <c r="U278" s="1">
        <v>560</v>
      </c>
      <c r="V278" s="1">
        <v>0.48</v>
      </c>
      <c r="W278" s="1">
        <v>0.50900000000000001</v>
      </c>
      <c r="X278" s="16">
        <v>258</v>
      </c>
      <c r="Y278" s="16">
        <v>321</v>
      </c>
      <c r="Z278" s="16">
        <v>0.80400000000000005</v>
      </c>
      <c r="AA278" s="20">
        <v>142</v>
      </c>
      <c r="AB278" s="20">
        <v>589</v>
      </c>
      <c r="AC278" s="20">
        <v>731</v>
      </c>
      <c r="AD278" s="32">
        <v>168</v>
      </c>
      <c r="AE278" s="34">
        <v>51</v>
      </c>
      <c r="AF278" s="30">
        <v>39</v>
      </c>
      <c r="AG278" s="1">
        <v>122</v>
      </c>
      <c r="AH278" s="1">
        <v>140</v>
      </c>
      <c r="AI278" s="1">
        <v>1228</v>
      </c>
      <c r="AJ278" s="1"/>
      <c r="AK278" s="4">
        <f t="shared" si="186"/>
        <v>88.511373831974709</v>
      </c>
      <c r="AL278" s="4">
        <f t="shared" si="187"/>
        <v>80.358700275079997</v>
      </c>
      <c r="AM278" s="14">
        <f t="shared" si="188"/>
        <v>80.003335356600914</v>
      </c>
      <c r="AN278" s="10">
        <f t="shared" si="205"/>
        <v>86.672399999999996</v>
      </c>
      <c r="AO278" s="18">
        <f t="shared" si="206"/>
        <v>87.809640000000002</v>
      </c>
      <c r="AP278" s="39">
        <f t="shared" si="209"/>
        <v>88.087158975453804</v>
      </c>
      <c r="AQ278" s="37">
        <f t="shared" si="207"/>
        <v>66.38</v>
      </c>
      <c r="AR278" s="24">
        <f t="shared" si="210"/>
        <v>67.618333333333339</v>
      </c>
      <c r="AS278" s="22">
        <v>86</v>
      </c>
      <c r="AT278" s="26">
        <v>97</v>
      </c>
      <c r="AU278" s="43">
        <f t="shared" si="179"/>
        <v>68.307820558313395</v>
      </c>
      <c r="AV278" s="37">
        <f t="shared" si="189"/>
        <v>86.541599463953958</v>
      </c>
      <c r="AW278" s="42">
        <f t="shared" si="184"/>
        <v>83.858884096949467</v>
      </c>
      <c r="AX278" s="45">
        <f t="shared" si="190"/>
        <v>74.314640632726167</v>
      </c>
      <c r="AY278" s="47">
        <f t="shared" si="208"/>
        <v>73.945187033582087</v>
      </c>
      <c r="AZ278" s="28">
        <f t="shared" si="191"/>
        <v>86.858159711338999</v>
      </c>
      <c r="BA278" s="49">
        <f t="shared" si="192"/>
        <v>71.187487599428707</v>
      </c>
      <c r="BB278" s="45">
        <f t="shared" ref="BB278:BB341" si="211">(BL278*0.3+BJ278*0.3+BI278*0.1+BN278*0.1+(AH278/2.8)*0.25)*0.62+40</f>
        <v>81.154557639599091</v>
      </c>
      <c r="BC278" s="5">
        <f t="shared" si="193"/>
        <v>82.5</v>
      </c>
      <c r="BD278" s="5">
        <f t="shared" si="194"/>
        <v>85.78947368421052</v>
      </c>
      <c r="BE278" s="5">
        <f t="shared" si="195"/>
        <v>63.4375</v>
      </c>
      <c r="BF278" s="5">
        <f t="shared" si="196"/>
        <v>82.537313432835816</v>
      </c>
      <c r="BG278" s="5">
        <f t="shared" si="197"/>
        <v>72.462686567164184</v>
      </c>
      <c r="BH278" s="5">
        <f t="shared" si="198"/>
        <v>93.222073129822206</v>
      </c>
      <c r="BI278" s="5">
        <f t="shared" si="199"/>
        <v>65</v>
      </c>
      <c r="BJ278" s="5">
        <f t="shared" si="200"/>
        <v>68.421052631578945</v>
      </c>
      <c r="BK278" s="5">
        <f t="shared" si="201"/>
        <v>18.75</v>
      </c>
      <c r="BL278" s="5">
        <f t="shared" si="202"/>
        <v>61.194029850746269</v>
      </c>
      <c r="BM278" s="5">
        <f t="shared" si="203"/>
        <v>38.805970149253731</v>
      </c>
      <c r="BN278" s="5">
        <f t="shared" si="204"/>
        <v>84.937940288493792</v>
      </c>
      <c r="BP278" s="51" t="s">
        <v>796</v>
      </c>
      <c r="BQ278" s="51" t="s">
        <v>790</v>
      </c>
    </row>
    <row r="279" spans="1:69" x14ac:dyDescent="0.25">
      <c r="A279" s="1">
        <v>299</v>
      </c>
      <c r="B279" s="1" t="s">
        <v>361</v>
      </c>
      <c r="C279" s="1" t="s">
        <v>30</v>
      </c>
      <c r="D279" s="1">
        <v>31</v>
      </c>
      <c r="E279" s="4">
        <f t="shared" si="185"/>
        <v>74</v>
      </c>
      <c r="F279">
        <v>79</v>
      </c>
      <c r="G279">
        <v>204</v>
      </c>
      <c r="H279" t="s">
        <v>636</v>
      </c>
      <c r="I279" s="1" t="s">
        <v>587</v>
      </c>
      <c r="J279" s="1" t="s">
        <v>36</v>
      </c>
      <c r="K279" s="1">
        <v>39</v>
      </c>
      <c r="L279" s="1">
        <v>36</v>
      </c>
      <c r="M279" s="1">
        <v>1302</v>
      </c>
      <c r="N279" s="12">
        <v>267</v>
      </c>
      <c r="O279" s="12">
        <v>625</v>
      </c>
      <c r="P279" s="12">
        <v>0.42699999999999999</v>
      </c>
      <c r="Q279" s="7">
        <v>75</v>
      </c>
      <c r="R279" s="7">
        <v>191</v>
      </c>
      <c r="S279" s="7">
        <v>0.39300000000000002</v>
      </c>
      <c r="T279" s="1">
        <v>192</v>
      </c>
      <c r="U279" s="1">
        <v>434</v>
      </c>
      <c r="V279" s="1">
        <v>0.442</v>
      </c>
      <c r="W279" s="1">
        <v>0.48699999999999999</v>
      </c>
      <c r="X279" s="16">
        <v>170</v>
      </c>
      <c r="Y279" s="16">
        <v>193</v>
      </c>
      <c r="Z279" s="16">
        <v>0.88100000000000001</v>
      </c>
      <c r="AA279" s="20">
        <v>19</v>
      </c>
      <c r="AB279" s="20">
        <v>123</v>
      </c>
      <c r="AC279" s="20">
        <v>142</v>
      </c>
      <c r="AD279" s="32">
        <v>89</v>
      </c>
      <c r="AE279" s="34">
        <v>33</v>
      </c>
      <c r="AF279" s="30">
        <v>1</v>
      </c>
      <c r="AG279" s="1">
        <v>76</v>
      </c>
      <c r="AH279" s="1">
        <v>76</v>
      </c>
      <c r="AI279" s="1">
        <v>779</v>
      </c>
      <c r="AJ279" s="1"/>
      <c r="AK279" s="4">
        <f t="shared" si="186"/>
        <v>79.069544384853998</v>
      </c>
      <c r="AL279" s="4">
        <f t="shared" si="187"/>
        <v>70.694710135085856</v>
      </c>
      <c r="AM279" s="14">
        <f t="shared" si="188"/>
        <v>72.461257966616088</v>
      </c>
      <c r="AN279" s="10">
        <f t="shared" si="205"/>
        <v>83.691199999999995</v>
      </c>
      <c r="AO279" s="18">
        <f t="shared" si="206"/>
        <v>91.768209999999996</v>
      </c>
      <c r="AP279" s="39">
        <f t="shared" si="209"/>
        <v>75.672984385028684</v>
      </c>
      <c r="AQ279" s="37">
        <f t="shared" si="207"/>
        <v>59.54</v>
      </c>
      <c r="AR279" s="24">
        <f t="shared" si="210"/>
        <v>54.741944444444442</v>
      </c>
      <c r="AS279" s="22">
        <f t="shared" ref="AS279:AS293" si="212">((AA279/3)*0.6+(AC279/9)*0.2+(AZ279/0.96)*0.2)*0.75+40</f>
        <v>56.338665923026376</v>
      </c>
      <c r="AT279" s="26">
        <f t="shared" ref="AT279:AT293" si="213">((AB279/7)*0.65+(AC279/9)*0.2+(AZ279/0.96)*0.25)*0.6+47</f>
        <v>66.868189732550192</v>
      </c>
      <c r="AU279" s="43">
        <f t="shared" si="179"/>
        <v>59.294620927332538</v>
      </c>
      <c r="AV279" s="37">
        <f t="shared" si="189"/>
        <v>77.71596585013738</v>
      </c>
      <c r="AW279" s="42">
        <f t="shared" si="184"/>
        <v>75.616957016474743</v>
      </c>
      <c r="AX279" s="45">
        <f t="shared" si="190"/>
        <v>69.455791174991361</v>
      </c>
      <c r="AY279" s="47">
        <f t="shared" si="208"/>
        <v>75.023256996268657</v>
      </c>
      <c r="AZ279" s="28">
        <f t="shared" si="191"/>
        <v>71.180795240702139</v>
      </c>
      <c r="BA279" s="49">
        <f t="shared" si="192"/>
        <v>76.592298893799068</v>
      </c>
      <c r="BB279" s="45">
        <f t="shared" si="211"/>
        <v>65.153223610002087</v>
      </c>
      <c r="BC279" s="5">
        <f t="shared" si="193"/>
        <v>70</v>
      </c>
      <c r="BD279" s="5">
        <f t="shared" si="194"/>
        <v>78.68421052631578</v>
      </c>
      <c r="BE279" s="5">
        <f t="shared" si="195"/>
        <v>71.875</v>
      </c>
      <c r="BF279" s="5">
        <f t="shared" si="196"/>
        <v>69.440298507462686</v>
      </c>
      <c r="BG279" s="5">
        <f t="shared" si="197"/>
        <v>85.559701492537314</v>
      </c>
      <c r="BH279" s="5">
        <f t="shared" si="198"/>
        <v>74.654478362965449</v>
      </c>
      <c r="BI279" s="5">
        <f t="shared" si="199"/>
        <v>40</v>
      </c>
      <c r="BJ279" s="5">
        <f t="shared" si="200"/>
        <v>52.631578947368418</v>
      </c>
      <c r="BK279" s="5">
        <f t="shared" si="201"/>
        <v>37.5</v>
      </c>
      <c r="BL279" s="5">
        <f t="shared" si="202"/>
        <v>32.089552238805972</v>
      </c>
      <c r="BM279" s="5">
        <f t="shared" si="203"/>
        <v>67.910447761194021</v>
      </c>
      <c r="BN279" s="5">
        <f t="shared" si="204"/>
        <v>43.676618584367667</v>
      </c>
      <c r="BP279" s="51" t="s">
        <v>794</v>
      </c>
      <c r="BQ279" s="51" t="s">
        <v>789</v>
      </c>
    </row>
    <row r="280" spans="1:69" x14ac:dyDescent="0.25">
      <c r="A280" s="1">
        <v>405</v>
      </c>
      <c r="B280" s="1" t="s">
        <v>470</v>
      </c>
      <c r="C280" s="1" t="s">
        <v>33</v>
      </c>
      <c r="D280" s="1">
        <v>25</v>
      </c>
      <c r="E280" s="4">
        <f t="shared" si="185"/>
        <v>77</v>
      </c>
      <c r="F280">
        <v>82</v>
      </c>
      <c r="G280">
        <v>278</v>
      </c>
      <c r="H280" t="s">
        <v>705</v>
      </c>
      <c r="I280" s="1" t="s">
        <v>611</v>
      </c>
      <c r="J280" s="1" t="s">
        <v>95</v>
      </c>
      <c r="K280" s="1">
        <v>79</v>
      </c>
      <c r="L280" s="1">
        <v>0</v>
      </c>
      <c r="M280" s="1">
        <v>1235</v>
      </c>
      <c r="N280" s="12">
        <v>231</v>
      </c>
      <c r="O280" s="12">
        <v>450</v>
      </c>
      <c r="P280" s="12">
        <v>0.51300000000000001</v>
      </c>
      <c r="Q280" s="7">
        <v>0</v>
      </c>
      <c r="R280" s="7">
        <v>2</v>
      </c>
      <c r="S280" s="7">
        <v>0</v>
      </c>
      <c r="T280" s="1">
        <v>231</v>
      </c>
      <c r="U280" s="1">
        <v>448</v>
      </c>
      <c r="V280" s="1">
        <v>0.51600000000000001</v>
      </c>
      <c r="W280" s="1">
        <v>0.51300000000000001</v>
      </c>
      <c r="X280" s="16">
        <v>58</v>
      </c>
      <c r="Y280" s="16">
        <v>82</v>
      </c>
      <c r="Z280" s="16">
        <v>0.70699999999999996</v>
      </c>
      <c r="AA280" s="20">
        <v>87</v>
      </c>
      <c r="AB280" s="20">
        <v>201</v>
      </c>
      <c r="AC280" s="20">
        <v>288</v>
      </c>
      <c r="AD280" s="32">
        <v>59</v>
      </c>
      <c r="AE280" s="34">
        <v>10</v>
      </c>
      <c r="AF280" s="30">
        <v>59</v>
      </c>
      <c r="AG280" s="1">
        <v>98</v>
      </c>
      <c r="AH280" s="1">
        <v>197</v>
      </c>
      <c r="AI280" s="1">
        <v>520</v>
      </c>
      <c r="AJ280" s="1"/>
      <c r="AK280" s="4">
        <f t="shared" si="186"/>
        <v>77.254687519656173</v>
      </c>
      <c r="AL280" s="4">
        <f t="shared" si="187"/>
        <v>68.837150755412793</v>
      </c>
      <c r="AM280" s="14">
        <f t="shared" si="188"/>
        <v>73.49652655538695</v>
      </c>
      <c r="AN280" s="10">
        <f t="shared" si="205"/>
        <v>45</v>
      </c>
      <c r="AO280" s="18">
        <f t="shared" si="206"/>
        <v>78.470869999999991</v>
      </c>
      <c r="AP280" s="39">
        <f t="shared" si="209"/>
        <v>81.370584212706007</v>
      </c>
      <c r="AQ280" s="37">
        <f t="shared" si="207"/>
        <v>50.8</v>
      </c>
      <c r="AR280" s="24">
        <f t="shared" si="210"/>
        <v>74.107222222222219</v>
      </c>
      <c r="AS280" s="22">
        <f t="shared" si="212"/>
        <v>70.00312403508029</v>
      </c>
      <c r="AT280" s="26">
        <f t="shared" si="213"/>
        <v>74.191695463651712</v>
      </c>
      <c r="AU280" s="43">
        <f t="shared" si="179"/>
        <v>54.601746261961722</v>
      </c>
      <c r="AV280" s="37">
        <f t="shared" si="189"/>
        <v>75.787352831487055</v>
      </c>
      <c r="AW280" s="42">
        <f t="shared" si="184"/>
        <v>76.418932883613138</v>
      </c>
      <c r="AX280" s="45">
        <f t="shared" si="190"/>
        <v>63.645607059886743</v>
      </c>
      <c r="AY280" s="47">
        <f t="shared" si="208"/>
        <v>64.838852611940297</v>
      </c>
      <c r="AZ280" s="28">
        <f t="shared" si="191"/>
        <v>77.779993824513838</v>
      </c>
      <c r="BA280" s="49">
        <f t="shared" si="192"/>
        <v>54.10133154380452</v>
      </c>
      <c r="BB280" s="45">
        <f t="shared" si="211"/>
        <v>86.780572580350366</v>
      </c>
      <c r="BC280" s="5">
        <f t="shared" si="193"/>
        <v>85</v>
      </c>
      <c r="BD280" s="5">
        <f t="shared" si="194"/>
        <v>85.78947368421052</v>
      </c>
      <c r="BE280" s="5">
        <f t="shared" si="195"/>
        <v>63.4375</v>
      </c>
      <c r="BF280" s="5">
        <f t="shared" si="196"/>
        <v>94.291044776119406</v>
      </c>
      <c r="BG280" s="5">
        <f t="shared" si="197"/>
        <v>60.708955223880594</v>
      </c>
      <c r="BH280" s="5">
        <f t="shared" si="198"/>
        <v>73.643072794364315</v>
      </c>
      <c r="BI280" s="5">
        <f t="shared" si="199"/>
        <v>70</v>
      </c>
      <c r="BJ280" s="5">
        <f t="shared" si="200"/>
        <v>68.421052631578945</v>
      </c>
      <c r="BK280" s="5">
        <f t="shared" si="201"/>
        <v>18.75</v>
      </c>
      <c r="BL280" s="5">
        <f t="shared" si="202"/>
        <v>87.31343283582089</v>
      </c>
      <c r="BM280" s="5">
        <f t="shared" si="203"/>
        <v>12.686567164179104</v>
      </c>
      <c r="BN280" s="5">
        <f t="shared" si="204"/>
        <v>41.429050654142905</v>
      </c>
      <c r="BP280" s="51" t="s">
        <v>799</v>
      </c>
      <c r="BQ280" s="51" t="s">
        <v>787</v>
      </c>
    </row>
    <row r="281" spans="1:69" x14ac:dyDescent="0.25">
      <c r="A281" s="1">
        <v>316</v>
      </c>
      <c r="B281" s="1" t="s">
        <v>378</v>
      </c>
      <c r="C281" s="1" t="s">
        <v>25</v>
      </c>
      <c r="D281" s="1">
        <v>23</v>
      </c>
      <c r="E281" s="4">
        <f t="shared" si="185"/>
        <v>74</v>
      </c>
      <c r="F281">
        <v>79</v>
      </c>
      <c r="G281">
        <v>225</v>
      </c>
      <c r="H281" t="s">
        <v>687</v>
      </c>
      <c r="I281" s="1" t="s">
        <v>587</v>
      </c>
      <c r="J281" s="1" t="s">
        <v>62</v>
      </c>
      <c r="K281" s="1">
        <v>79</v>
      </c>
      <c r="L281" s="1">
        <v>58</v>
      </c>
      <c r="M281" s="1">
        <v>2378</v>
      </c>
      <c r="N281" s="12">
        <v>406</v>
      </c>
      <c r="O281" s="12">
        <v>869</v>
      </c>
      <c r="P281" s="12">
        <v>0.46700000000000003</v>
      </c>
      <c r="Q281" s="7">
        <v>109</v>
      </c>
      <c r="R281" s="7">
        <v>268</v>
      </c>
      <c r="S281" s="7">
        <v>0.40699999999999997</v>
      </c>
      <c r="T281" s="1">
        <v>297</v>
      </c>
      <c r="U281" s="1">
        <v>601</v>
      </c>
      <c r="V281" s="1">
        <v>0.49399999999999999</v>
      </c>
      <c r="W281" s="1">
        <v>0.53</v>
      </c>
      <c r="X281" s="16">
        <v>134</v>
      </c>
      <c r="Y281" s="16">
        <v>156</v>
      </c>
      <c r="Z281" s="16">
        <v>0.85899999999999999</v>
      </c>
      <c r="AA281" s="20">
        <v>48</v>
      </c>
      <c r="AB281" s="20">
        <v>299</v>
      </c>
      <c r="AC281" s="20">
        <v>347</v>
      </c>
      <c r="AD281" s="32">
        <v>182</v>
      </c>
      <c r="AE281" s="34">
        <v>122</v>
      </c>
      <c r="AF281" s="30">
        <v>11</v>
      </c>
      <c r="AG281" s="1">
        <v>113</v>
      </c>
      <c r="AH281" s="1">
        <v>183</v>
      </c>
      <c r="AI281" s="1">
        <v>1055</v>
      </c>
      <c r="AJ281" s="1"/>
      <c r="AK281" s="4">
        <f t="shared" si="186"/>
        <v>89.151288349699868</v>
      </c>
      <c r="AL281" s="4">
        <f t="shared" si="187"/>
        <v>81.013671604986925</v>
      </c>
      <c r="AM281" s="14">
        <f t="shared" si="188"/>
        <v>80.741804248861911</v>
      </c>
      <c r="AN281" s="10">
        <f t="shared" si="205"/>
        <v>82.900399999999991</v>
      </c>
      <c r="AO281" s="18">
        <f t="shared" si="206"/>
        <v>89.781190000000009</v>
      </c>
      <c r="AP281" s="39">
        <f t="shared" si="209"/>
        <v>83.682943444195686</v>
      </c>
      <c r="AQ281" s="37">
        <f t="shared" si="207"/>
        <v>93.359999999999985</v>
      </c>
      <c r="AR281" s="24">
        <f t="shared" si="210"/>
        <v>57.986388888888889</v>
      </c>
      <c r="AS281" s="22">
        <f t="shared" si="212"/>
        <v>65.533981014401846</v>
      </c>
      <c r="AT281" s="26">
        <f t="shared" si="213"/>
        <v>80.835885776306611</v>
      </c>
      <c r="AU281" s="43">
        <f t="shared" si="179"/>
        <v>72.019676281100487</v>
      </c>
      <c r="AV281" s="37">
        <f t="shared" si="189"/>
        <v>84.422910477673497</v>
      </c>
      <c r="AW281" s="42">
        <f t="shared" si="184"/>
        <v>90.033336449487962</v>
      </c>
      <c r="AX281" s="45">
        <f t="shared" si="190"/>
        <v>83.632999643162918</v>
      </c>
      <c r="AY281" s="47">
        <f t="shared" si="208"/>
        <v>91.391106343283582</v>
      </c>
      <c r="AZ281" s="28">
        <f t="shared" si="191"/>
        <v>80.324145158838519</v>
      </c>
      <c r="BA281" s="49">
        <f t="shared" si="192"/>
        <v>80.862707942034291</v>
      </c>
      <c r="BB281" s="45">
        <f t="shared" si="211"/>
        <v>78.70927001155448</v>
      </c>
      <c r="BC281" s="5">
        <f t="shared" si="193"/>
        <v>90</v>
      </c>
      <c r="BD281" s="5">
        <f t="shared" si="194"/>
        <v>78.68421052631578</v>
      </c>
      <c r="BE281" s="5">
        <f t="shared" si="195"/>
        <v>71.875</v>
      </c>
      <c r="BF281" s="5">
        <f t="shared" si="196"/>
        <v>76.492537313432834</v>
      </c>
      <c r="BG281" s="5">
        <f t="shared" si="197"/>
        <v>78.507462686567166</v>
      </c>
      <c r="BH281" s="5">
        <f t="shared" si="198"/>
        <v>90.897349882589737</v>
      </c>
      <c r="BI281" s="5">
        <f t="shared" si="199"/>
        <v>80</v>
      </c>
      <c r="BJ281" s="5">
        <f t="shared" si="200"/>
        <v>52.631578947368418</v>
      </c>
      <c r="BK281" s="5">
        <f t="shared" si="201"/>
        <v>37.5</v>
      </c>
      <c r="BL281" s="5">
        <f t="shared" si="202"/>
        <v>47.761194029850742</v>
      </c>
      <c r="BM281" s="5">
        <f t="shared" si="203"/>
        <v>52.238805970149251</v>
      </c>
      <c r="BN281" s="5">
        <f t="shared" si="204"/>
        <v>79.771888627977191</v>
      </c>
      <c r="BP281" s="51" t="s">
        <v>788</v>
      </c>
      <c r="BQ281" s="51" t="s">
        <v>787</v>
      </c>
    </row>
    <row r="282" spans="1:69" x14ac:dyDescent="0.25">
      <c r="A282" s="1">
        <v>217</v>
      </c>
      <c r="B282" s="1" t="s">
        <v>278</v>
      </c>
      <c r="C282" s="1" t="s">
        <v>30</v>
      </c>
      <c r="D282" s="1">
        <v>34</v>
      </c>
      <c r="E282" s="4">
        <f t="shared" si="185"/>
        <v>71</v>
      </c>
      <c r="F282">
        <v>76</v>
      </c>
      <c r="G282">
        <v>190</v>
      </c>
      <c r="H282" t="s">
        <v>592</v>
      </c>
      <c r="I282" s="1" t="s">
        <v>587</v>
      </c>
      <c r="J282" s="1" t="s">
        <v>77</v>
      </c>
      <c r="K282" s="1">
        <v>66</v>
      </c>
      <c r="L282" s="1">
        <v>22</v>
      </c>
      <c r="M282" s="1">
        <v>1610</v>
      </c>
      <c r="N282" s="12">
        <v>142</v>
      </c>
      <c r="O282" s="12">
        <v>381</v>
      </c>
      <c r="P282" s="12">
        <v>0.373</v>
      </c>
      <c r="Q282" s="7">
        <v>58</v>
      </c>
      <c r="R282" s="7">
        <v>168</v>
      </c>
      <c r="S282" s="7">
        <v>0.34499999999999997</v>
      </c>
      <c r="T282" s="1">
        <v>84</v>
      </c>
      <c r="U282" s="1">
        <v>213</v>
      </c>
      <c r="V282" s="1">
        <v>0.39400000000000002</v>
      </c>
      <c r="W282" s="1">
        <v>0.44900000000000001</v>
      </c>
      <c r="X282" s="16">
        <v>35</v>
      </c>
      <c r="Y282" s="16">
        <v>50</v>
      </c>
      <c r="Z282" s="16">
        <v>0.7</v>
      </c>
      <c r="AA282" s="20">
        <v>20</v>
      </c>
      <c r="AB282" s="20">
        <v>101</v>
      </c>
      <c r="AC282" s="20">
        <v>121</v>
      </c>
      <c r="AD282" s="32">
        <v>148</v>
      </c>
      <c r="AE282" s="34">
        <v>46</v>
      </c>
      <c r="AF282" s="30">
        <v>14</v>
      </c>
      <c r="AG282" s="1">
        <v>73</v>
      </c>
      <c r="AH282" s="1">
        <v>144</v>
      </c>
      <c r="AI282" s="1">
        <v>377</v>
      </c>
      <c r="AJ282" s="1"/>
      <c r="AK282" s="4">
        <f t="shared" si="186"/>
        <v>77.700485574846184</v>
      </c>
      <c r="AL282" s="4">
        <f t="shared" si="187"/>
        <v>69.293438176607268</v>
      </c>
      <c r="AM282" s="14">
        <f t="shared" si="188"/>
        <v>64.419773899848252</v>
      </c>
      <c r="AN282" s="10">
        <f t="shared" si="205"/>
        <v>79.671999999999997</v>
      </c>
      <c r="AO282" s="18">
        <f t="shared" si="206"/>
        <v>64.5</v>
      </c>
      <c r="AP282" s="39">
        <f t="shared" si="209"/>
        <v>70.348749785891059</v>
      </c>
      <c r="AQ282" s="37">
        <f t="shared" si="207"/>
        <v>64.48</v>
      </c>
      <c r="AR282" s="24">
        <f t="shared" si="210"/>
        <v>58.412222222222226</v>
      </c>
      <c r="AS282" s="22">
        <f t="shared" si="212"/>
        <v>55.482750462969356</v>
      </c>
      <c r="AT282" s="26">
        <f t="shared" si="213"/>
        <v>64.706559986778885</v>
      </c>
      <c r="AU282" s="43">
        <f t="shared" si="179"/>
        <v>66.610812126794258</v>
      </c>
      <c r="AV282" s="37">
        <f t="shared" si="189"/>
        <v>77.885753811238914</v>
      </c>
      <c r="AW282" s="42">
        <f t="shared" si="184"/>
        <v>78.123175155175375</v>
      </c>
      <c r="AX282" s="45">
        <f t="shared" si="190"/>
        <v>72.506376698894002</v>
      </c>
      <c r="AY282" s="47">
        <f t="shared" si="208"/>
        <v>79.095847014925369</v>
      </c>
      <c r="AZ282" s="28">
        <f t="shared" si="191"/>
        <v>66.982936296337215</v>
      </c>
      <c r="BA282" s="49">
        <f t="shared" si="192"/>
        <v>81.720079321802217</v>
      </c>
      <c r="BB282" s="45">
        <f t="shared" si="211"/>
        <v>63.747974042839154</v>
      </c>
      <c r="BC282" s="5">
        <f t="shared" si="193"/>
        <v>62.5</v>
      </c>
      <c r="BD282" s="5">
        <f t="shared" si="194"/>
        <v>71.578947368421055</v>
      </c>
      <c r="BE282" s="5">
        <f t="shared" si="195"/>
        <v>80.3125</v>
      </c>
      <c r="BF282" s="5">
        <f t="shared" si="196"/>
        <v>64.738805970149258</v>
      </c>
      <c r="BG282" s="5">
        <f t="shared" si="197"/>
        <v>90.261194029850742</v>
      </c>
      <c r="BH282" s="5">
        <f t="shared" si="198"/>
        <v>79.303924857430388</v>
      </c>
      <c r="BI282" s="5">
        <f t="shared" si="199"/>
        <v>25</v>
      </c>
      <c r="BJ282" s="5">
        <f t="shared" si="200"/>
        <v>36.842105263157897</v>
      </c>
      <c r="BK282" s="5">
        <f t="shared" si="201"/>
        <v>56.25</v>
      </c>
      <c r="BL282" s="5">
        <f t="shared" si="202"/>
        <v>21.641791044776117</v>
      </c>
      <c r="BM282" s="5">
        <f t="shared" si="203"/>
        <v>78.358208955223873</v>
      </c>
      <c r="BN282" s="5">
        <f t="shared" si="204"/>
        <v>54.008721905400876</v>
      </c>
      <c r="BP282" s="51" t="s">
        <v>795</v>
      </c>
      <c r="BQ282" s="51" t="s">
        <v>790</v>
      </c>
    </row>
    <row r="283" spans="1:69" x14ac:dyDescent="0.25">
      <c r="A283" s="1">
        <v>442</v>
      </c>
      <c r="B283" s="1" t="s">
        <v>508</v>
      </c>
      <c r="C283" s="1" t="s">
        <v>30</v>
      </c>
      <c r="D283" s="1">
        <v>24</v>
      </c>
      <c r="E283" s="4">
        <f t="shared" si="185"/>
        <v>74</v>
      </c>
      <c r="F283">
        <v>79</v>
      </c>
      <c r="G283">
        <v>215</v>
      </c>
      <c r="H283" t="s">
        <v>717</v>
      </c>
      <c r="I283" s="1" t="s">
        <v>587</v>
      </c>
      <c r="J283" s="1" t="s">
        <v>79</v>
      </c>
      <c r="K283" s="1">
        <v>77</v>
      </c>
      <c r="L283" s="1">
        <v>77</v>
      </c>
      <c r="M283" s="1">
        <v>2455</v>
      </c>
      <c r="N283" s="12">
        <v>602</v>
      </c>
      <c r="O283" s="12">
        <v>1299</v>
      </c>
      <c r="P283" s="12">
        <v>0.46300000000000002</v>
      </c>
      <c r="Q283" s="7">
        <v>239</v>
      </c>
      <c r="R283" s="7">
        <v>545</v>
      </c>
      <c r="S283" s="7">
        <v>0.439</v>
      </c>
      <c r="T283" s="1">
        <v>363</v>
      </c>
      <c r="U283" s="1">
        <v>754</v>
      </c>
      <c r="V283" s="1">
        <v>0.48099999999999998</v>
      </c>
      <c r="W283" s="1">
        <v>0.55500000000000005</v>
      </c>
      <c r="X283" s="16">
        <v>225</v>
      </c>
      <c r="Y283" s="16">
        <v>256</v>
      </c>
      <c r="Z283" s="16">
        <v>0.879</v>
      </c>
      <c r="AA283" s="20">
        <v>27</v>
      </c>
      <c r="AB283" s="20">
        <v>220</v>
      </c>
      <c r="AC283" s="20">
        <v>247</v>
      </c>
      <c r="AD283" s="32">
        <v>222</v>
      </c>
      <c r="AE283" s="34">
        <v>87</v>
      </c>
      <c r="AF283" s="30">
        <v>60</v>
      </c>
      <c r="AG283" s="1">
        <v>149</v>
      </c>
      <c r="AH283" s="1">
        <v>122</v>
      </c>
      <c r="AI283" s="1">
        <v>1668</v>
      </c>
      <c r="AJ283" s="1"/>
      <c r="AK283" s="4">
        <f t="shared" si="186"/>
        <v>90.087281846512752</v>
      </c>
      <c r="AL283" s="4">
        <f t="shared" si="187"/>
        <v>81.971688478195404</v>
      </c>
      <c r="AM283" s="14">
        <f t="shared" si="188"/>
        <v>90.424675265553873</v>
      </c>
      <c r="AN283" s="10">
        <v>96</v>
      </c>
      <c r="AO283" s="18">
        <f t="shared" si="206"/>
        <v>92.403390000000002</v>
      </c>
      <c r="AP283" s="39">
        <f t="shared" si="209"/>
        <v>84.96778231602579</v>
      </c>
      <c r="AQ283" s="37">
        <f t="shared" si="207"/>
        <v>80.06</v>
      </c>
      <c r="AR283" s="24">
        <f t="shared" si="210"/>
        <v>73.884166666666673</v>
      </c>
      <c r="AS283" s="22">
        <f t="shared" si="212"/>
        <v>60.534756673634149</v>
      </c>
      <c r="AT283" s="26">
        <f t="shared" si="213"/>
        <v>74.918566197443667</v>
      </c>
      <c r="AU283" s="43">
        <f t="shared" si="179"/>
        <v>76.104918456638757</v>
      </c>
      <c r="AV283" s="37">
        <f t="shared" si="189"/>
        <v>88.267219495245456</v>
      </c>
      <c r="AW283" s="42">
        <f t="shared" si="184"/>
        <v>87.008363014094613</v>
      </c>
      <c r="AX283" s="45">
        <f t="shared" si="190"/>
        <v>83.677429484959475</v>
      </c>
      <c r="AY283" s="47">
        <f t="shared" si="208"/>
        <v>86.855054570895533</v>
      </c>
      <c r="AZ283" s="28">
        <f t="shared" si="191"/>
        <v>79.155776044591846</v>
      </c>
      <c r="BA283" s="49">
        <f t="shared" si="192"/>
        <v>83.490345268124173</v>
      </c>
      <c r="BB283" s="45">
        <f t="shared" si="211"/>
        <v>73.794572197252251</v>
      </c>
      <c r="BC283" s="5">
        <f t="shared" si="193"/>
        <v>87.5</v>
      </c>
      <c r="BD283" s="5">
        <f t="shared" si="194"/>
        <v>78.68421052631578</v>
      </c>
      <c r="BE283" s="5">
        <f t="shared" si="195"/>
        <v>71.875</v>
      </c>
      <c r="BF283" s="5">
        <f t="shared" si="196"/>
        <v>73.134328358208961</v>
      </c>
      <c r="BG283" s="5">
        <f t="shared" si="197"/>
        <v>81.865671641791039</v>
      </c>
      <c r="BH283" s="5">
        <f t="shared" si="198"/>
        <v>92.059711506205986</v>
      </c>
      <c r="BI283" s="5">
        <f t="shared" si="199"/>
        <v>75</v>
      </c>
      <c r="BJ283" s="5">
        <f t="shared" si="200"/>
        <v>52.631578947368418</v>
      </c>
      <c r="BK283" s="5">
        <f t="shared" si="201"/>
        <v>37.5</v>
      </c>
      <c r="BL283" s="5">
        <f t="shared" si="202"/>
        <v>40.298507462686565</v>
      </c>
      <c r="BM283" s="5">
        <f t="shared" si="203"/>
        <v>59.701492537313428</v>
      </c>
      <c r="BN283" s="5">
        <f t="shared" si="204"/>
        <v>82.354914458235498</v>
      </c>
      <c r="BP283" s="51" t="s">
        <v>797</v>
      </c>
      <c r="BQ283" s="51" t="s">
        <v>789</v>
      </c>
    </row>
    <row r="284" spans="1:69" x14ac:dyDescent="0.25">
      <c r="A284" s="1">
        <v>68</v>
      </c>
      <c r="B284" s="1" t="s">
        <v>126</v>
      </c>
      <c r="C284" s="1" t="s">
        <v>30</v>
      </c>
      <c r="D284" s="1">
        <v>36</v>
      </c>
      <c r="E284" s="4">
        <f t="shared" si="185"/>
        <v>73</v>
      </c>
      <c r="F284">
        <v>78</v>
      </c>
      <c r="G284">
        <v>212</v>
      </c>
      <c r="H284" t="s">
        <v>586</v>
      </c>
      <c r="I284" s="1" t="s">
        <v>587</v>
      </c>
      <c r="J284" s="1" t="s">
        <v>107</v>
      </c>
      <c r="K284" s="1">
        <v>35</v>
      </c>
      <c r="L284" s="1">
        <v>35</v>
      </c>
      <c r="M284" s="1">
        <v>1207</v>
      </c>
      <c r="N284" s="12">
        <v>266</v>
      </c>
      <c r="O284" s="12">
        <v>713</v>
      </c>
      <c r="P284" s="12">
        <v>0.373</v>
      </c>
      <c r="Q284" s="7">
        <v>54</v>
      </c>
      <c r="R284" s="7">
        <v>184</v>
      </c>
      <c r="S284" s="7">
        <v>0.29299999999999998</v>
      </c>
      <c r="T284" s="1">
        <v>212</v>
      </c>
      <c r="U284" s="1">
        <v>529</v>
      </c>
      <c r="V284" s="1">
        <v>0.40100000000000002</v>
      </c>
      <c r="W284" s="1">
        <v>0.41099999999999998</v>
      </c>
      <c r="X284" s="16">
        <v>196</v>
      </c>
      <c r="Y284" s="16">
        <v>241</v>
      </c>
      <c r="Z284" s="16">
        <v>0.81299999999999994</v>
      </c>
      <c r="AA284" s="20">
        <v>26</v>
      </c>
      <c r="AB284" s="20">
        <v>173</v>
      </c>
      <c r="AC284" s="20">
        <v>199</v>
      </c>
      <c r="AD284" s="32">
        <v>197</v>
      </c>
      <c r="AE284" s="34">
        <v>47</v>
      </c>
      <c r="AF284" s="30">
        <v>7</v>
      </c>
      <c r="AG284" s="1">
        <v>128</v>
      </c>
      <c r="AH284" s="1">
        <v>65</v>
      </c>
      <c r="AI284" s="1">
        <v>782</v>
      </c>
      <c r="AJ284" s="1"/>
      <c r="AK284" s="4">
        <f t="shared" si="186"/>
        <v>79.381050707464695</v>
      </c>
      <c r="AL284" s="4">
        <f t="shared" si="187"/>
        <v>71.013546018228567</v>
      </c>
      <c r="AM284" s="14">
        <f t="shared" si="188"/>
        <v>70.629182094081941</v>
      </c>
      <c r="AN284" s="10">
        <f>IF(C284="SG",((S284*100)*0.6+(Q284/2)*0.4)*0.64+59,IF(C284="PG",((S284*100)*0.6+(Q284/2)*0.4)*0.72+56,((S284*100)*0.6+(Q284/2)*0.4)*0.82+45))</f>
        <v>77.163200000000003</v>
      </c>
      <c r="AO284" s="18">
        <f t="shared" si="206"/>
        <v>87.548329999999993</v>
      </c>
      <c r="AP284" s="39">
        <f t="shared" si="209"/>
        <v>75.786116226826039</v>
      </c>
      <c r="AQ284" s="37">
        <f t="shared" si="207"/>
        <v>64.86</v>
      </c>
      <c r="AR284" s="24">
        <f t="shared" si="210"/>
        <v>56.50611111111111</v>
      </c>
      <c r="AS284" s="22">
        <f t="shared" si="212"/>
        <v>57.765925827861381</v>
      </c>
      <c r="AT284" s="26">
        <f t="shared" si="213"/>
        <v>69.841163923099487</v>
      </c>
      <c r="AU284" s="43">
        <f t="shared" si="179"/>
        <v>71.561083612141147</v>
      </c>
      <c r="AV284" s="37">
        <f t="shared" si="189"/>
        <v>81.358215261509429</v>
      </c>
      <c r="AW284" s="42">
        <f t="shared" si="184"/>
        <v>77.395051942260551</v>
      </c>
      <c r="AX284" s="45">
        <f t="shared" si="190"/>
        <v>62.835813599776195</v>
      </c>
      <c r="AY284" s="47">
        <f t="shared" si="208"/>
        <v>73.087535914179114</v>
      </c>
      <c r="AZ284" s="28">
        <f t="shared" si="191"/>
        <v>67.515258631646191</v>
      </c>
      <c r="BA284" s="49">
        <f t="shared" si="192"/>
        <v>79.435537418937486</v>
      </c>
      <c r="BB284" s="45">
        <f t="shared" si="211"/>
        <v>62.92821072822673</v>
      </c>
      <c r="BC284" s="5">
        <f t="shared" si="193"/>
        <v>57.5</v>
      </c>
      <c r="BD284" s="5">
        <f t="shared" si="194"/>
        <v>76.315789473684205</v>
      </c>
      <c r="BE284" s="5">
        <f t="shared" si="195"/>
        <v>74.6875</v>
      </c>
      <c r="BF284" s="5">
        <f t="shared" si="196"/>
        <v>72.126865671641795</v>
      </c>
      <c r="BG284" s="5">
        <f t="shared" si="197"/>
        <v>82.873134328358205</v>
      </c>
      <c r="BH284" s="5">
        <f t="shared" si="198"/>
        <v>73.220395840322041</v>
      </c>
      <c r="BI284" s="5">
        <f t="shared" si="199"/>
        <v>15</v>
      </c>
      <c r="BJ284" s="5">
        <f t="shared" si="200"/>
        <v>47.368421052631575</v>
      </c>
      <c r="BK284" s="5">
        <f t="shared" si="201"/>
        <v>43.75</v>
      </c>
      <c r="BL284" s="5">
        <f t="shared" si="202"/>
        <v>38.059701492537314</v>
      </c>
      <c r="BM284" s="5">
        <f t="shared" si="203"/>
        <v>61.940298507462686</v>
      </c>
      <c r="BN284" s="5">
        <f t="shared" si="204"/>
        <v>40.489768534048977</v>
      </c>
      <c r="BP284" s="51" t="s">
        <v>781</v>
      </c>
      <c r="BQ284" s="51" t="s">
        <v>787</v>
      </c>
    </row>
    <row r="285" spans="1:69" x14ac:dyDescent="0.25">
      <c r="A285" s="1">
        <v>267</v>
      </c>
      <c r="B285" s="1" t="s">
        <v>329</v>
      </c>
      <c r="C285" s="1" t="s">
        <v>33</v>
      </c>
      <c r="D285" s="1">
        <v>25</v>
      </c>
      <c r="E285" s="4">
        <f t="shared" si="185"/>
        <v>79</v>
      </c>
      <c r="F285">
        <v>84</v>
      </c>
      <c r="G285">
        <v>265</v>
      </c>
      <c r="H285" t="s">
        <v>664</v>
      </c>
      <c r="I285" s="1" t="s">
        <v>587</v>
      </c>
      <c r="J285" s="1" t="s">
        <v>31</v>
      </c>
      <c r="K285" s="1">
        <v>81</v>
      </c>
      <c r="L285" s="1">
        <v>3</v>
      </c>
      <c r="M285" s="1">
        <v>1348</v>
      </c>
      <c r="N285" s="12">
        <v>182</v>
      </c>
      <c r="O285" s="12">
        <v>358</v>
      </c>
      <c r="P285" s="12">
        <v>0.50800000000000001</v>
      </c>
      <c r="Q285" s="7">
        <v>0</v>
      </c>
      <c r="R285" s="7">
        <v>0</v>
      </c>
      <c r="S285" s="7"/>
      <c r="T285" s="1">
        <v>182</v>
      </c>
      <c r="U285" s="1">
        <v>358</v>
      </c>
      <c r="V285" s="1">
        <v>0.50800000000000001</v>
      </c>
      <c r="W285" s="1">
        <v>0.50800000000000001</v>
      </c>
      <c r="X285" s="16">
        <v>55</v>
      </c>
      <c r="Y285" s="16">
        <v>85</v>
      </c>
      <c r="Z285" s="16">
        <v>0.64700000000000002</v>
      </c>
      <c r="AA285" s="20">
        <v>121</v>
      </c>
      <c r="AB285" s="20">
        <v>305</v>
      </c>
      <c r="AC285" s="20">
        <v>426</v>
      </c>
      <c r="AD285" s="32">
        <v>37</v>
      </c>
      <c r="AE285" s="34">
        <v>29</v>
      </c>
      <c r="AF285" s="30">
        <v>63</v>
      </c>
      <c r="AG285" s="1">
        <v>69</v>
      </c>
      <c r="AH285" s="1">
        <v>148</v>
      </c>
      <c r="AI285" s="1">
        <v>419</v>
      </c>
      <c r="AJ285" s="1"/>
      <c r="AK285" s="4">
        <f t="shared" si="186"/>
        <v>78.7512222598085</v>
      </c>
      <c r="AL285" s="4">
        <f t="shared" si="187"/>
        <v>70.368898077686353</v>
      </c>
      <c r="AM285" s="14">
        <f t="shared" si="188"/>
        <v>70.877808801213959</v>
      </c>
      <c r="AN285" s="10">
        <f>IF(C285="SG",((S285*100)*0.6+(Q285/2)*0.4)*0.64+59,IF(C285="PG",((S285*100)*0.6+(Q285/2)*0.4)*0.72+56,((S285*100)*0.6+(Q285/2)*0.4)*0.82+45))</f>
        <v>45</v>
      </c>
      <c r="AO285" s="18">
        <f t="shared" si="206"/>
        <v>74.384270000000001</v>
      </c>
      <c r="AP285" s="39">
        <f t="shared" si="209"/>
        <v>82.397740095702162</v>
      </c>
      <c r="AQ285" s="37">
        <f t="shared" si="207"/>
        <v>58.019999999999996</v>
      </c>
      <c r="AR285" s="24">
        <f t="shared" si="210"/>
        <v>75.77</v>
      </c>
      <c r="AS285" s="22">
        <f t="shared" si="212"/>
        <v>78.245821964961578</v>
      </c>
      <c r="AT285" s="26">
        <f t="shared" si="213"/>
        <v>82.668679107818718</v>
      </c>
      <c r="AU285" s="43">
        <f t="shared" si="179"/>
        <v>52.323290416566991</v>
      </c>
      <c r="AV285" s="37">
        <f t="shared" si="189"/>
        <v>75.944347698317358</v>
      </c>
      <c r="AW285" s="42">
        <f t="shared" si="184"/>
        <v>80.391490172618148</v>
      </c>
      <c r="AX285" s="45">
        <f t="shared" si="190"/>
        <v>63.982873114789186</v>
      </c>
      <c r="AY285" s="47">
        <f t="shared" si="208"/>
        <v>67.070344682835824</v>
      </c>
      <c r="AZ285" s="28">
        <f t="shared" si="191"/>
        <v>83.173260575754142</v>
      </c>
      <c r="BA285" s="49">
        <f t="shared" si="192"/>
        <v>51.195931102387647</v>
      </c>
      <c r="BB285" s="45">
        <f t="shared" si="211"/>
        <v>84.456511510015673</v>
      </c>
      <c r="BC285" s="5">
        <f t="shared" si="193"/>
        <v>85</v>
      </c>
      <c r="BD285" s="5">
        <f t="shared" si="194"/>
        <v>90.526315789473685</v>
      </c>
      <c r="BE285" s="5">
        <f t="shared" si="195"/>
        <v>57.8125</v>
      </c>
      <c r="BF285" s="5">
        <f t="shared" si="196"/>
        <v>89.925373134328368</v>
      </c>
      <c r="BG285" s="5">
        <f t="shared" si="197"/>
        <v>65.074626865671647</v>
      </c>
      <c r="BH285" s="5">
        <f t="shared" si="198"/>
        <v>75.348876216034881</v>
      </c>
      <c r="BI285" s="5">
        <f t="shared" si="199"/>
        <v>70</v>
      </c>
      <c r="BJ285" s="5">
        <f t="shared" si="200"/>
        <v>78.94736842105263</v>
      </c>
      <c r="BK285" s="5">
        <f t="shared" si="201"/>
        <v>6.25</v>
      </c>
      <c r="BL285" s="5">
        <f t="shared" si="202"/>
        <v>77.611940298507463</v>
      </c>
      <c r="BM285" s="5">
        <f t="shared" si="203"/>
        <v>22.388059701492537</v>
      </c>
      <c r="BN285" s="5">
        <f t="shared" si="204"/>
        <v>45.219724924521977</v>
      </c>
      <c r="BP285" s="51" t="s">
        <v>794</v>
      </c>
      <c r="BQ285" s="51" t="s">
        <v>790</v>
      </c>
    </row>
    <row r="286" spans="1:69" x14ac:dyDescent="0.25">
      <c r="A286" s="1">
        <v>355</v>
      </c>
      <c r="B286" s="1" t="s">
        <v>418</v>
      </c>
      <c r="C286" s="1" t="s">
        <v>50</v>
      </c>
      <c r="D286" s="1">
        <v>24</v>
      </c>
      <c r="E286" s="4">
        <f t="shared" si="185"/>
        <v>75</v>
      </c>
      <c r="F286">
        <v>80</v>
      </c>
      <c r="G286">
        <v>235</v>
      </c>
      <c r="H286" t="s">
        <v>586</v>
      </c>
      <c r="I286" s="1" t="s">
        <v>587</v>
      </c>
      <c r="J286" s="1" t="s">
        <v>69</v>
      </c>
      <c r="K286" s="1">
        <v>43</v>
      </c>
      <c r="L286" s="1">
        <v>1</v>
      </c>
      <c r="M286" s="1">
        <v>795</v>
      </c>
      <c r="N286" s="12">
        <v>69</v>
      </c>
      <c r="O286" s="12">
        <v>197</v>
      </c>
      <c r="P286" s="12">
        <v>0.35</v>
      </c>
      <c r="Q286" s="7">
        <v>31</v>
      </c>
      <c r="R286" s="7">
        <v>106</v>
      </c>
      <c r="S286" s="7">
        <v>0.29199999999999998</v>
      </c>
      <c r="T286" s="1">
        <v>38</v>
      </c>
      <c r="U286" s="1">
        <v>91</v>
      </c>
      <c r="V286" s="1">
        <v>0.41799999999999998</v>
      </c>
      <c r="W286" s="1">
        <v>0.42899999999999999</v>
      </c>
      <c r="X286" s="16">
        <v>13</v>
      </c>
      <c r="Y286" s="16">
        <v>18</v>
      </c>
      <c r="Z286" s="16">
        <v>0.72199999999999998</v>
      </c>
      <c r="AA286" s="20">
        <v>39</v>
      </c>
      <c r="AB286" s="20">
        <v>79</v>
      </c>
      <c r="AC286" s="20">
        <v>118</v>
      </c>
      <c r="AD286" s="32">
        <v>85</v>
      </c>
      <c r="AE286" s="34">
        <v>29</v>
      </c>
      <c r="AF286" s="30">
        <v>13</v>
      </c>
      <c r="AG286" s="1">
        <v>55</v>
      </c>
      <c r="AH286" s="1">
        <v>71</v>
      </c>
      <c r="AI286" s="1">
        <v>182</v>
      </c>
      <c r="AJ286" s="1"/>
      <c r="AK286" s="4">
        <f t="shared" si="186"/>
        <v>75.726600160442274</v>
      </c>
      <c r="AL286" s="4">
        <f t="shared" si="187"/>
        <v>67.2731083995115</v>
      </c>
      <c r="AM286" s="14">
        <f t="shared" si="188"/>
        <v>60.005235204855843</v>
      </c>
      <c r="AN286" s="10">
        <f>IF(C286="SG",((S286*100)*0.6+(Q286/2)*0.4)*0.64+59,IF(C286="PG",((S286*100)*0.6+(Q286/2)*0.4)*0.72+56,((S286*100)*0.6+(Q286/2)*0.4)*0.82+45))</f>
        <v>64.450400000000002</v>
      </c>
      <c r="AO286" s="18">
        <f t="shared" si="206"/>
        <v>63.652999999999999</v>
      </c>
      <c r="AP286" s="39">
        <f t="shared" si="209"/>
        <v>71.395661330038379</v>
      </c>
      <c r="AQ286" s="37">
        <f t="shared" si="207"/>
        <v>58.019999999999996</v>
      </c>
      <c r="AR286" s="24">
        <f t="shared" si="210"/>
        <v>58.817777777777778</v>
      </c>
      <c r="AS286" s="22">
        <f t="shared" si="212"/>
        <v>59.555081929558604</v>
      </c>
      <c r="AT286" s="26">
        <f t="shared" si="213"/>
        <v>64.713177167653839</v>
      </c>
      <c r="AU286" s="43">
        <f t="shared" si="179"/>
        <v>58.870605823265549</v>
      </c>
      <c r="AV286" s="37">
        <f t="shared" si="189"/>
        <v>74.780127904300173</v>
      </c>
      <c r="AW286" s="42">
        <f t="shared" si="184"/>
        <v>76.301045821965403</v>
      </c>
      <c r="AX286" s="45">
        <f t="shared" si="190"/>
        <v>70.459016242158057</v>
      </c>
      <c r="AY286" s="47">
        <f t="shared" si="208"/>
        <v>75.347658115671649</v>
      </c>
      <c r="AZ286" s="28">
        <f t="shared" si="191"/>
        <v>75.125857682508382</v>
      </c>
      <c r="BA286" s="49">
        <f t="shared" si="192"/>
        <v>73.60119741663172</v>
      </c>
      <c r="BB286" s="45">
        <f t="shared" si="211"/>
        <v>71.273891975798847</v>
      </c>
      <c r="BC286" s="5">
        <f t="shared" si="193"/>
        <v>87.5</v>
      </c>
      <c r="BD286" s="5">
        <f t="shared" si="194"/>
        <v>81.05263157894737</v>
      </c>
      <c r="BE286" s="5">
        <f t="shared" si="195"/>
        <v>69.0625</v>
      </c>
      <c r="BF286" s="5">
        <f t="shared" si="196"/>
        <v>79.850746268656707</v>
      </c>
      <c r="BG286" s="5">
        <f t="shared" si="197"/>
        <v>75.149253731343279</v>
      </c>
      <c r="BH286" s="5">
        <f t="shared" si="198"/>
        <v>67.001006373700108</v>
      </c>
      <c r="BI286" s="5">
        <f t="shared" si="199"/>
        <v>75</v>
      </c>
      <c r="BJ286" s="5">
        <f t="shared" si="200"/>
        <v>57.89473684210526</v>
      </c>
      <c r="BK286" s="5">
        <f t="shared" si="201"/>
        <v>31.25</v>
      </c>
      <c r="BL286" s="5">
        <f t="shared" si="202"/>
        <v>55.223880597014919</v>
      </c>
      <c r="BM286" s="5">
        <f t="shared" si="203"/>
        <v>44.776119402985074</v>
      </c>
      <c r="BN286" s="5">
        <f t="shared" si="204"/>
        <v>26.668903052666892</v>
      </c>
      <c r="BP286" s="51" t="s">
        <v>797</v>
      </c>
      <c r="BQ286" s="51" t="s">
        <v>790</v>
      </c>
    </row>
    <row r="287" spans="1:69" x14ac:dyDescent="0.25">
      <c r="A287" s="1">
        <v>226</v>
      </c>
      <c r="B287" s="1" t="s">
        <v>287</v>
      </c>
      <c r="C287" s="1" t="s">
        <v>25</v>
      </c>
      <c r="D287" s="1">
        <v>29</v>
      </c>
      <c r="E287" s="4">
        <f t="shared" si="185"/>
        <v>76</v>
      </c>
      <c r="F287">
        <v>81</v>
      </c>
      <c r="G287">
        <v>235</v>
      </c>
      <c r="H287" t="s">
        <v>633</v>
      </c>
      <c r="I287" s="1" t="s">
        <v>732</v>
      </c>
      <c r="J287" s="1" t="s">
        <v>95</v>
      </c>
      <c r="K287" s="1">
        <v>64</v>
      </c>
      <c r="L287" s="1">
        <v>17</v>
      </c>
      <c r="M287" s="1">
        <v>1345</v>
      </c>
      <c r="N287" s="12">
        <v>211</v>
      </c>
      <c r="O287" s="12">
        <v>446</v>
      </c>
      <c r="P287" s="12">
        <v>0.47299999999999998</v>
      </c>
      <c r="Q287" s="7">
        <v>0</v>
      </c>
      <c r="R287" s="7">
        <v>7</v>
      </c>
      <c r="S287" s="7">
        <v>0</v>
      </c>
      <c r="T287" s="1">
        <v>211</v>
      </c>
      <c r="U287" s="1">
        <v>439</v>
      </c>
      <c r="V287" s="1">
        <v>0.48099999999999998</v>
      </c>
      <c r="W287" s="1">
        <v>0.47299999999999998</v>
      </c>
      <c r="X287" s="16">
        <v>87</v>
      </c>
      <c r="Y287" s="16">
        <v>117</v>
      </c>
      <c r="Z287" s="16">
        <v>0.74399999999999999</v>
      </c>
      <c r="AA287" s="20">
        <v>118</v>
      </c>
      <c r="AB287" s="20">
        <v>298</v>
      </c>
      <c r="AC287" s="20">
        <v>416</v>
      </c>
      <c r="AD287" s="32">
        <v>57</v>
      </c>
      <c r="AE287" s="34">
        <v>34</v>
      </c>
      <c r="AF287" s="30">
        <v>25</v>
      </c>
      <c r="AG287" s="1">
        <v>46</v>
      </c>
      <c r="AH287" s="1">
        <v>130</v>
      </c>
      <c r="AI287" s="1">
        <v>509</v>
      </c>
      <c r="AJ287" s="1"/>
      <c r="AK287" s="4">
        <f t="shared" si="186"/>
        <v>79.179321701946392</v>
      </c>
      <c r="AL287" s="4">
        <f t="shared" si="187"/>
        <v>70.807070447874551</v>
      </c>
      <c r="AM287" s="14">
        <f t="shared" si="188"/>
        <v>71.175009104704102</v>
      </c>
      <c r="AN287" s="10">
        <f>IF(C287="SG",((S287*100)*0.6+(Q287/2)*0.4)*0.64+59,IF(C287="PG",((S287*100)*0.6+(Q287/2)*0.4)*0.72+56,((S287*100)*0.6+(Q287/2)*0.4)*0.82+45))</f>
        <v>45</v>
      </c>
      <c r="AO287" s="18">
        <f t="shared" si="206"/>
        <v>81.371039999999994</v>
      </c>
      <c r="AP287" s="39">
        <f t="shared" si="209"/>
        <v>81.990654414676627</v>
      </c>
      <c r="AQ287" s="37">
        <f t="shared" si="207"/>
        <v>59.92</v>
      </c>
      <c r="AR287" s="24">
        <f t="shared" si="210"/>
        <v>62.893611111111113</v>
      </c>
      <c r="AS287" s="22">
        <f t="shared" si="212"/>
        <v>76.848051753798444</v>
      </c>
      <c r="AT287" s="26">
        <f t="shared" si="213"/>
        <v>81.364242229988918</v>
      </c>
      <c r="AU287" s="43">
        <f t="shared" si="179"/>
        <v>55.12261911124402</v>
      </c>
      <c r="AV287" s="37">
        <f t="shared" si="189"/>
        <v>77.74545212273128</v>
      </c>
      <c r="AW287" s="42">
        <f t="shared" si="184"/>
        <v>79.43026199130793</v>
      </c>
      <c r="AX287" s="45">
        <f t="shared" si="190"/>
        <v>66.072333262453256</v>
      </c>
      <c r="AY287" s="47">
        <f t="shared" si="208"/>
        <v>71.113751865671645</v>
      </c>
      <c r="AZ287" s="28">
        <f t="shared" si="191"/>
        <v>78.1741978909767</v>
      </c>
      <c r="BA287" s="49">
        <f t="shared" si="192"/>
        <v>69.579080095422938</v>
      </c>
      <c r="BB287" s="45">
        <f t="shared" si="211"/>
        <v>75.112822211905723</v>
      </c>
      <c r="BC287" s="5">
        <f t="shared" si="193"/>
        <v>75</v>
      </c>
      <c r="BD287" s="5">
        <f t="shared" si="194"/>
        <v>83.421052631578945</v>
      </c>
      <c r="BE287" s="5">
        <f t="shared" si="195"/>
        <v>66.25</v>
      </c>
      <c r="BF287" s="5">
        <f t="shared" si="196"/>
        <v>79.850746268656707</v>
      </c>
      <c r="BG287" s="5">
        <f t="shared" si="197"/>
        <v>75.149253731343279</v>
      </c>
      <c r="BH287" s="5">
        <f t="shared" si="198"/>
        <v>75.303589399530367</v>
      </c>
      <c r="BI287" s="5">
        <f t="shared" si="199"/>
        <v>50</v>
      </c>
      <c r="BJ287" s="5">
        <f t="shared" si="200"/>
        <v>63.157894736842103</v>
      </c>
      <c r="BK287" s="5">
        <f t="shared" si="201"/>
        <v>25</v>
      </c>
      <c r="BL287" s="5">
        <f t="shared" si="202"/>
        <v>55.223880597014919</v>
      </c>
      <c r="BM287" s="5">
        <f t="shared" si="203"/>
        <v>44.776119402985074</v>
      </c>
      <c r="BN287" s="5">
        <f t="shared" si="204"/>
        <v>45.119087554511914</v>
      </c>
      <c r="BP287" s="51" t="s">
        <v>793</v>
      </c>
      <c r="BQ287" s="51" t="s">
        <v>790</v>
      </c>
    </row>
    <row r="288" spans="1:69" x14ac:dyDescent="0.25">
      <c r="A288" s="1">
        <v>16</v>
      </c>
      <c r="B288" s="1" t="s">
        <v>58</v>
      </c>
      <c r="C288" s="1" t="s">
        <v>50</v>
      </c>
      <c r="D288" s="1">
        <v>21</v>
      </c>
      <c r="E288" s="4">
        <f t="shared" si="185"/>
        <v>76</v>
      </c>
      <c r="F288">
        <v>81</v>
      </c>
      <c r="G288">
        <v>230</v>
      </c>
      <c r="H288" t="s">
        <v>782</v>
      </c>
      <c r="I288" s="1" t="s">
        <v>587</v>
      </c>
      <c r="J288" s="1" t="s">
        <v>59</v>
      </c>
      <c r="K288" s="1">
        <v>33</v>
      </c>
      <c r="L288" s="1">
        <v>8</v>
      </c>
      <c r="M288" s="1">
        <v>358</v>
      </c>
      <c r="N288" s="12">
        <v>31</v>
      </c>
      <c r="O288" s="12">
        <v>89</v>
      </c>
      <c r="P288" s="12">
        <v>0.34799999999999998</v>
      </c>
      <c r="Q288" s="7">
        <v>3</v>
      </c>
      <c r="R288" s="7">
        <v>11</v>
      </c>
      <c r="S288" s="7">
        <v>0.27300000000000002</v>
      </c>
      <c r="T288" s="1">
        <v>28</v>
      </c>
      <c r="U288" s="1">
        <v>78</v>
      </c>
      <c r="V288" s="1">
        <v>0.35899999999999999</v>
      </c>
      <c r="W288" s="1">
        <v>0.36499999999999999</v>
      </c>
      <c r="X288" s="16">
        <v>9</v>
      </c>
      <c r="Y288" s="16">
        <v>14</v>
      </c>
      <c r="Z288" s="16">
        <v>0.64300000000000002</v>
      </c>
      <c r="AA288" s="20">
        <v>5</v>
      </c>
      <c r="AB288" s="20">
        <v>67</v>
      </c>
      <c r="AC288" s="20">
        <v>72</v>
      </c>
      <c r="AD288" s="32">
        <v>28</v>
      </c>
      <c r="AE288" s="34">
        <v>15</v>
      </c>
      <c r="AF288" s="30">
        <v>7</v>
      </c>
      <c r="AG288" s="1">
        <v>10</v>
      </c>
      <c r="AH288" s="1">
        <v>28</v>
      </c>
      <c r="AI288" s="1">
        <v>74</v>
      </c>
      <c r="AJ288" s="1"/>
      <c r="AK288" s="4">
        <f t="shared" si="186"/>
        <v>73.397585166563275</v>
      </c>
      <c r="AL288" s="4">
        <f t="shared" si="187"/>
        <v>64.889293052835356</v>
      </c>
      <c r="AM288" s="14">
        <f t="shared" si="188"/>
        <v>58.03635204855842</v>
      </c>
      <c r="AN288" s="10">
        <f>IF(C288="SG",((S288*100)*0.6+(Q288/2)*0.4)*0.64+59,IF(C288="PG",((S288*100)*0.6+(Q288/2)*0.4)*0.72+56,((S288*100)*0.6+(Q288/2)*0.4)*0.82+45))</f>
        <v>58.9236</v>
      </c>
      <c r="AO288" s="18">
        <f t="shared" si="206"/>
        <v>60.884500000000003</v>
      </c>
      <c r="AP288" s="39">
        <f t="shared" si="209"/>
        <v>70.552646610671573</v>
      </c>
      <c r="AQ288" s="37">
        <f t="shared" si="207"/>
        <v>52.7</v>
      </c>
      <c r="AR288" s="24">
        <f t="shared" si="210"/>
        <v>57.05361111111111</v>
      </c>
      <c r="AS288" s="22">
        <f t="shared" si="212"/>
        <v>54.045303465177568</v>
      </c>
      <c r="AT288" s="26">
        <f t="shared" si="213"/>
        <v>63.788160608034715</v>
      </c>
      <c r="AU288" s="43">
        <f t="shared" si="179"/>
        <v>52.274389837021531</v>
      </c>
      <c r="AV288" s="37">
        <f t="shared" si="189"/>
        <v>71.902639628026023</v>
      </c>
      <c r="AW288" s="42">
        <f t="shared" si="184"/>
        <v>73.623679858072435</v>
      </c>
      <c r="AX288" s="45">
        <f t="shared" si="190"/>
        <v>71.310668709601117</v>
      </c>
      <c r="AY288" s="47">
        <f t="shared" si="208"/>
        <v>75.34964785447761</v>
      </c>
      <c r="AZ288" s="28">
        <f t="shared" si="191"/>
        <v>77.409942177136443</v>
      </c>
      <c r="BA288" s="49">
        <f t="shared" si="192"/>
        <v>71.17398422121147</v>
      </c>
      <c r="BB288" s="45">
        <f t="shared" si="211"/>
        <v>69.199562716265604</v>
      </c>
      <c r="BC288" s="5">
        <f t="shared" si="193"/>
        <v>95</v>
      </c>
      <c r="BD288" s="5">
        <f t="shared" si="194"/>
        <v>83.421052631578945</v>
      </c>
      <c r="BE288" s="5">
        <f t="shared" si="195"/>
        <v>66.25</v>
      </c>
      <c r="BF288" s="5">
        <f t="shared" si="196"/>
        <v>78.171641791044777</v>
      </c>
      <c r="BG288" s="5">
        <f t="shared" si="197"/>
        <v>76.828358208955223</v>
      </c>
      <c r="BH288" s="5">
        <f t="shared" si="198"/>
        <v>60.404226769540422</v>
      </c>
      <c r="BI288" s="5">
        <f t="shared" si="199"/>
        <v>90</v>
      </c>
      <c r="BJ288" s="5">
        <f t="shared" si="200"/>
        <v>63.157894736842103</v>
      </c>
      <c r="BK288" s="5">
        <f t="shared" si="201"/>
        <v>25</v>
      </c>
      <c r="BL288" s="5">
        <f t="shared" si="202"/>
        <v>51.492537313432834</v>
      </c>
      <c r="BM288" s="5">
        <f t="shared" si="203"/>
        <v>48.507462686567159</v>
      </c>
      <c r="BN288" s="5">
        <f t="shared" si="204"/>
        <v>12.00939282120094</v>
      </c>
      <c r="BP288" s="51" t="s">
        <v>795</v>
      </c>
      <c r="BQ288" s="51" t="s">
        <v>781</v>
      </c>
    </row>
    <row r="289" spans="1:69" x14ac:dyDescent="0.25">
      <c r="A289" s="1">
        <v>266</v>
      </c>
      <c r="B289" s="1" t="s">
        <v>328</v>
      </c>
      <c r="C289" s="1" t="s">
        <v>30</v>
      </c>
      <c r="D289" s="1">
        <v>33</v>
      </c>
      <c r="E289" s="4">
        <f t="shared" si="185"/>
        <v>74</v>
      </c>
      <c r="F289">
        <v>79</v>
      </c>
      <c r="G289">
        <v>212</v>
      </c>
      <c r="H289" t="s">
        <v>630</v>
      </c>
      <c r="I289" s="1" t="s">
        <v>587</v>
      </c>
      <c r="J289" s="1" t="s">
        <v>67</v>
      </c>
      <c r="K289" s="1">
        <v>75</v>
      </c>
      <c r="L289" s="1">
        <v>75</v>
      </c>
      <c r="M289" s="1">
        <v>2418</v>
      </c>
      <c r="N289" s="12">
        <v>292</v>
      </c>
      <c r="O289" s="12">
        <v>600</v>
      </c>
      <c r="P289" s="12">
        <v>0.48699999999999999</v>
      </c>
      <c r="Q289" s="7">
        <v>221</v>
      </c>
      <c r="R289" s="7">
        <v>449</v>
      </c>
      <c r="S289" s="7">
        <v>0.49199999999999999</v>
      </c>
      <c r="T289" s="1">
        <v>71</v>
      </c>
      <c r="U289" s="1">
        <v>151</v>
      </c>
      <c r="V289" s="1">
        <v>0.47</v>
      </c>
      <c r="W289" s="1">
        <v>0.67100000000000004</v>
      </c>
      <c r="X289" s="16">
        <v>106</v>
      </c>
      <c r="Y289" s="16">
        <v>118</v>
      </c>
      <c r="Z289" s="16">
        <v>0.89800000000000002</v>
      </c>
      <c r="AA289" s="20">
        <v>15</v>
      </c>
      <c r="AB289" s="20">
        <v>289</v>
      </c>
      <c r="AC289" s="20">
        <v>304</v>
      </c>
      <c r="AD289" s="32">
        <v>196</v>
      </c>
      <c r="AE289" s="34">
        <v>52</v>
      </c>
      <c r="AF289" s="30">
        <v>42</v>
      </c>
      <c r="AG289" s="1">
        <v>107</v>
      </c>
      <c r="AH289" s="1">
        <v>140</v>
      </c>
      <c r="AI289" s="1">
        <v>911</v>
      </c>
      <c r="AJ289" s="1"/>
      <c r="AK289" s="4">
        <f t="shared" si="186"/>
        <v>83.984663204740926</v>
      </c>
      <c r="AL289" s="4">
        <f t="shared" si="187"/>
        <v>75.725478809558368</v>
      </c>
      <c r="AM289" s="14">
        <f t="shared" si="188"/>
        <v>75.693154779969646</v>
      </c>
      <c r="AN289" s="10">
        <v>96</v>
      </c>
      <c r="AO289" s="18">
        <f t="shared" si="206"/>
        <v>92.018180000000001</v>
      </c>
      <c r="AP289" s="39">
        <f t="shared" si="209"/>
        <v>72.04222895457977</v>
      </c>
      <c r="AQ289" s="37">
        <f t="shared" si="207"/>
        <v>66.759999999999991</v>
      </c>
      <c r="AR289" s="24">
        <f t="shared" si="210"/>
        <v>68.044166666666669</v>
      </c>
      <c r="AS289" s="22">
        <f t="shared" si="212"/>
        <v>58.76594893229904</v>
      </c>
      <c r="AT289" s="26">
        <f t="shared" si="213"/>
        <v>78.604044170394275</v>
      </c>
      <c r="AU289" s="43">
        <f t="shared" si="179"/>
        <v>71.695468000598083</v>
      </c>
      <c r="AV289" s="37">
        <f t="shared" si="189"/>
        <v>82.699435713768878</v>
      </c>
      <c r="AW289" s="42">
        <f t="shared" si="184"/>
        <v>80.148980870912169</v>
      </c>
      <c r="AX289" s="45">
        <f t="shared" si="190"/>
        <v>72.10253337082618</v>
      </c>
      <c r="AY289" s="47">
        <f t="shared" si="208"/>
        <v>75.173629664179103</v>
      </c>
      <c r="AZ289" s="28">
        <f t="shared" si="191"/>
        <v>73.275406500047183</v>
      </c>
      <c r="BA289" s="49">
        <f t="shared" si="192"/>
        <v>77.076854512727579</v>
      </c>
      <c r="BB289" s="45">
        <f t="shared" si="211"/>
        <v>71.507628815965376</v>
      </c>
      <c r="BC289" s="5">
        <f t="shared" si="193"/>
        <v>65</v>
      </c>
      <c r="BD289" s="5">
        <f t="shared" si="194"/>
        <v>78.68421052631578</v>
      </c>
      <c r="BE289" s="5">
        <f t="shared" si="195"/>
        <v>71.875</v>
      </c>
      <c r="BF289" s="5">
        <f t="shared" si="196"/>
        <v>72.126865671641795</v>
      </c>
      <c r="BG289" s="5">
        <f t="shared" si="197"/>
        <v>82.873134328358205</v>
      </c>
      <c r="BH289" s="5">
        <f t="shared" si="198"/>
        <v>91.501174102650111</v>
      </c>
      <c r="BI289" s="5">
        <f t="shared" si="199"/>
        <v>30</v>
      </c>
      <c r="BJ289" s="5">
        <f t="shared" si="200"/>
        <v>52.631578947368418</v>
      </c>
      <c r="BK289" s="5">
        <f t="shared" si="201"/>
        <v>37.5</v>
      </c>
      <c r="BL289" s="5">
        <f t="shared" si="202"/>
        <v>38.059701492537314</v>
      </c>
      <c r="BM289" s="5">
        <f t="shared" si="203"/>
        <v>61.940298507462686</v>
      </c>
      <c r="BN289" s="5">
        <f t="shared" si="204"/>
        <v>81.113720228111376</v>
      </c>
      <c r="BP289" s="51" t="s">
        <v>797</v>
      </c>
      <c r="BQ289" s="51" t="s">
        <v>790</v>
      </c>
    </row>
    <row r="290" spans="1:69" x14ac:dyDescent="0.25">
      <c r="A290" s="1">
        <v>289</v>
      </c>
      <c r="B290" s="1" t="s">
        <v>351</v>
      </c>
      <c r="C290" s="1" t="s">
        <v>73</v>
      </c>
      <c r="D290" s="1">
        <v>28</v>
      </c>
      <c r="E290" s="4">
        <f t="shared" si="185"/>
        <v>67</v>
      </c>
      <c r="F290">
        <v>72</v>
      </c>
      <c r="G290">
        <v>205</v>
      </c>
      <c r="H290" t="s">
        <v>655</v>
      </c>
      <c r="I290" s="1" t="s">
        <v>587</v>
      </c>
      <c r="J290" s="1" t="s">
        <v>137</v>
      </c>
      <c r="K290" s="1">
        <v>70</v>
      </c>
      <c r="L290" s="1">
        <v>70</v>
      </c>
      <c r="M290" s="1">
        <v>2414</v>
      </c>
      <c r="N290" s="12">
        <v>430</v>
      </c>
      <c r="O290" s="12">
        <v>1043</v>
      </c>
      <c r="P290" s="12">
        <v>0.41199999999999998</v>
      </c>
      <c r="Q290" s="7">
        <v>132</v>
      </c>
      <c r="R290" s="7">
        <v>391</v>
      </c>
      <c r="S290" s="7">
        <v>0.33800000000000002</v>
      </c>
      <c r="T290" s="1">
        <v>298</v>
      </c>
      <c r="U290" s="1">
        <v>652</v>
      </c>
      <c r="V290" s="1">
        <v>0.45700000000000002</v>
      </c>
      <c r="W290" s="1">
        <v>0.47599999999999998</v>
      </c>
      <c r="X290" s="16">
        <v>252</v>
      </c>
      <c r="Y290" s="16">
        <v>312</v>
      </c>
      <c r="Z290" s="16">
        <v>0.80800000000000005</v>
      </c>
      <c r="AA290" s="20">
        <v>54</v>
      </c>
      <c r="AB290" s="20">
        <v>274</v>
      </c>
      <c r="AC290" s="20">
        <v>328</v>
      </c>
      <c r="AD290" s="32">
        <v>473</v>
      </c>
      <c r="AE290" s="34">
        <v>109</v>
      </c>
      <c r="AF290" s="30">
        <v>13</v>
      </c>
      <c r="AG290" s="1">
        <v>173</v>
      </c>
      <c r="AH290" s="1">
        <v>212</v>
      </c>
      <c r="AI290" s="1">
        <v>1244</v>
      </c>
      <c r="AJ290" s="1"/>
      <c r="AK290" s="4">
        <f t="shared" si="186"/>
        <v>90.825085738777716</v>
      </c>
      <c r="AL290" s="4">
        <f t="shared" si="187"/>
        <v>82.72685246204307</v>
      </c>
      <c r="AM290" s="14">
        <f t="shared" si="188"/>
        <v>80.128625189681344</v>
      </c>
      <c r="AN290" s="10">
        <f>IF(C290="SG",((S290*100)*0.6+(Q290/2)*0.4)*0.64+59,IF(C290="PG",((S290*100)*0.6+(Q290/2)*0.4)*0.72+56,((S290*100)*0.6+(Q290/2)*0.4)*0.82+45))</f>
        <v>89.6096</v>
      </c>
      <c r="AO290" s="18">
        <f t="shared" si="206"/>
        <v>87.995280000000008</v>
      </c>
      <c r="AP290" s="39">
        <f t="shared" si="209"/>
        <v>81.147195436450247</v>
      </c>
      <c r="AQ290" s="37">
        <f t="shared" si="207"/>
        <v>88.42</v>
      </c>
      <c r="AR290" s="24">
        <f t="shared" si="210"/>
        <v>57.357777777777777</v>
      </c>
      <c r="AS290" s="22">
        <f t="shared" si="212"/>
        <v>64.61621323118095</v>
      </c>
      <c r="AT290" s="26">
        <f t="shared" si="213"/>
        <v>77.688594183561918</v>
      </c>
      <c r="AU290" s="43">
        <f>((AD290/5.5)*0.9+(AY290/0.95)*0.15)*0.6+40</f>
        <v>95.42886572564808</v>
      </c>
      <c r="AV290" s="37">
        <f t="shared" si="189"/>
        <v>92.746794788516766</v>
      </c>
      <c r="AW290" s="42">
        <f t="shared" si="184"/>
        <v>88.847260719116008</v>
      </c>
      <c r="AX290" s="45">
        <f t="shared" si="190"/>
        <v>87.493592311492677</v>
      </c>
      <c r="AY290" s="47">
        <f t="shared" si="208"/>
        <v>94.882471548507468</v>
      </c>
      <c r="AZ290" s="28">
        <f t="shared" si="191"/>
        <v>70.717098012891455</v>
      </c>
      <c r="BA290" s="49">
        <f t="shared" si="192"/>
        <v>97.339520092097601</v>
      </c>
      <c r="BB290" s="45">
        <f t="shared" si="211"/>
        <v>69.210750375766679</v>
      </c>
      <c r="BC290" s="5">
        <f t="shared" si="193"/>
        <v>77.5</v>
      </c>
      <c r="BD290" s="5">
        <f t="shared" si="194"/>
        <v>62.10526315789474</v>
      </c>
      <c r="BE290" s="5">
        <f t="shared" si="195"/>
        <v>91.5625</v>
      </c>
      <c r="BF290" s="5">
        <f t="shared" si="196"/>
        <v>69.776119402985074</v>
      </c>
      <c r="BG290" s="5">
        <f t="shared" si="197"/>
        <v>85.223880597014926</v>
      </c>
      <c r="BH290" s="5">
        <f t="shared" si="198"/>
        <v>91.440791680644082</v>
      </c>
      <c r="BI290" s="5">
        <f t="shared" si="199"/>
        <v>55</v>
      </c>
      <c r="BJ290" s="5">
        <f t="shared" si="200"/>
        <v>15.789473684210526</v>
      </c>
      <c r="BK290" s="5">
        <f t="shared" si="201"/>
        <v>81.25</v>
      </c>
      <c r="BL290" s="5">
        <f t="shared" si="202"/>
        <v>32.835820895522389</v>
      </c>
      <c r="BM290" s="5">
        <f t="shared" si="203"/>
        <v>67.164179104477611</v>
      </c>
      <c r="BN290" s="5">
        <f t="shared" si="204"/>
        <v>80.979537068097954</v>
      </c>
      <c r="BP290" s="51" t="s">
        <v>799</v>
      </c>
      <c r="BQ290" s="51" t="s">
        <v>781</v>
      </c>
    </row>
    <row r="291" spans="1:69" x14ac:dyDescent="0.25">
      <c r="A291" s="1">
        <v>350</v>
      </c>
      <c r="B291" s="1" t="s">
        <v>413</v>
      </c>
      <c r="C291" s="1" t="s">
        <v>25</v>
      </c>
      <c r="D291" s="1">
        <v>24</v>
      </c>
      <c r="E291" s="4">
        <f t="shared" si="185"/>
        <v>77</v>
      </c>
      <c r="F291">
        <v>82</v>
      </c>
      <c r="G291">
        <v>250</v>
      </c>
      <c r="H291" t="s">
        <v>733</v>
      </c>
      <c r="I291" s="1" t="s">
        <v>587</v>
      </c>
      <c r="J291" s="1" t="s">
        <v>182</v>
      </c>
      <c r="K291" s="1">
        <v>51</v>
      </c>
      <c r="L291" s="1">
        <v>17</v>
      </c>
      <c r="M291" s="1">
        <v>824</v>
      </c>
      <c r="N291" s="12">
        <v>119</v>
      </c>
      <c r="O291" s="12">
        <v>242</v>
      </c>
      <c r="P291" s="12">
        <v>0.49199999999999999</v>
      </c>
      <c r="Q291" s="7">
        <v>12</v>
      </c>
      <c r="R291" s="7">
        <v>43</v>
      </c>
      <c r="S291" s="7">
        <v>0.27900000000000003</v>
      </c>
      <c r="T291" s="1">
        <v>107</v>
      </c>
      <c r="U291" s="1">
        <v>199</v>
      </c>
      <c r="V291" s="1">
        <v>0.53800000000000003</v>
      </c>
      <c r="W291" s="1">
        <v>0.51700000000000002</v>
      </c>
      <c r="X291" s="16">
        <v>44</v>
      </c>
      <c r="Y291" s="16">
        <v>57</v>
      </c>
      <c r="Z291" s="16">
        <v>0.77200000000000002</v>
      </c>
      <c r="AA291" s="20">
        <v>46</v>
      </c>
      <c r="AB291" s="20">
        <v>153</v>
      </c>
      <c r="AC291" s="20">
        <v>199</v>
      </c>
      <c r="AD291" s="32">
        <v>59</v>
      </c>
      <c r="AE291" s="34">
        <v>31</v>
      </c>
      <c r="AF291" s="30">
        <v>39</v>
      </c>
      <c r="AG291" s="1">
        <v>55</v>
      </c>
      <c r="AH291" s="1">
        <v>110</v>
      </c>
      <c r="AI291" s="1">
        <v>294</v>
      </c>
      <c r="AJ291" s="1"/>
      <c r="AK291" s="4">
        <f t="shared" si="186"/>
        <v>78.119917010629635</v>
      </c>
      <c r="AL291" s="4">
        <f t="shared" si="187"/>
        <v>69.722738587350335</v>
      </c>
      <c r="AM291" s="14">
        <f t="shared" si="188"/>
        <v>67.195028831562979</v>
      </c>
      <c r="AN291" s="10">
        <f>IF(C291="SG",((S291*100)*0.6+(Q291/2)*0.4)*0.64+59,IF(C291="PG",((S291*100)*0.6+(Q291/2)*0.4)*0.72+56,((S291*100)*0.6+(Q291/2)*0.4)*0.82+45))</f>
        <v>60.694800000000001</v>
      </c>
      <c r="AO291" s="18">
        <f t="shared" si="206"/>
        <v>82.65652</v>
      </c>
      <c r="AP291" s="39">
        <f t="shared" si="209"/>
        <v>75.346303340205679</v>
      </c>
      <c r="AQ291" s="37">
        <f t="shared" si="207"/>
        <v>58.78</v>
      </c>
      <c r="AR291" s="24">
        <f t="shared" si="210"/>
        <v>67.618333333333339</v>
      </c>
      <c r="AS291" s="22">
        <f t="shared" si="212"/>
        <v>62.442953583598246</v>
      </c>
      <c r="AT291" s="26">
        <f t="shared" si="213"/>
        <v>70.403905964550631</v>
      </c>
      <c r="AU291" s="43">
        <f>((AD291/5.5)*0.95+(AY291/0.95)*0.17)*0.67+40</f>
        <v>55.446594870514353</v>
      </c>
      <c r="AV291" s="37">
        <f t="shared" si="189"/>
        <v>74.584267749188427</v>
      </c>
      <c r="AW291" s="42">
        <f t="shared" si="184"/>
        <v>77.757847437787703</v>
      </c>
      <c r="AX291" s="45">
        <f t="shared" si="190"/>
        <v>66.546646394340769</v>
      </c>
      <c r="AY291" s="47">
        <f t="shared" si="208"/>
        <v>71.885438899253728</v>
      </c>
      <c r="AZ291" s="28">
        <f t="shared" si="191"/>
        <v>78.248236268362106</v>
      </c>
      <c r="BA291" s="49">
        <f t="shared" si="192"/>
        <v>68.423820558173219</v>
      </c>
      <c r="BB291" s="45">
        <f t="shared" si="211"/>
        <v>77.533120166734363</v>
      </c>
      <c r="BC291" s="5">
        <f t="shared" si="193"/>
        <v>87.5</v>
      </c>
      <c r="BD291" s="5">
        <f t="shared" si="194"/>
        <v>85.78947368421052</v>
      </c>
      <c r="BE291" s="5">
        <f t="shared" si="195"/>
        <v>63.4375</v>
      </c>
      <c r="BF291" s="5">
        <f t="shared" si="196"/>
        <v>84.888059701492537</v>
      </c>
      <c r="BG291" s="5">
        <f t="shared" si="197"/>
        <v>70.111940298507463</v>
      </c>
      <c r="BH291" s="5">
        <f t="shared" si="198"/>
        <v>67.438778933243881</v>
      </c>
      <c r="BI291" s="5">
        <f t="shared" si="199"/>
        <v>75</v>
      </c>
      <c r="BJ291" s="5">
        <f t="shared" si="200"/>
        <v>68.421052631578945</v>
      </c>
      <c r="BK291" s="5">
        <f t="shared" si="201"/>
        <v>18.75</v>
      </c>
      <c r="BL291" s="5">
        <f t="shared" si="202"/>
        <v>66.417910447761187</v>
      </c>
      <c r="BM291" s="5">
        <f t="shared" si="203"/>
        <v>33.582089552238806</v>
      </c>
      <c r="BN291" s="5">
        <f t="shared" si="204"/>
        <v>27.641730962764175</v>
      </c>
      <c r="BP291" s="51" t="s">
        <v>791</v>
      </c>
      <c r="BQ291" s="51" t="s">
        <v>787</v>
      </c>
    </row>
    <row r="292" spans="1:69" x14ac:dyDescent="0.25">
      <c r="A292" s="1">
        <v>410</v>
      </c>
      <c r="B292" s="1" t="s">
        <v>475</v>
      </c>
      <c r="C292" s="1" t="s">
        <v>50</v>
      </c>
      <c r="D292" s="1">
        <v>26</v>
      </c>
      <c r="E292" s="4">
        <f t="shared" si="185"/>
        <v>75</v>
      </c>
      <c r="F292">
        <v>80</v>
      </c>
      <c r="G292">
        <v>228</v>
      </c>
      <c r="H292" t="s">
        <v>594</v>
      </c>
      <c r="I292" s="1" t="s">
        <v>587</v>
      </c>
      <c r="J292" s="1" t="s">
        <v>34</v>
      </c>
      <c r="K292" s="1">
        <v>80</v>
      </c>
      <c r="L292" s="1">
        <v>58</v>
      </c>
      <c r="M292" s="1">
        <v>1743</v>
      </c>
      <c r="N292" s="12">
        <v>172</v>
      </c>
      <c r="O292" s="12">
        <v>446</v>
      </c>
      <c r="P292" s="12">
        <v>0.38600000000000001</v>
      </c>
      <c r="Q292" s="7">
        <v>96</v>
      </c>
      <c r="R292" s="7">
        <v>241</v>
      </c>
      <c r="S292" s="7">
        <v>0.39800000000000002</v>
      </c>
      <c r="T292" s="1">
        <v>76</v>
      </c>
      <c r="U292" s="1">
        <v>205</v>
      </c>
      <c r="V292" s="1">
        <v>0.371</v>
      </c>
      <c r="W292" s="1">
        <v>0.49299999999999999</v>
      </c>
      <c r="X292" s="16">
        <v>40</v>
      </c>
      <c r="Y292" s="16">
        <v>52</v>
      </c>
      <c r="Z292" s="16">
        <v>0.76900000000000002</v>
      </c>
      <c r="AA292" s="20">
        <v>33</v>
      </c>
      <c r="AB292" s="20">
        <v>161</v>
      </c>
      <c r="AC292" s="20">
        <v>194</v>
      </c>
      <c r="AD292" s="32">
        <v>85</v>
      </c>
      <c r="AE292" s="34">
        <v>47</v>
      </c>
      <c r="AF292" s="30">
        <v>21</v>
      </c>
      <c r="AG292" s="1">
        <v>55</v>
      </c>
      <c r="AH292" s="1">
        <v>153</v>
      </c>
      <c r="AI292" s="1">
        <v>480</v>
      </c>
      <c r="AJ292" s="1"/>
      <c r="AK292" s="4">
        <f t="shared" si="186"/>
        <v>80.310744336078173</v>
      </c>
      <c r="AL292" s="4">
        <f t="shared" si="187"/>
        <v>71.965114791044712</v>
      </c>
      <c r="AM292" s="14">
        <f t="shared" si="188"/>
        <v>66.351050075872536</v>
      </c>
      <c r="AN292" s="10">
        <f>IF(C292="SG",((S292*100)*0.6+(Q292/2)*0.4)*0.64+59,IF(C292="PG",((S292*100)*0.6+(Q292/2)*0.4)*0.72+56,((S292*100)*0.6+(Q292/2)*0.4)*0.82+45))</f>
        <v>80.325600000000009</v>
      </c>
      <c r="AO292" s="18">
        <f t="shared" si="206"/>
        <v>82.398290000000003</v>
      </c>
      <c r="AP292" s="39">
        <f t="shared" si="209"/>
        <v>73.102782366545483</v>
      </c>
      <c r="AQ292" s="37">
        <f t="shared" si="207"/>
        <v>64.86</v>
      </c>
      <c r="AR292" s="24">
        <f t="shared" si="210"/>
        <v>61.413333333333334</v>
      </c>
      <c r="AS292" s="22">
        <f t="shared" si="212"/>
        <v>60.028462995603199</v>
      </c>
      <c r="AT292" s="26">
        <f t="shared" si="213"/>
        <v>70.401796328936541</v>
      </c>
      <c r="AU292" s="43">
        <f>((AD292/5.5)*0.95+(AY292/0.95)*0.17)*0.67+40</f>
        <v>59.083815908791863</v>
      </c>
      <c r="AV292" s="37">
        <f t="shared" si="189"/>
        <v>76.704679038168962</v>
      </c>
      <c r="AW292" s="42">
        <f t="shared" si="184"/>
        <v>79.070381727588398</v>
      </c>
      <c r="AX292" s="45">
        <f t="shared" si="190"/>
        <v>74.125327416135534</v>
      </c>
      <c r="AY292" s="47">
        <f t="shared" si="208"/>
        <v>77.125968749999998</v>
      </c>
      <c r="AZ292" s="28">
        <f t="shared" si="191"/>
        <v>75.808829838527146</v>
      </c>
      <c r="BA292" s="49">
        <f t="shared" si="192"/>
        <v>74.448295624935355</v>
      </c>
      <c r="BB292" s="45">
        <f t="shared" si="211"/>
        <v>76.193223252276951</v>
      </c>
      <c r="BC292" s="5">
        <f t="shared" si="193"/>
        <v>82.5</v>
      </c>
      <c r="BD292" s="5">
        <f t="shared" si="194"/>
        <v>81.05263157894737</v>
      </c>
      <c r="BE292" s="5">
        <f t="shared" si="195"/>
        <v>69.0625</v>
      </c>
      <c r="BF292" s="5">
        <f t="shared" si="196"/>
        <v>77.5</v>
      </c>
      <c r="BG292" s="5">
        <f t="shared" si="197"/>
        <v>77.5</v>
      </c>
      <c r="BH292" s="5">
        <f t="shared" si="198"/>
        <v>81.311640389131156</v>
      </c>
      <c r="BI292" s="5">
        <f t="shared" si="199"/>
        <v>65</v>
      </c>
      <c r="BJ292" s="5">
        <f t="shared" si="200"/>
        <v>57.89473684210526</v>
      </c>
      <c r="BK292" s="5">
        <f t="shared" si="201"/>
        <v>31.25</v>
      </c>
      <c r="BL292" s="5">
        <f t="shared" si="202"/>
        <v>50</v>
      </c>
      <c r="BM292" s="5">
        <f t="shared" si="203"/>
        <v>50</v>
      </c>
      <c r="BN292" s="5">
        <f t="shared" si="204"/>
        <v>58.470311975847032</v>
      </c>
      <c r="BP292" s="51" t="s">
        <v>807</v>
      </c>
      <c r="BQ292" s="51" t="s">
        <v>790</v>
      </c>
    </row>
    <row r="293" spans="1:69" x14ac:dyDescent="0.25">
      <c r="A293" s="1">
        <v>231</v>
      </c>
      <c r="B293" s="1" t="s">
        <v>292</v>
      </c>
      <c r="C293" s="1" t="s">
        <v>73</v>
      </c>
      <c r="D293" s="1">
        <v>22</v>
      </c>
      <c r="E293" s="4">
        <f t="shared" si="185"/>
        <v>70</v>
      </c>
      <c r="F293">
        <v>75</v>
      </c>
      <c r="G293">
        <v>193</v>
      </c>
      <c r="H293" t="s">
        <v>594</v>
      </c>
      <c r="I293" s="1" t="s">
        <v>587</v>
      </c>
      <c r="J293" s="1" t="s">
        <v>53</v>
      </c>
      <c r="K293" s="1">
        <v>75</v>
      </c>
      <c r="L293" s="1">
        <v>75</v>
      </c>
      <c r="M293" s="1">
        <v>2730</v>
      </c>
      <c r="N293" s="12">
        <v>578</v>
      </c>
      <c r="O293" s="12">
        <v>1235</v>
      </c>
      <c r="P293" s="12">
        <v>0.46800000000000003</v>
      </c>
      <c r="Q293" s="7">
        <v>157</v>
      </c>
      <c r="R293" s="7">
        <v>378</v>
      </c>
      <c r="S293" s="7">
        <v>0.41499999999999998</v>
      </c>
      <c r="T293" s="1">
        <v>421</v>
      </c>
      <c r="U293" s="1">
        <v>857</v>
      </c>
      <c r="V293" s="1">
        <v>0.49099999999999999</v>
      </c>
      <c r="W293" s="1">
        <v>0.53200000000000003</v>
      </c>
      <c r="X293" s="16">
        <v>315</v>
      </c>
      <c r="Y293" s="16">
        <v>365</v>
      </c>
      <c r="Z293" s="16">
        <v>0.86299999999999999</v>
      </c>
      <c r="AA293" s="20">
        <v>55</v>
      </c>
      <c r="AB293" s="20">
        <v>182</v>
      </c>
      <c r="AC293" s="20">
        <v>237</v>
      </c>
      <c r="AD293" s="32">
        <v>389</v>
      </c>
      <c r="AE293" s="34">
        <v>114</v>
      </c>
      <c r="AF293" s="30">
        <v>20</v>
      </c>
      <c r="AG293" s="1">
        <v>186</v>
      </c>
      <c r="AH293" s="1">
        <v>146</v>
      </c>
      <c r="AI293" s="1">
        <v>1628</v>
      </c>
      <c r="AJ293" s="1"/>
      <c r="AK293" s="4">
        <f t="shared" si="186"/>
        <v>93.177713078011223</v>
      </c>
      <c r="AL293" s="4">
        <f t="shared" si="187"/>
        <v>85.134835738670304</v>
      </c>
      <c r="AM293" s="14">
        <f t="shared" si="188"/>
        <v>89.387854324734448</v>
      </c>
      <c r="AN293" s="10">
        <v>94</v>
      </c>
      <c r="AO293" s="18">
        <f t="shared" si="206"/>
        <v>92.584829999999982</v>
      </c>
      <c r="AP293" s="39">
        <f t="shared" si="209"/>
        <v>87.364855597196055</v>
      </c>
      <c r="AQ293" s="37">
        <f t="shared" si="207"/>
        <v>90.32</v>
      </c>
      <c r="AR293" s="24">
        <f t="shared" si="210"/>
        <v>60.176388888888887</v>
      </c>
      <c r="AS293" s="22">
        <f t="shared" si="212"/>
        <v>64.249935865231222</v>
      </c>
      <c r="AT293" s="26">
        <f t="shared" si="213"/>
        <v>72.349935865231231</v>
      </c>
      <c r="AU293" s="43">
        <f>((AD293/5.5)*0.92+(AY293/0.95)*0.15)*0.65+40</f>
        <v>92.432701554577605</v>
      </c>
      <c r="AV293" s="37">
        <f t="shared" si="189"/>
        <v>93.68291841807951</v>
      </c>
      <c r="AW293" s="42">
        <f t="shared" si="184"/>
        <v>90.364172411008624</v>
      </c>
      <c r="AX293" s="45">
        <f t="shared" si="190"/>
        <v>95.134184804808569</v>
      </c>
      <c r="AY293" s="47">
        <f t="shared" si="208"/>
        <v>98.778490671641805</v>
      </c>
      <c r="AZ293" s="28">
        <f t="shared" si="191"/>
        <v>77.119589537479868</v>
      </c>
      <c r="BA293" s="49">
        <f t="shared" si="192"/>
        <v>94.865935351433535</v>
      </c>
      <c r="BB293" s="45">
        <f t="shared" si="211"/>
        <v>69.345578528413085</v>
      </c>
      <c r="BC293" s="5">
        <f t="shared" si="193"/>
        <v>92.5</v>
      </c>
      <c r="BD293" s="5">
        <f t="shared" si="194"/>
        <v>69.21052631578948</v>
      </c>
      <c r="BE293" s="5">
        <f t="shared" si="195"/>
        <v>83.125</v>
      </c>
      <c r="BF293" s="5">
        <f t="shared" si="196"/>
        <v>65.74626865671641</v>
      </c>
      <c r="BG293" s="5">
        <f t="shared" si="197"/>
        <v>89.25373134328359</v>
      </c>
      <c r="BH293" s="5">
        <f t="shared" si="198"/>
        <v>96.211003019121108</v>
      </c>
      <c r="BI293" s="5">
        <f t="shared" si="199"/>
        <v>85</v>
      </c>
      <c r="BJ293" s="5">
        <f t="shared" si="200"/>
        <v>31.578947368421051</v>
      </c>
      <c r="BK293" s="5">
        <f t="shared" si="201"/>
        <v>62.5</v>
      </c>
      <c r="BL293" s="5">
        <f t="shared" si="202"/>
        <v>23.880597014925371</v>
      </c>
      <c r="BM293" s="5">
        <f t="shared" si="203"/>
        <v>76.119402985074629</v>
      </c>
      <c r="BN293" s="5">
        <f t="shared" si="204"/>
        <v>91.580006709157999</v>
      </c>
      <c r="BP293" s="51" t="s">
        <v>791</v>
      </c>
      <c r="BQ293" s="51" t="s">
        <v>787</v>
      </c>
    </row>
    <row r="294" spans="1:69" x14ac:dyDescent="0.25">
      <c r="A294" s="1">
        <v>9</v>
      </c>
      <c r="B294" s="1" t="s">
        <v>45</v>
      </c>
      <c r="C294" s="1" t="s">
        <v>25</v>
      </c>
      <c r="D294" s="1">
        <v>29</v>
      </c>
      <c r="E294" s="4">
        <f t="shared" si="185"/>
        <v>78</v>
      </c>
      <c r="F294">
        <v>83</v>
      </c>
      <c r="G294">
        <v>240</v>
      </c>
      <c r="H294" t="s">
        <v>654</v>
      </c>
      <c r="I294" s="1" t="s">
        <v>640</v>
      </c>
      <c r="J294" s="1" t="s">
        <v>39</v>
      </c>
      <c r="K294" s="1">
        <v>71</v>
      </c>
      <c r="L294" s="1">
        <v>71</v>
      </c>
      <c r="M294" s="1">
        <v>2512</v>
      </c>
      <c r="N294" s="12">
        <v>659</v>
      </c>
      <c r="O294" s="12">
        <v>1415</v>
      </c>
      <c r="P294" s="12">
        <v>0.46600000000000003</v>
      </c>
      <c r="Q294" s="7">
        <v>37</v>
      </c>
      <c r="R294" s="7">
        <v>105</v>
      </c>
      <c r="S294" s="7">
        <v>0.35199999999999998</v>
      </c>
      <c r="T294" s="1">
        <v>622</v>
      </c>
      <c r="U294" s="1">
        <v>1310</v>
      </c>
      <c r="V294" s="1">
        <v>0.47499999999999998</v>
      </c>
      <c r="W294" s="1">
        <v>0.47899999999999998</v>
      </c>
      <c r="X294" s="16">
        <v>306</v>
      </c>
      <c r="Y294" s="16">
        <v>362</v>
      </c>
      <c r="Z294" s="16">
        <v>0.84499999999999997</v>
      </c>
      <c r="AA294" s="20">
        <v>177</v>
      </c>
      <c r="AB294" s="20">
        <v>549</v>
      </c>
      <c r="AC294" s="20">
        <v>726</v>
      </c>
      <c r="AD294" s="32">
        <v>124</v>
      </c>
      <c r="AE294" s="34">
        <v>48</v>
      </c>
      <c r="AF294" s="30">
        <v>68</v>
      </c>
      <c r="AG294" s="1">
        <v>122</v>
      </c>
      <c r="AH294" s="1">
        <v>125</v>
      </c>
      <c r="AI294" s="1">
        <v>1661</v>
      </c>
      <c r="AJ294" s="1"/>
      <c r="AK294" s="4">
        <f t="shared" si="186"/>
        <v>88.525608668380528</v>
      </c>
      <c r="AL294" s="4">
        <f t="shared" si="187"/>
        <v>80.373270048813012</v>
      </c>
      <c r="AM294" s="14">
        <f t="shared" si="188"/>
        <v>93.378</v>
      </c>
      <c r="AN294" s="10">
        <f t="shared" ref="AN294:AN325" si="214">IF(C294="SG",((S294*100)*0.6+(Q294/2)*0.4)*0.64+59,IF(C294="PG",((S294*100)*0.6+(Q294/2)*0.4)*0.72+56,((S294*100)*0.6+(Q294/2)*0.4)*0.82+45))</f>
        <v>68.386399999999995</v>
      </c>
      <c r="AO294" s="18">
        <f t="shared" si="206"/>
        <v>91.245449999999991</v>
      </c>
      <c r="AP294" s="39">
        <v>96</v>
      </c>
      <c r="AQ294" s="37">
        <f t="shared" si="207"/>
        <v>65.239999999999995</v>
      </c>
      <c r="AR294" s="24">
        <f t="shared" si="210"/>
        <v>77.209722222222226</v>
      </c>
      <c r="AS294" s="22">
        <f>((AA294/3)*0.6+(AC294/9)*0.2+(AZ294/0.96)*0.2)*0.7+41</f>
        <v>89.674618827288938</v>
      </c>
      <c r="AT294" s="26">
        <v>95</v>
      </c>
      <c r="AU294" s="43">
        <f t="shared" ref="AU294:AU302" si="215">((AD294/5.5)*0.95+(AY294/0.95)*0.17)*0.67+40</f>
        <v>62.80507019318182</v>
      </c>
      <c r="AV294" s="37">
        <f t="shared" si="189"/>
        <v>87.622771710690472</v>
      </c>
      <c r="AW294" s="42">
        <f t="shared" si="184"/>
        <v>84.988917527416334</v>
      </c>
      <c r="AX294" s="45">
        <f t="shared" si="190"/>
        <v>69.691429067401998</v>
      </c>
      <c r="AY294" s="47">
        <f t="shared" si="208"/>
        <v>70.519262126865669</v>
      </c>
      <c r="AZ294" s="28">
        <f t="shared" si="191"/>
        <v>86.408814815695607</v>
      </c>
      <c r="BA294" s="49">
        <f t="shared" si="192"/>
        <v>67.886731115133813</v>
      </c>
      <c r="BB294" s="45">
        <f t="shared" si="211"/>
        <v>79.915133175111094</v>
      </c>
      <c r="BC294" s="5">
        <f t="shared" si="193"/>
        <v>75</v>
      </c>
      <c r="BD294" s="5">
        <f t="shared" si="194"/>
        <v>88.15789473684211</v>
      </c>
      <c r="BE294" s="5">
        <f t="shared" si="195"/>
        <v>60.625</v>
      </c>
      <c r="BF294" s="5">
        <f t="shared" si="196"/>
        <v>81.52985074626865</v>
      </c>
      <c r="BG294" s="5">
        <f t="shared" si="197"/>
        <v>73.470149253731336</v>
      </c>
      <c r="BH294" s="5">
        <f t="shared" si="198"/>
        <v>92.920161019792019</v>
      </c>
      <c r="BI294" s="5">
        <f t="shared" si="199"/>
        <v>50</v>
      </c>
      <c r="BJ294" s="5">
        <f t="shared" si="200"/>
        <v>73.684210526315795</v>
      </c>
      <c r="BK294" s="5">
        <f t="shared" si="201"/>
        <v>12.5</v>
      </c>
      <c r="BL294" s="5">
        <f t="shared" si="202"/>
        <v>58.955223880597011</v>
      </c>
      <c r="BM294" s="5">
        <f t="shared" si="203"/>
        <v>41.044776119402982</v>
      </c>
      <c r="BN294" s="5">
        <f t="shared" si="204"/>
        <v>84.267024488426699</v>
      </c>
      <c r="BP294" s="51" t="s">
        <v>794</v>
      </c>
      <c r="BQ294" s="51" t="s">
        <v>781</v>
      </c>
    </row>
    <row r="295" spans="1:69" x14ac:dyDescent="0.25">
      <c r="A295" s="1">
        <v>423</v>
      </c>
      <c r="B295" s="1" t="s">
        <v>488</v>
      </c>
      <c r="C295" s="1" t="s">
        <v>30</v>
      </c>
      <c r="D295" s="1">
        <v>24</v>
      </c>
      <c r="E295" s="4">
        <f t="shared" si="185"/>
        <v>72</v>
      </c>
      <c r="F295">
        <v>77</v>
      </c>
      <c r="G295">
        <v>230</v>
      </c>
      <c r="H295" t="s">
        <v>601</v>
      </c>
      <c r="I295" s="1" t="s">
        <v>587</v>
      </c>
      <c r="J295" s="1" t="s">
        <v>105</v>
      </c>
      <c r="K295" s="1">
        <v>61</v>
      </c>
      <c r="L295" s="1">
        <v>25</v>
      </c>
      <c r="M295" s="1">
        <v>1573</v>
      </c>
      <c r="N295" s="12">
        <v>207</v>
      </c>
      <c r="O295" s="12">
        <v>550</v>
      </c>
      <c r="P295" s="12">
        <v>0.376</v>
      </c>
      <c r="Q295" s="7">
        <v>18</v>
      </c>
      <c r="R295" s="7">
        <v>105</v>
      </c>
      <c r="S295" s="7">
        <v>0.17100000000000001</v>
      </c>
      <c r="T295" s="1">
        <v>189</v>
      </c>
      <c r="U295" s="1">
        <v>445</v>
      </c>
      <c r="V295" s="1">
        <v>0.42499999999999999</v>
      </c>
      <c r="W295" s="1">
        <v>0.39300000000000002</v>
      </c>
      <c r="X295" s="16">
        <v>69</v>
      </c>
      <c r="Y295" s="16">
        <v>110</v>
      </c>
      <c r="Z295" s="16">
        <v>0.627</v>
      </c>
      <c r="AA295" s="20">
        <v>39</v>
      </c>
      <c r="AB295" s="20">
        <v>238</v>
      </c>
      <c r="AC295" s="20">
        <v>277</v>
      </c>
      <c r="AD295" s="32">
        <v>240</v>
      </c>
      <c r="AE295" s="34">
        <v>38</v>
      </c>
      <c r="AF295" s="30">
        <v>8</v>
      </c>
      <c r="AG295" s="1">
        <v>128</v>
      </c>
      <c r="AH295" s="1">
        <v>134</v>
      </c>
      <c r="AI295" s="1">
        <v>501</v>
      </c>
      <c r="AJ295" s="1"/>
      <c r="AK295" s="4">
        <f t="shared" si="186"/>
        <v>81.466676088803666</v>
      </c>
      <c r="AL295" s="4">
        <f t="shared" si="187"/>
        <v>73.148244937951986</v>
      </c>
      <c r="AM295" s="14">
        <f t="shared" si="188"/>
        <v>67.773705614567533</v>
      </c>
      <c r="AN295" s="10">
        <f t="shared" si="214"/>
        <v>67.870400000000004</v>
      </c>
      <c r="AO295" s="18">
        <f t="shared" si="206"/>
        <v>73.232069999999993</v>
      </c>
      <c r="AP295" s="39">
        <f t="shared" ref="AP295:AP317" si="216">((AZ295/0.96)*0.4+(AS295/0.96)*0.3+(T295/6.3)*0.4)*0.6+40</f>
        <v>77.690043853437018</v>
      </c>
      <c r="AQ295" s="37">
        <f t="shared" si="207"/>
        <v>61.44</v>
      </c>
      <c r="AR295" s="24">
        <f t="shared" si="210"/>
        <v>56.648055555555558</v>
      </c>
      <c r="AS295" s="22">
        <f t="shared" ref="AS295:AS318" si="217">((AA295/3)*0.6+(AC295/9)*0.2+(AZ295/0.96)*0.2)*0.75+40</f>
        <v>62.230327563694374</v>
      </c>
      <c r="AT295" s="26">
        <f t="shared" ref="AT295:AT317" si="218">((AB295/7)*0.65+(AC295/9)*0.2+(AZ295/0.96)*0.25)*0.6+47</f>
        <v>75.716994230361038</v>
      </c>
      <c r="AU295" s="43">
        <f t="shared" si="215"/>
        <v>77.386048401913868</v>
      </c>
      <c r="AV295" s="37">
        <f t="shared" si="189"/>
        <v>82.333127015617038</v>
      </c>
      <c r="AW295" s="42">
        <f t="shared" si="184"/>
        <v>78.119250353441373</v>
      </c>
      <c r="AX295" s="45">
        <f t="shared" si="190"/>
        <v>78.617292786253245</v>
      </c>
      <c r="AY295" s="47">
        <f t="shared" si="208"/>
        <v>80.166179104477621</v>
      </c>
      <c r="AZ295" s="28">
        <f t="shared" si="191"/>
        <v>75.287429740977302</v>
      </c>
      <c r="BA295" s="49">
        <f t="shared" si="192"/>
        <v>83.112360040544701</v>
      </c>
      <c r="BB295" s="45">
        <f t="shared" si="211"/>
        <v>72.748634746391232</v>
      </c>
      <c r="BC295" s="5">
        <f t="shared" si="193"/>
        <v>87.5</v>
      </c>
      <c r="BD295" s="5">
        <f t="shared" si="194"/>
        <v>73.94736842105263</v>
      </c>
      <c r="BE295" s="5">
        <f t="shared" si="195"/>
        <v>77.5</v>
      </c>
      <c r="BF295" s="5">
        <f t="shared" si="196"/>
        <v>78.171641791044777</v>
      </c>
      <c r="BG295" s="5">
        <f t="shared" si="197"/>
        <v>76.828358208955223</v>
      </c>
      <c r="BH295" s="5">
        <f t="shared" si="198"/>
        <v>78.745387453874542</v>
      </c>
      <c r="BI295" s="5">
        <f t="shared" si="199"/>
        <v>75</v>
      </c>
      <c r="BJ295" s="5">
        <f t="shared" si="200"/>
        <v>42.10526315789474</v>
      </c>
      <c r="BK295" s="5">
        <f t="shared" si="201"/>
        <v>50</v>
      </c>
      <c r="BL295" s="5">
        <f t="shared" si="202"/>
        <v>51.492537313432834</v>
      </c>
      <c r="BM295" s="5">
        <f t="shared" si="203"/>
        <v>48.507462686567159</v>
      </c>
      <c r="BN295" s="5">
        <f t="shared" si="204"/>
        <v>52.767527675276753</v>
      </c>
      <c r="BP295" s="51" t="s">
        <v>785</v>
      </c>
      <c r="BQ295" s="51" t="s">
        <v>787</v>
      </c>
    </row>
    <row r="296" spans="1:69" x14ac:dyDescent="0.25">
      <c r="A296" s="1">
        <v>437</v>
      </c>
      <c r="B296" s="1" t="s">
        <v>502</v>
      </c>
      <c r="C296" s="1" t="s">
        <v>503</v>
      </c>
      <c r="D296" s="1">
        <v>26</v>
      </c>
      <c r="E296" s="4">
        <f t="shared" si="185"/>
        <v>75</v>
      </c>
      <c r="F296">
        <v>80</v>
      </c>
      <c r="G296">
        <v>225</v>
      </c>
      <c r="H296" t="s">
        <v>594</v>
      </c>
      <c r="I296" s="1" t="s">
        <v>587</v>
      </c>
      <c r="J296" s="1" t="s">
        <v>28</v>
      </c>
      <c r="K296" s="1">
        <v>62</v>
      </c>
      <c r="L296" s="1">
        <v>37</v>
      </c>
      <c r="M296" s="1">
        <v>1490</v>
      </c>
      <c r="N296" s="12">
        <v>182</v>
      </c>
      <c r="O296" s="12">
        <v>442</v>
      </c>
      <c r="P296" s="12">
        <v>0.41199999999999998</v>
      </c>
      <c r="Q296" s="7">
        <v>7</v>
      </c>
      <c r="R296" s="7">
        <v>22</v>
      </c>
      <c r="S296" s="7">
        <v>0.318</v>
      </c>
      <c r="T296" s="1">
        <v>175</v>
      </c>
      <c r="U296" s="1">
        <v>420</v>
      </c>
      <c r="V296" s="1">
        <v>0.41699999999999998</v>
      </c>
      <c r="W296" s="1">
        <v>0.42</v>
      </c>
      <c r="X296" s="16">
        <v>72</v>
      </c>
      <c r="Y296" s="16">
        <v>99</v>
      </c>
      <c r="Z296" s="16">
        <v>0.72699999999999998</v>
      </c>
      <c r="AA296" s="20">
        <v>65</v>
      </c>
      <c r="AB296" s="20">
        <v>130</v>
      </c>
      <c r="AC296" s="20">
        <v>195</v>
      </c>
      <c r="AD296" s="32">
        <v>69</v>
      </c>
      <c r="AE296" s="34">
        <v>37</v>
      </c>
      <c r="AF296" s="30">
        <v>8</v>
      </c>
      <c r="AG296" s="1">
        <v>74</v>
      </c>
      <c r="AH296" s="1">
        <v>101</v>
      </c>
      <c r="AI296" s="1">
        <v>443</v>
      </c>
      <c r="AJ296" s="1"/>
      <c r="AK296" s="4">
        <f t="shared" si="186"/>
        <v>78.513271733323805</v>
      </c>
      <c r="AL296" s="4">
        <f t="shared" si="187"/>
        <v>70.12534871528436</v>
      </c>
      <c r="AM296" s="14">
        <f t="shared" si="188"/>
        <v>67.709808801213967</v>
      </c>
      <c r="AN296" s="10">
        <f t="shared" si="214"/>
        <v>61.793599999999998</v>
      </c>
      <c r="AO296" s="18">
        <f t="shared" si="206"/>
        <v>80.015070000000009</v>
      </c>
      <c r="AP296" s="39">
        <f t="shared" si="216"/>
        <v>77.723248197926267</v>
      </c>
      <c r="AQ296" s="37">
        <f t="shared" si="207"/>
        <v>61.06</v>
      </c>
      <c r="AR296" s="24">
        <f t="shared" si="210"/>
        <v>57.195555555555558</v>
      </c>
      <c r="AS296" s="22">
        <f t="shared" si="217"/>
        <v>64.814870786718657</v>
      </c>
      <c r="AT296" s="26">
        <f t="shared" si="218"/>
        <v>68.657727929575799</v>
      </c>
      <c r="AU296" s="43">
        <f t="shared" si="215"/>
        <v>57.105875696471294</v>
      </c>
      <c r="AV296" s="37">
        <f t="shared" si="189"/>
        <v>76.0200792536954</v>
      </c>
      <c r="AW296" s="42">
        <f t="shared" si="184"/>
        <v>77.861912977736011</v>
      </c>
      <c r="AX296" s="45">
        <f t="shared" si="190"/>
        <v>73.0413262994863</v>
      </c>
      <c r="AY296" s="47">
        <f t="shared" si="208"/>
        <v>76.072512593283591</v>
      </c>
      <c r="AZ296" s="28">
        <f t="shared" si="191"/>
        <v>75.615173034999401</v>
      </c>
      <c r="BA296" s="49">
        <f t="shared" si="192"/>
        <v>74.946783666622167</v>
      </c>
      <c r="BB296" s="45">
        <f t="shared" si="211"/>
        <v>72.372034651265153</v>
      </c>
      <c r="BC296" s="5">
        <f t="shared" si="193"/>
        <v>82.5</v>
      </c>
      <c r="BD296" s="5">
        <f t="shared" si="194"/>
        <v>81.05263157894737</v>
      </c>
      <c r="BE296" s="5">
        <f t="shared" si="195"/>
        <v>69.0625</v>
      </c>
      <c r="BF296" s="5">
        <f t="shared" si="196"/>
        <v>76.492537313432834</v>
      </c>
      <c r="BG296" s="5">
        <f t="shared" si="197"/>
        <v>78.507462686567166</v>
      </c>
      <c r="BH296" s="5">
        <f t="shared" si="198"/>
        <v>77.49245219724925</v>
      </c>
      <c r="BI296" s="5">
        <f t="shared" si="199"/>
        <v>65</v>
      </c>
      <c r="BJ296" s="5">
        <f t="shared" si="200"/>
        <v>57.89473684210526</v>
      </c>
      <c r="BK296" s="5">
        <f t="shared" si="201"/>
        <v>31.25</v>
      </c>
      <c r="BL296" s="5">
        <f t="shared" si="202"/>
        <v>47.761194029850742</v>
      </c>
      <c r="BM296" s="5">
        <f t="shared" si="203"/>
        <v>52.238805970149251</v>
      </c>
      <c r="BN296" s="5">
        <f t="shared" si="204"/>
        <v>49.983227104998328</v>
      </c>
      <c r="BP296" s="51" t="s">
        <v>803</v>
      </c>
      <c r="BQ296" s="51" t="s">
        <v>787</v>
      </c>
    </row>
    <row r="297" spans="1:69" x14ac:dyDescent="0.25">
      <c r="A297" s="1">
        <v>154</v>
      </c>
      <c r="B297" s="1" t="s">
        <v>215</v>
      </c>
      <c r="C297" s="1" t="s">
        <v>50</v>
      </c>
      <c r="D297" s="1">
        <v>26</v>
      </c>
      <c r="E297" s="4">
        <f t="shared" si="185"/>
        <v>74</v>
      </c>
      <c r="F297">
        <v>79</v>
      </c>
      <c r="G297">
        <v>215</v>
      </c>
      <c r="H297" t="s">
        <v>678</v>
      </c>
      <c r="I297" s="1" t="s">
        <v>587</v>
      </c>
      <c r="J297" s="1" t="s">
        <v>137</v>
      </c>
      <c r="K297" s="1">
        <v>26</v>
      </c>
      <c r="L297" s="1">
        <v>9</v>
      </c>
      <c r="M297" s="1">
        <v>216</v>
      </c>
      <c r="N297" s="12">
        <v>20</v>
      </c>
      <c r="O297" s="12">
        <v>41</v>
      </c>
      <c r="P297" s="12">
        <v>0.48799999999999999</v>
      </c>
      <c r="Q297" s="7">
        <v>1</v>
      </c>
      <c r="R297" s="7">
        <v>2</v>
      </c>
      <c r="S297" s="7">
        <v>0.5</v>
      </c>
      <c r="T297" s="1">
        <v>19</v>
      </c>
      <c r="U297" s="1">
        <v>39</v>
      </c>
      <c r="V297" s="1">
        <v>0.48699999999999999</v>
      </c>
      <c r="W297" s="1">
        <v>0.5</v>
      </c>
      <c r="X297" s="16">
        <v>5</v>
      </c>
      <c r="Y297" s="16">
        <v>6</v>
      </c>
      <c r="Z297" s="16">
        <v>0.83299999999999996</v>
      </c>
      <c r="AA297" s="20">
        <v>10</v>
      </c>
      <c r="AB297" s="20">
        <v>16</v>
      </c>
      <c r="AC297" s="20">
        <v>26</v>
      </c>
      <c r="AD297" s="32">
        <v>15</v>
      </c>
      <c r="AE297" s="34">
        <v>11</v>
      </c>
      <c r="AF297" s="30">
        <v>0</v>
      </c>
      <c r="AG297" s="1">
        <v>8</v>
      </c>
      <c r="AH297" s="1">
        <v>9</v>
      </c>
      <c r="AI297" s="1">
        <v>46</v>
      </c>
      <c r="AJ297" s="1"/>
      <c r="AK297" s="4">
        <f t="shared" si="186"/>
        <v>72.896278775969947</v>
      </c>
      <c r="AL297" s="4">
        <f t="shared" si="187"/>
        <v>64.37619121775748</v>
      </c>
      <c r="AM297" s="14">
        <f t="shared" si="188"/>
        <v>62.105517450682854</v>
      </c>
      <c r="AN297" s="10">
        <f t="shared" si="214"/>
        <v>69.763999999999996</v>
      </c>
      <c r="AO297" s="18">
        <f t="shared" si="206"/>
        <v>66.589500000000001</v>
      </c>
      <c r="AP297" s="39">
        <f t="shared" si="216"/>
        <v>68.636724622604902</v>
      </c>
      <c r="AQ297" s="37">
        <f t="shared" si="207"/>
        <v>51.18</v>
      </c>
      <c r="AR297" s="24">
        <f t="shared" si="210"/>
        <v>54.417500000000004</v>
      </c>
      <c r="AS297" s="22">
        <f t="shared" si="217"/>
        <v>53.150348773218866</v>
      </c>
      <c r="AT297" s="26">
        <f t="shared" si="218"/>
        <v>59.455110677980763</v>
      </c>
      <c r="AU297" s="43">
        <f t="shared" si="215"/>
        <v>50.677710067882778</v>
      </c>
      <c r="AV297" s="37">
        <f t="shared" si="189"/>
        <v>71.084171180248234</v>
      </c>
      <c r="AW297" s="42">
        <f t="shared" si="184"/>
        <v>72.52650055248867</v>
      </c>
      <c r="AX297" s="45">
        <f t="shared" si="190"/>
        <v>68.278015674157729</v>
      </c>
      <c r="AY297" s="47">
        <f t="shared" si="208"/>
        <v>74.580429570895518</v>
      </c>
      <c r="AZ297" s="28">
        <f t="shared" si="191"/>
        <v>71.788898815267359</v>
      </c>
      <c r="BA297" s="49">
        <f t="shared" si="192"/>
        <v>73.522176520982782</v>
      </c>
      <c r="BB297" s="45">
        <f t="shared" si="211"/>
        <v>62.262455577709439</v>
      </c>
      <c r="BC297" s="5">
        <f t="shared" si="193"/>
        <v>82.5</v>
      </c>
      <c r="BD297" s="5">
        <f t="shared" si="194"/>
        <v>78.68421052631578</v>
      </c>
      <c r="BE297" s="5">
        <f t="shared" si="195"/>
        <v>71.875</v>
      </c>
      <c r="BF297" s="5">
        <f t="shared" si="196"/>
        <v>73.134328358208961</v>
      </c>
      <c r="BG297" s="5">
        <f t="shared" si="197"/>
        <v>81.865671641791039</v>
      </c>
      <c r="BH297" s="5">
        <f t="shared" si="198"/>
        <v>58.260650788326068</v>
      </c>
      <c r="BI297" s="5">
        <f t="shared" si="199"/>
        <v>65</v>
      </c>
      <c r="BJ297" s="5">
        <f t="shared" si="200"/>
        <v>52.631578947368418</v>
      </c>
      <c r="BK297" s="5">
        <f t="shared" si="201"/>
        <v>37.5</v>
      </c>
      <c r="BL297" s="5">
        <f t="shared" si="202"/>
        <v>40.298507462686565</v>
      </c>
      <c r="BM297" s="5">
        <f t="shared" si="203"/>
        <v>59.701492537313428</v>
      </c>
      <c r="BN297" s="5">
        <f t="shared" si="204"/>
        <v>7.2458906407245891</v>
      </c>
      <c r="BP297" s="51" t="s">
        <v>788</v>
      </c>
      <c r="BQ297" s="51" t="s">
        <v>781</v>
      </c>
    </row>
    <row r="298" spans="1:69" x14ac:dyDescent="0.25">
      <c r="A298" s="1">
        <v>163</v>
      </c>
      <c r="B298" s="1" t="s">
        <v>224</v>
      </c>
      <c r="C298" s="1" t="s">
        <v>73</v>
      </c>
      <c r="D298" s="1">
        <v>23</v>
      </c>
      <c r="E298" s="4">
        <f t="shared" si="185"/>
        <v>69</v>
      </c>
      <c r="F298">
        <v>74</v>
      </c>
      <c r="G298">
        <v>200</v>
      </c>
      <c r="H298" t="s">
        <v>634</v>
      </c>
      <c r="I298" s="1" t="s">
        <v>587</v>
      </c>
      <c r="J298" s="1" t="s">
        <v>28</v>
      </c>
      <c r="K298" s="1">
        <v>45</v>
      </c>
      <c r="L298" s="1">
        <v>41</v>
      </c>
      <c r="M298" s="1">
        <v>1457</v>
      </c>
      <c r="N298" s="12">
        <v>204</v>
      </c>
      <c r="O298" s="12">
        <v>511</v>
      </c>
      <c r="P298" s="12">
        <v>0.39900000000000002</v>
      </c>
      <c r="Q298" s="7">
        <v>62</v>
      </c>
      <c r="R298" s="7">
        <v>176</v>
      </c>
      <c r="S298" s="7">
        <v>0.35199999999999998</v>
      </c>
      <c r="T298" s="1">
        <v>142</v>
      </c>
      <c r="U298" s="1">
        <v>335</v>
      </c>
      <c r="V298" s="1">
        <v>0.42399999999999999</v>
      </c>
      <c r="W298" s="1">
        <v>0.46</v>
      </c>
      <c r="X298" s="16">
        <v>63</v>
      </c>
      <c r="Y298" s="16">
        <v>78</v>
      </c>
      <c r="Z298" s="16">
        <v>0.80800000000000005</v>
      </c>
      <c r="AA298" s="20">
        <v>37</v>
      </c>
      <c r="AB298" s="20">
        <v>153</v>
      </c>
      <c r="AC298" s="20">
        <v>190</v>
      </c>
      <c r="AD298" s="32">
        <v>150</v>
      </c>
      <c r="AE298" s="34">
        <v>52</v>
      </c>
      <c r="AF298" s="30">
        <v>12</v>
      </c>
      <c r="AG298" s="1">
        <v>61</v>
      </c>
      <c r="AH298" s="1">
        <v>129</v>
      </c>
      <c r="AI298" s="1">
        <v>533</v>
      </c>
      <c r="AJ298" s="1"/>
      <c r="AK298" s="4">
        <f t="shared" si="186"/>
        <v>82.948057972026731</v>
      </c>
      <c r="AL298" s="4">
        <f t="shared" si="187"/>
        <v>74.664482865486178</v>
      </c>
      <c r="AM298" s="14">
        <f t="shared" si="188"/>
        <v>68.382477996965093</v>
      </c>
      <c r="AN298" s="10">
        <f t="shared" si="214"/>
        <v>80.134399999999999</v>
      </c>
      <c r="AO298" s="18">
        <f t="shared" si="206"/>
        <v>85.349279999999993</v>
      </c>
      <c r="AP298" s="39">
        <f t="shared" si="216"/>
        <v>75.058032055725462</v>
      </c>
      <c r="AQ298" s="37">
        <f t="shared" si="207"/>
        <v>66.759999999999991</v>
      </c>
      <c r="AR298" s="24">
        <f t="shared" si="210"/>
        <v>57.398333333333333</v>
      </c>
      <c r="AS298" s="22">
        <f t="shared" si="217"/>
        <v>60.193104846359901</v>
      </c>
      <c r="AT298" s="26">
        <f t="shared" si="218"/>
        <v>69.534057227312275</v>
      </c>
      <c r="AU298" s="43">
        <f t="shared" si="215"/>
        <v>68.080804244617227</v>
      </c>
      <c r="AV298" s="37">
        <f t="shared" si="189"/>
        <v>80.170242171714548</v>
      </c>
      <c r="AW298" s="42">
        <f t="shared" si="184"/>
        <v>80.901393722963093</v>
      </c>
      <c r="AX298" s="45">
        <f t="shared" si="190"/>
        <v>86.517562550656649</v>
      </c>
      <c r="AY298" s="47">
        <f t="shared" si="208"/>
        <v>89.426055037313432</v>
      </c>
      <c r="AZ298" s="28">
        <f t="shared" si="191"/>
        <v>73.449204350036666</v>
      </c>
      <c r="BA298" s="49">
        <f t="shared" si="192"/>
        <v>87.837211810120465</v>
      </c>
      <c r="BB298" s="45">
        <f t="shared" si="211"/>
        <v>65.439566500660618</v>
      </c>
      <c r="BC298" s="5">
        <f t="shared" si="193"/>
        <v>90</v>
      </c>
      <c r="BD298" s="5">
        <f t="shared" si="194"/>
        <v>66.84210526315789</v>
      </c>
      <c r="BE298" s="5">
        <f t="shared" si="195"/>
        <v>85.9375</v>
      </c>
      <c r="BF298" s="5">
        <f t="shared" si="196"/>
        <v>68.097014925373131</v>
      </c>
      <c r="BG298" s="5">
        <f t="shared" si="197"/>
        <v>86.902985074626869</v>
      </c>
      <c r="BH298" s="5">
        <f t="shared" si="198"/>
        <v>76.994297215699433</v>
      </c>
      <c r="BI298" s="5">
        <f t="shared" si="199"/>
        <v>80</v>
      </c>
      <c r="BJ298" s="5">
        <f t="shared" si="200"/>
        <v>26.315789473684209</v>
      </c>
      <c r="BK298" s="5">
        <f t="shared" si="201"/>
        <v>68.75</v>
      </c>
      <c r="BL298" s="5">
        <f t="shared" si="202"/>
        <v>29.104477611940297</v>
      </c>
      <c r="BM298" s="5">
        <f t="shared" si="203"/>
        <v>70.895522388059703</v>
      </c>
      <c r="BN298" s="5">
        <f t="shared" si="204"/>
        <v>48.876216034887626</v>
      </c>
      <c r="BP298" s="51" t="s">
        <v>789</v>
      </c>
      <c r="BQ298" s="51" t="s">
        <v>787</v>
      </c>
    </row>
    <row r="299" spans="1:69" x14ac:dyDescent="0.25">
      <c r="A299" s="1">
        <v>134</v>
      </c>
      <c r="B299" s="1" t="s">
        <v>195</v>
      </c>
      <c r="C299" s="1" t="s">
        <v>73</v>
      </c>
      <c r="D299" s="1">
        <v>24</v>
      </c>
      <c r="E299" s="4">
        <f t="shared" si="185"/>
        <v>69</v>
      </c>
      <c r="F299">
        <v>74</v>
      </c>
      <c r="G299">
        <v>180</v>
      </c>
      <c r="H299" t="s">
        <v>782</v>
      </c>
      <c r="I299" s="1" t="s">
        <v>587</v>
      </c>
      <c r="J299" s="1" t="s">
        <v>43</v>
      </c>
      <c r="K299" s="1">
        <v>12</v>
      </c>
      <c r="L299" s="1">
        <v>1</v>
      </c>
      <c r="M299" s="1">
        <v>219</v>
      </c>
      <c r="N299" s="12">
        <v>20</v>
      </c>
      <c r="O299" s="12">
        <v>58</v>
      </c>
      <c r="P299" s="12">
        <v>0.34499999999999997</v>
      </c>
      <c r="Q299" s="7">
        <v>4</v>
      </c>
      <c r="R299" s="7">
        <v>26</v>
      </c>
      <c r="S299" s="7">
        <v>0.154</v>
      </c>
      <c r="T299" s="1">
        <v>16</v>
      </c>
      <c r="U299" s="1">
        <v>32</v>
      </c>
      <c r="V299" s="1">
        <v>0.5</v>
      </c>
      <c r="W299" s="1">
        <v>0.379</v>
      </c>
      <c r="X299" s="16">
        <v>2</v>
      </c>
      <c r="Y299" s="16">
        <v>3</v>
      </c>
      <c r="Z299" s="16">
        <v>0.66700000000000004</v>
      </c>
      <c r="AA299" s="20">
        <v>1</v>
      </c>
      <c r="AB299" s="20">
        <v>14</v>
      </c>
      <c r="AC299" s="20">
        <v>15</v>
      </c>
      <c r="AD299" s="32">
        <v>45</v>
      </c>
      <c r="AE299" s="34">
        <v>6</v>
      </c>
      <c r="AF299" s="30">
        <v>0</v>
      </c>
      <c r="AG299" s="1">
        <v>25</v>
      </c>
      <c r="AH299" s="1">
        <v>13</v>
      </c>
      <c r="AI299" s="1">
        <v>46</v>
      </c>
      <c r="AJ299" s="1"/>
      <c r="AK299" s="4">
        <f t="shared" si="186"/>
        <v>73.226000598322798</v>
      </c>
      <c r="AL299" s="4">
        <f t="shared" si="187"/>
        <v>64.713671200636284</v>
      </c>
      <c r="AM299" s="14">
        <f t="shared" si="188"/>
        <v>57.386517450682852</v>
      </c>
      <c r="AN299" s="10">
        <f t="shared" si="214"/>
        <v>63.2288</v>
      </c>
      <c r="AO299" s="18">
        <f t="shared" si="206"/>
        <v>61.150499999999994</v>
      </c>
      <c r="AP299" s="39">
        <f t="shared" si="216"/>
        <v>67.755238563131485</v>
      </c>
      <c r="AQ299" s="37">
        <f t="shared" si="207"/>
        <v>49.28</v>
      </c>
      <c r="AR299" s="24">
        <f t="shared" si="210"/>
        <v>53.504999999999995</v>
      </c>
      <c r="AS299" s="22">
        <f t="shared" si="217"/>
        <v>51.348651610409888</v>
      </c>
      <c r="AT299" s="26">
        <f t="shared" si="218"/>
        <v>58.928651610409887</v>
      </c>
      <c r="AU299" s="43">
        <f t="shared" si="215"/>
        <v>55.341374483253595</v>
      </c>
      <c r="AV299" s="37">
        <f t="shared" si="189"/>
        <v>72.217750560923207</v>
      </c>
      <c r="AW299" s="42">
        <f t="shared" si="184"/>
        <v>73.038683305914219</v>
      </c>
      <c r="AX299" s="45">
        <f t="shared" si="190"/>
        <v>80.668483884702624</v>
      </c>
      <c r="AY299" s="47">
        <f t="shared" si="208"/>
        <v>84.52120149253733</v>
      </c>
      <c r="AZ299" s="28">
        <f t="shared" si="191"/>
        <v>70.07137030662328</v>
      </c>
      <c r="BA299" s="49">
        <f t="shared" si="192"/>
        <v>83.619338072842737</v>
      </c>
      <c r="BB299" s="45">
        <f t="shared" si="211"/>
        <v>53.357177868749488</v>
      </c>
      <c r="BC299" s="5">
        <f t="shared" si="193"/>
        <v>87.5</v>
      </c>
      <c r="BD299" s="5">
        <f t="shared" si="194"/>
        <v>66.84210526315789</v>
      </c>
      <c r="BE299" s="5">
        <f t="shared" si="195"/>
        <v>85.9375</v>
      </c>
      <c r="BF299" s="5">
        <f t="shared" si="196"/>
        <v>61.380597014925371</v>
      </c>
      <c r="BG299" s="5">
        <f t="shared" si="197"/>
        <v>93.619402985074629</v>
      </c>
      <c r="BH299" s="5">
        <f t="shared" si="198"/>
        <v>58.305937604830596</v>
      </c>
      <c r="BI299" s="5">
        <f t="shared" si="199"/>
        <v>75</v>
      </c>
      <c r="BJ299" s="5">
        <f t="shared" si="200"/>
        <v>26.315789473684209</v>
      </c>
      <c r="BK299" s="5">
        <f t="shared" si="201"/>
        <v>68.75</v>
      </c>
      <c r="BL299" s="5">
        <f t="shared" si="202"/>
        <v>14.17910447761194</v>
      </c>
      <c r="BM299" s="5">
        <f t="shared" si="203"/>
        <v>85.820895522388057</v>
      </c>
      <c r="BN299" s="5">
        <f t="shared" si="204"/>
        <v>7.3465280107346533</v>
      </c>
      <c r="BP299" s="51" t="s">
        <v>793</v>
      </c>
      <c r="BQ299" s="51" t="s">
        <v>787</v>
      </c>
    </row>
    <row r="300" spans="1:69" x14ac:dyDescent="0.25">
      <c r="A300" s="1">
        <v>400</v>
      </c>
      <c r="B300" s="1" t="s">
        <v>465</v>
      </c>
      <c r="C300" s="1" t="s">
        <v>33</v>
      </c>
      <c r="D300" s="1">
        <v>26</v>
      </c>
      <c r="E300" s="4">
        <f t="shared" si="185"/>
        <v>78</v>
      </c>
      <c r="F300">
        <v>83</v>
      </c>
      <c r="G300">
        <v>230</v>
      </c>
      <c r="H300" t="s">
        <v>704</v>
      </c>
      <c r="I300" s="1" t="s">
        <v>587</v>
      </c>
      <c r="J300" s="1" t="s">
        <v>62</v>
      </c>
      <c r="K300" s="1">
        <v>27</v>
      </c>
      <c r="L300" s="1">
        <v>26</v>
      </c>
      <c r="M300" s="1">
        <v>586</v>
      </c>
      <c r="N300" s="12">
        <v>86</v>
      </c>
      <c r="O300" s="12">
        <v>172</v>
      </c>
      <c r="P300" s="12">
        <v>0.5</v>
      </c>
      <c r="Q300" s="7">
        <v>0</v>
      </c>
      <c r="R300" s="7">
        <v>0</v>
      </c>
      <c r="S300" s="7"/>
      <c r="T300" s="1">
        <v>86</v>
      </c>
      <c r="U300" s="1">
        <v>172</v>
      </c>
      <c r="V300" s="1">
        <v>0.5</v>
      </c>
      <c r="W300" s="1">
        <v>0.5</v>
      </c>
      <c r="X300" s="16">
        <v>24</v>
      </c>
      <c r="Y300" s="16">
        <v>48</v>
      </c>
      <c r="Z300" s="16">
        <v>0.5</v>
      </c>
      <c r="AA300" s="20">
        <v>67</v>
      </c>
      <c r="AB300" s="20">
        <v>99</v>
      </c>
      <c r="AC300" s="20">
        <v>166</v>
      </c>
      <c r="AD300" s="32">
        <v>23</v>
      </c>
      <c r="AE300" s="34">
        <v>26</v>
      </c>
      <c r="AF300" s="30">
        <v>39</v>
      </c>
      <c r="AG300" s="1">
        <v>28</v>
      </c>
      <c r="AH300" s="1">
        <v>104</v>
      </c>
      <c r="AI300" s="1">
        <v>196</v>
      </c>
      <c r="AJ300" s="1"/>
      <c r="AK300" s="4">
        <f t="shared" si="186"/>
        <v>73.693526932941154</v>
      </c>
      <c r="AL300" s="4">
        <f t="shared" si="187"/>
        <v>65.192198154892722</v>
      </c>
      <c r="AM300" s="14">
        <f t="shared" si="188"/>
        <v>65.806525037936268</v>
      </c>
      <c r="AN300" s="10">
        <f t="shared" si="214"/>
        <v>45</v>
      </c>
      <c r="AO300" s="18">
        <f t="shared" si="206"/>
        <v>57.429999999999993</v>
      </c>
      <c r="AP300" s="39">
        <f t="shared" si="216"/>
        <v>75.051123071780665</v>
      </c>
      <c r="AQ300" s="37">
        <f t="shared" ref="AQ300:AQ331" si="219">(AE300/1.5)*0.57+47</f>
        <v>56.879999999999995</v>
      </c>
      <c r="AR300" s="24">
        <f t="shared" si="210"/>
        <v>67.80083333333333</v>
      </c>
      <c r="AS300" s="22">
        <f t="shared" si="217"/>
        <v>65.052642943919921</v>
      </c>
      <c r="AT300" s="26">
        <f t="shared" si="218"/>
        <v>66.965023896300877</v>
      </c>
      <c r="AU300" s="43">
        <f t="shared" si="215"/>
        <v>51.170962970095694</v>
      </c>
      <c r="AV300" s="37">
        <f t="shared" si="189"/>
        <v>73.291358134064069</v>
      </c>
      <c r="AW300" s="42">
        <f t="shared" si="184"/>
        <v>77.470754014953457</v>
      </c>
      <c r="AX300" s="45">
        <f t="shared" si="190"/>
        <v>64.184251628923477</v>
      </c>
      <c r="AY300" s="47">
        <f t="shared" si="208"/>
        <v>70.972554104477609</v>
      </c>
      <c r="AZ300" s="28">
        <f t="shared" si="191"/>
        <v>78.310248174420835</v>
      </c>
      <c r="BA300" s="49">
        <f t="shared" si="192"/>
        <v>53.400089570339439</v>
      </c>
      <c r="BB300" s="45">
        <f t="shared" si="211"/>
        <v>74.288803597737967</v>
      </c>
      <c r="BC300" s="5">
        <f t="shared" si="193"/>
        <v>82.5</v>
      </c>
      <c r="BD300" s="5">
        <f t="shared" si="194"/>
        <v>88.15789473684211</v>
      </c>
      <c r="BE300" s="5">
        <f t="shared" si="195"/>
        <v>60.625</v>
      </c>
      <c r="BF300" s="5">
        <f t="shared" si="196"/>
        <v>78.171641791044777</v>
      </c>
      <c r="BG300" s="5">
        <f t="shared" si="197"/>
        <v>76.828358208955223</v>
      </c>
      <c r="BH300" s="5">
        <f t="shared" si="198"/>
        <v>63.846024823884605</v>
      </c>
      <c r="BI300" s="5">
        <f t="shared" si="199"/>
        <v>65</v>
      </c>
      <c r="BJ300" s="5">
        <f t="shared" si="200"/>
        <v>73.684210526315795</v>
      </c>
      <c r="BK300" s="5">
        <f t="shared" si="201"/>
        <v>12.5</v>
      </c>
      <c r="BL300" s="5">
        <f t="shared" si="202"/>
        <v>51.492537313432834</v>
      </c>
      <c r="BM300" s="5">
        <f t="shared" si="203"/>
        <v>48.507462686567159</v>
      </c>
      <c r="BN300" s="5">
        <f t="shared" si="204"/>
        <v>19.657832941965783</v>
      </c>
      <c r="BP300" s="51" t="s">
        <v>786</v>
      </c>
      <c r="BQ300" s="51" t="s">
        <v>789</v>
      </c>
    </row>
    <row r="301" spans="1:69" x14ac:dyDescent="0.25">
      <c r="A301" s="1">
        <v>10</v>
      </c>
      <c r="B301" s="1" t="s">
        <v>46</v>
      </c>
      <c r="C301" s="1" t="s">
        <v>25</v>
      </c>
      <c r="D301" s="1">
        <v>25</v>
      </c>
      <c r="E301" s="4">
        <f t="shared" si="185"/>
        <v>76</v>
      </c>
      <c r="F301">
        <v>81</v>
      </c>
      <c r="G301">
        <v>255</v>
      </c>
      <c r="H301" t="s">
        <v>723</v>
      </c>
      <c r="I301" s="1" t="s">
        <v>587</v>
      </c>
      <c r="J301" s="1" t="s">
        <v>47</v>
      </c>
      <c r="K301" s="1">
        <v>63</v>
      </c>
      <c r="L301" s="1">
        <v>0</v>
      </c>
      <c r="M301" s="1">
        <v>1070</v>
      </c>
      <c r="N301" s="12">
        <v>141</v>
      </c>
      <c r="O301" s="12">
        <v>299</v>
      </c>
      <c r="P301" s="12">
        <v>0.47199999999999998</v>
      </c>
      <c r="Q301" s="7">
        <v>0</v>
      </c>
      <c r="R301" s="7">
        <v>0</v>
      </c>
      <c r="S301" s="7"/>
      <c r="T301" s="1">
        <v>141</v>
      </c>
      <c r="U301" s="1">
        <v>299</v>
      </c>
      <c r="V301" s="1">
        <v>0.47199999999999998</v>
      </c>
      <c r="W301" s="1">
        <v>0.47199999999999998</v>
      </c>
      <c r="X301" s="16">
        <v>33</v>
      </c>
      <c r="Y301" s="16">
        <v>47</v>
      </c>
      <c r="Z301" s="16">
        <v>0.70199999999999996</v>
      </c>
      <c r="AA301" s="20">
        <v>123</v>
      </c>
      <c r="AB301" s="20">
        <v>200</v>
      </c>
      <c r="AC301" s="20">
        <v>323</v>
      </c>
      <c r="AD301" s="32">
        <v>73</v>
      </c>
      <c r="AE301" s="34">
        <v>15</v>
      </c>
      <c r="AF301" s="30">
        <v>42</v>
      </c>
      <c r="AG301" s="1">
        <v>40</v>
      </c>
      <c r="AH301" s="1">
        <v>102</v>
      </c>
      <c r="AI301" s="1">
        <v>315</v>
      </c>
      <c r="AJ301" s="1"/>
      <c r="AK301" s="4">
        <f t="shared" si="186"/>
        <v>77.211036669751209</v>
      </c>
      <c r="AL301" s="4">
        <f t="shared" si="187"/>
        <v>68.792472826686534</v>
      </c>
      <c r="AM301" s="14">
        <f t="shared" si="188"/>
        <v>67.636698027314111</v>
      </c>
      <c r="AN301" s="10">
        <f t="shared" si="214"/>
        <v>45</v>
      </c>
      <c r="AO301" s="18">
        <f t="shared" si="206"/>
        <v>64.423000000000002</v>
      </c>
      <c r="AP301" s="39">
        <f t="shared" si="216"/>
        <v>79.237645813305562</v>
      </c>
      <c r="AQ301" s="37">
        <f t="shared" si="219"/>
        <v>52.7</v>
      </c>
      <c r="AR301" s="24">
        <f t="shared" si="210"/>
        <v>68.409166666666664</v>
      </c>
      <c r="AS301" s="22">
        <f t="shared" si="217"/>
        <v>76.083664657460318</v>
      </c>
      <c r="AT301" s="26">
        <f t="shared" si="218"/>
        <v>74.6998551336508</v>
      </c>
      <c r="AU301" s="43">
        <f t="shared" si="215"/>
        <v>56.749828688696176</v>
      </c>
      <c r="AV301" s="37">
        <f t="shared" si="189"/>
        <v>77.182842943786895</v>
      </c>
      <c r="AW301" s="42">
        <f t="shared" si="184"/>
        <v>77.702242056641694</v>
      </c>
      <c r="AX301" s="45">
        <f t="shared" si="190"/>
        <v>66.858509584395193</v>
      </c>
      <c r="AY301" s="47">
        <f t="shared" si="208"/>
        <v>69.241886660447761</v>
      </c>
      <c r="AZ301" s="28">
        <f t="shared" si="191"/>
        <v>78.402120474412698</v>
      </c>
      <c r="BA301" s="49">
        <f t="shared" si="192"/>
        <v>69.345118624873209</v>
      </c>
      <c r="BB301" s="45">
        <f t="shared" si="211"/>
        <v>77.0069858953336</v>
      </c>
      <c r="BC301" s="5">
        <f t="shared" si="193"/>
        <v>85</v>
      </c>
      <c r="BD301" s="5">
        <f t="shared" si="194"/>
        <v>83.421052631578945</v>
      </c>
      <c r="BE301" s="5">
        <f t="shared" si="195"/>
        <v>66.25</v>
      </c>
      <c r="BF301" s="5">
        <f t="shared" si="196"/>
        <v>86.567164179104481</v>
      </c>
      <c r="BG301" s="5">
        <f t="shared" si="197"/>
        <v>68.432835820895519</v>
      </c>
      <c r="BH301" s="5">
        <f t="shared" si="198"/>
        <v>71.15229788661523</v>
      </c>
      <c r="BI301" s="5">
        <f t="shared" si="199"/>
        <v>70</v>
      </c>
      <c r="BJ301" s="5">
        <f t="shared" si="200"/>
        <v>63.157894736842103</v>
      </c>
      <c r="BK301" s="5">
        <f t="shared" si="201"/>
        <v>25</v>
      </c>
      <c r="BL301" s="5">
        <f t="shared" si="202"/>
        <v>70.149253731343279</v>
      </c>
      <c r="BM301" s="5">
        <f t="shared" si="203"/>
        <v>29.850746268656714</v>
      </c>
      <c r="BN301" s="5">
        <f t="shared" si="204"/>
        <v>35.893995303589399</v>
      </c>
      <c r="BP301" s="51" t="s">
        <v>785</v>
      </c>
      <c r="BQ301" s="51" t="s">
        <v>781</v>
      </c>
    </row>
    <row r="302" spans="1:69" x14ac:dyDescent="0.25">
      <c r="A302" s="1">
        <v>29</v>
      </c>
      <c r="B302" s="1" t="s">
        <v>78</v>
      </c>
      <c r="C302" s="1" t="s">
        <v>30</v>
      </c>
      <c r="D302" s="1">
        <v>32</v>
      </c>
      <c r="E302" s="4">
        <f t="shared" si="185"/>
        <v>70</v>
      </c>
      <c r="F302">
        <v>75</v>
      </c>
      <c r="G302">
        <v>194</v>
      </c>
      <c r="H302" t="s">
        <v>586</v>
      </c>
      <c r="I302" s="1" t="s">
        <v>587</v>
      </c>
      <c r="J302" s="1" t="s">
        <v>79</v>
      </c>
      <c r="K302" s="1">
        <v>66</v>
      </c>
      <c r="L302" s="1">
        <v>1</v>
      </c>
      <c r="M302" s="1">
        <v>982</v>
      </c>
      <c r="N302" s="12">
        <v>183</v>
      </c>
      <c r="O302" s="12">
        <v>386</v>
      </c>
      <c r="P302" s="12">
        <v>0.47399999999999998</v>
      </c>
      <c r="Q302" s="7">
        <v>43</v>
      </c>
      <c r="R302" s="7">
        <v>112</v>
      </c>
      <c r="S302" s="7">
        <v>0.38400000000000001</v>
      </c>
      <c r="T302" s="1">
        <v>140</v>
      </c>
      <c r="U302" s="1">
        <v>274</v>
      </c>
      <c r="V302" s="1">
        <v>0.51100000000000001</v>
      </c>
      <c r="W302" s="1">
        <v>0.53</v>
      </c>
      <c r="X302" s="16">
        <v>58</v>
      </c>
      <c r="Y302" s="16">
        <v>74</v>
      </c>
      <c r="Z302" s="16">
        <v>0.78400000000000003</v>
      </c>
      <c r="AA302" s="20">
        <v>23</v>
      </c>
      <c r="AB302" s="20">
        <v>68</v>
      </c>
      <c r="AC302" s="20">
        <v>91</v>
      </c>
      <c r="AD302" s="32">
        <v>99</v>
      </c>
      <c r="AE302" s="34">
        <v>41</v>
      </c>
      <c r="AF302" s="30">
        <v>8</v>
      </c>
      <c r="AG302" s="1">
        <v>44</v>
      </c>
      <c r="AH302" s="1">
        <v>87</v>
      </c>
      <c r="AI302" s="1">
        <v>467</v>
      </c>
      <c r="AJ302" s="1"/>
      <c r="AK302" s="4">
        <f t="shared" si="186"/>
        <v>78.334669272157896</v>
      </c>
      <c r="AL302" s="4">
        <f t="shared" si="187"/>
        <v>69.942543843267501</v>
      </c>
      <c r="AM302" s="14">
        <f t="shared" si="188"/>
        <v>69.805884673748096</v>
      </c>
      <c r="AN302" s="10">
        <f t="shared" si="214"/>
        <v>79.249600000000001</v>
      </c>
      <c r="AO302" s="18">
        <f t="shared" si="206"/>
        <v>83.661439999999999</v>
      </c>
      <c r="AP302" s="39">
        <f t="shared" si="216"/>
        <v>72.33248482106751</v>
      </c>
      <c r="AQ302" s="37">
        <f t="shared" si="219"/>
        <v>62.58</v>
      </c>
      <c r="AR302" s="24">
        <f t="shared" si="210"/>
        <v>56.283055555555556</v>
      </c>
      <c r="AS302" s="22">
        <f t="shared" si="217"/>
        <v>55.354303862601867</v>
      </c>
      <c r="AT302" s="26">
        <f t="shared" si="218"/>
        <v>62.38954195783996</v>
      </c>
      <c r="AU302" s="43">
        <f t="shared" si="215"/>
        <v>61.107100944078951</v>
      </c>
      <c r="AV302" s="37">
        <f t="shared" si="189"/>
        <v>76.970249026497129</v>
      </c>
      <c r="AW302" s="42">
        <f t="shared" si="184"/>
        <v>77.425828280704636</v>
      </c>
      <c r="AX302" s="45">
        <f t="shared" si="190"/>
        <v>72.16946493577484</v>
      </c>
      <c r="AY302" s="47">
        <f t="shared" ref="AY302:AY321" si="220">(BI302*0.2+BK302*0.2+BM302*0.2+(AQ302/0.96)*0.45)*0.79+30</f>
        <v>80.488111473880593</v>
      </c>
      <c r="AZ302" s="28">
        <f t="shared" si="191"/>
        <v>66.480878053985279</v>
      </c>
      <c r="BA302" s="49">
        <f t="shared" si="192"/>
        <v>83.300003373958219</v>
      </c>
      <c r="BB302" s="45">
        <f t="shared" si="211"/>
        <v>59.482754532587357</v>
      </c>
      <c r="BC302" s="5">
        <f t="shared" si="193"/>
        <v>67.5</v>
      </c>
      <c r="BD302" s="5">
        <f t="shared" si="194"/>
        <v>69.21052631578948</v>
      </c>
      <c r="BE302" s="5">
        <f t="shared" si="195"/>
        <v>83.125</v>
      </c>
      <c r="BF302" s="5">
        <f t="shared" si="196"/>
        <v>66.082089552238813</v>
      </c>
      <c r="BG302" s="5">
        <f t="shared" si="197"/>
        <v>88.917910447761187</v>
      </c>
      <c r="BH302" s="5">
        <f t="shared" si="198"/>
        <v>69.823884602482394</v>
      </c>
      <c r="BI302" s="5">
        <f t="shared" si="199"/>
        <v>35</v>
      </c>
      <c r="BJ302" s="5">
        <f t="shared" si="200"/>
        <v>31.578947368421051</v>
      </c>
      <c r="BK302" s="5">
        <f t="shared" si="201"/>
        <v>62.5</v>
      </c>
      <c r="BL302" s="5">
        <f t="shared" si="202"/>
        <v>24.626865671641788</v>
      </c>
      <c r="BM302" s="5">
        <f t="shared" si="203"/>
        <v>75.373134328358205</v>
      </c>
      <c r="BN302" s="5">
        <f t="shared" si="204"/>
        <v>32.941965783294201</v>
      </c>
      <c r="BP302" s="51" t="s">
        <v>789</v>
      </c>
      <c r="BQ302" s="51" t="s">
        <v>781</v>
      </c>
    </row>
    <row r="303" spans="1:69" x14ac:dyDescent="0.25">
      <c r="A303" s="1">
        <v>235</v>
      </c>
      <c r="B303" s="1" t="s">
        <v>296</v>
      </c>
      <c r="C303" s="1" t="s">
        <v>50</v>
      </c>
      <c r="D303" s="1">
        <v>30</v>
      </c>
      <c r="E303" s="4">
        <f t="shared" si="185"/>
        <v>75</v>
      </c>
      <c r="F303">
        <v>80</v>
      </c>
      <c r="G303">
        <v>250</v>
      </c>
      <c r="H303" t="s">
        <v>586</v>
      </c>
      <c r="I303" s="1" t="s">
        <v>614</v>
      </c>
      <c r="J303" s="1" t="s">
        <v>53</v>
      </c>
      <c r="K303" s="1">
        <v>69</v>
      </c>
      <c r="L303" s="1">
        <v>69</v>
      </c>
      <c r="M303" s="1">
        <v>2493</v>
      </c>
      <c r="N303" s="12">
        <v>624</v>
      </c>
      <c r="O303" s="12">
        <v>1279</v>
      </c>
      <c r="P303" s="12">
        <v>0.48799999999999999</v>
      </c>
      <c r="Q303" s="7">
        <v>120</v>
      </c>
      <c r="R303" s="7">
        <v>339</v>
      </c>
      <c r="S303" s="7">
        <v>0.35399999999999998</v>
      </c>
      <c r="T303" s="1">
        <v>504</v>
      </c>
      <c r="U303" s="1">
        <v>940</v>
      </c>
      <c r="V303" s="1">
        <v>0.53600000000000003</v>
      </c>
      <c r="W303" s="1">
        <v>0.53500000000000003</v>
      </c>
      <c r="X303" s="16">
        <v>375</v>
      </c>
      <c r="Y303" s="16">
        <v>528</v>
      </c>
      <c r="Z303" s="16">
        <v>0.71</v>
      </c>
      <c r="AA303" s="20">
        <v>51</v>
      </c>
      <c r="AB303" s="20">
        <v>365</v>
      </c>
      <c r="AC303" s="20">
        <v>416</v>
      </c>
      <c r="AD303" s="32">
        <v>511</v>
      </c>
      <c r="AE303" s="34">
        <v>109</v>
      </c>
      <c r="AF303" s="30">
        <v>49</v>
      </c>
      <c r="AG303" s="1">
        <v>272</v>
      </c>
      <c r="AH303" s="1">
        <v>135</v>
      </c>
      <c r="AI303" s="1">
        <v>1743</v>
      </c>
      <c r="AJ303" s="1"/>
      <c r="AK303" s="4">
        <f t="shared" si="186"/>
        <v>90.895611080204873</v>
      </c>
      <c r="AL303" s="4">
        <f t="shared" si="187"/>
        <v>82.799037223268527</v>
      </c>
      <c r="AM303" s="14">
        <f t="shared" si="188"/>
        <v>92.351344461305018</v>
      </c>
      <c r="AN303" s="10">
        <f t="shared" si="214"/>
        <v>82.096800000000002</v>
      </c>
      <c r="AO303" s="18">
        <f t="shared" si="206"/>
        <v>83.111099999999993</v>
      </c>
      <c r="AP303" s="39">
        <f t="shared" si="216"/>
        <v>90.910445299909384</v>
      </c>
      <c r="AQ303" s="37">
        <f t="shared" si="219"/>
        <v>88.42</v>
      </c>
      <c r="AR303" s="24">
        <f t="shared" si="210"/>
        <v>70.49777777777777</v>
      </c>
      <c r="AS303" s="22">
        <f t="shared" si="217"/>
        <v>66.597918116499429</v>
      </c>
      <c r="AT303" s="26">
        <f t="shared" si="218"/>
        <v>84.896965735547042</v>
      </c>
      <c r="AU303" s="43">
        <v>93</v>
      </c>
      <c r="AV303" s="37">
        <f t="shared" si="189"/>
        <v>93.266256454656698</v>
      </c>
      <c r="AW303" s="42">
        <f t="shared" si="184"/>
        <v>88.897444227033048</v>
      </c>
      <c r="AX303" s="45">
        <f t="shared" si="190"/>
        <v>70.961599156836598</v>
      </c>
      <c r="AY303" s="47">
        <f t="shared" si="220"/>
        <v>80.096501399253739</v>
      </c>
      <c r="AZ303" s="28">
        <f t="shared" si="191"/>
        <v>76.893342612263012</v>
      </c>
      <c r="BA303" s="49">
        <f t="shared" si="192"/>
        <v>84.216695071926551</v>
      </c>
      <c r="BB303" s="45">
        <f t="shared" si="211"/>
        <v>78.570405259287952</v>
      </c>
      <c r="BC303" s="5">
        <f t="shared" si="193"/>
        <v>72.5</v>
      </c>
      <c r="BD303" s="5">
        <f t="shared" si="194"/>
        <v>81.05263157894737</v>
      </c>
      <c r="BE303" s="5">
        <f t="shared" si="195"/>
        <v>69.0625</v>
      </c>
      <c r="BF303" s="5">
        <f t="shared" si="196"/>
        <v>84.888059701492537</v>
      </c>
      <c r="BG303" s="5">
        <f t="shared" si="197"/>
        <v>70.111940298507463</v>
      </c>
      <c r="BH303" s="5">
        <f t="shared" si="198"/>
        <v>92.633344515263332</v>
      </c>
      <c r="BI303" s="5">
        <f t="shared" si="199"/>
        <v>45</v>
      </c>
      <c r="BJ303" s="5">
        <f t="shared" si="200"/>
        <v>57.89473684210526</v>
      </c>
      <c r="BK303" s="5">
        <f t="shared" si="201"/>
        <v>31.25</v>
      </c>
      <c r="BL303" s="5">
        <f t="shared" si="202"/>
        <v>66.417910447761187</v>
      </c>
      <c r="BM303" s="5">
        <f t="shared" si="203"/>
        <v>33.582089552238806</v>
      </c>
      <c r="BN303" s="5">
        <f t="shared" si="204"/>
        <v>83.629654478362966</v>
      </c>
      <c r="BP303" s="51" t="s">
        <v>794</v>
      </c>
      <c r="BQ303" s="51" t="s">
        <v>781</v>
      </c>
    </row>
    <row r="304" spans="1:69" x14ac:dyDescent="0.25">
      <c r="A304" s="1">
        <v>224</v>
      </c>
      <c r="B304" s="1" t="s">
        <v>285</v>
      </c>
      <c r="C304" s="1" t="s">
        <v>30</v>
      </c>
      <c r="D304" s="1">
        <v>30</v>
      </c>
      <c r="E304" s="4">
        <f t="shared" si="185"/>
        <v>70</v>
      </c>
      <c r="F304">
        <v>75</v>
      </c>
      <c r="G304">
        <v>190</v>
      </c>
      <c r="H304" t="s">
        <v>699</v>
      </c>
      <c r="I304" s="1" t="s">
        <v>587</v>
      </c>
      <c r="J304" s="1" t="s">
        <v>84</v>
      </c>
      <c r="K304" s="1">
        <v>5</v>
      </c>
      <c r="L304" s="1">
        <v>0</v>
      </c>
      <c r="M304" s="1">
        <v>56</v>
      </c>
      <c r="N304" s="12">
        <v>6</v>
      </c>
      <c r="O304" s="12">
        <v>14</v>
      </c>
      <c r="P304" s="12">
        <v>0.42899999999999999</v>
      </c>
      <c r="Q304" s="7">
        <v>3</v>
      </c>
      <c r="R304" s="7">
        <v>6</v>
      </c>
      <c r="S304" s="7">
        <v>0.5</v>
      </c>
      <c r="T304" s="1">
        <v>3</v>
      </c>
      <c r="U304" s="1">
        <v>8</v>
      </c>
      <c r="V304" s="1">
        <v>0.375</v>
      </c>
      <c r="W304" s="1">
        <v>0.53600000000000003</v>
      </c>
      <c r="X304" s="16">
        <v>3</v>
      </c>
      <c r="Y304" s="16">
        <v>4</v>
      </c>
      <c r="Z304" s="16">
        <v>0.75</v>
      </c>
      <c r="AA304" s="20">
        <v>1</v>
      </c>
      <c r="AB304" s="20">
        <v>7</v>
      </c>
      <c r="AC304" s="20">
        <v>8</v>
      </c>
      <c r="AD304" s="32">
        <v>5</v>
      </c>
      <c r="AE304" s="34">
        <v>6</v>
      </c>
      <c r="AF304" s="30">
        <v>1</v>
      </c>
      <c r="AG304" s="1">
        <v>3</v>
      </c>
      <c r="AH304" s="1">
        <v>4</v>
      </c>
      <c r="AI304" s="1">
        <v>18</v>
      </c>
      <c r="AJ304" s="1"/>
      <c r="AK304" s="4">
        <f t="shared" si="186"/>
        <v>72.182780061750577</v>
      </c>
      <c r="AL304" s="4">
        <f t="shared" si="187"/>
        <v>63.645904298497655</v>
      </c>
      <c r="AM304" s="14">
        <f t="shared" si="188"/>
        <v>59.457455235204854</v>
      </c>
      <c r="AN304" s="10">
        <f t="shared" si="214"/>
        <v>78.584000000000003</v>
      </c>
      <c r="AO304" s="18">
        <f t="shared" si="206"/>
        <v>63.834999999999994</v>
      </c>
      <c r="AP304" s="39">
        <f t="shared" si="216"/>
        <v>66.144354200792435</v>
      </c>
      <c r="AQ304" s="37">
        <f t="shared" si="219"/>
        <v>49.28</v>
      </c>
      <c r="AR304" s="24">
        <f t="shared" si="210"/>
        <v>54.011944444444445</v>
      </c>
      <c r="AS304" s="22">
        <f t="shared" si="217"/>
        <v>50.620084934176248</v>
      </c>
      <c r="AT304" s="26">
        <f t="shared" si="218"/>
        <v>57.833418267509586</v>
      </c>
      <c r="AU304" s="43">
        <f t="shared" ref="AU304:AU336" si="221">((AD304/5.5)*0.95+(AY304/0.95)*0.17)*0.67+40</f>
        <v>49.884218047846893</v>
      </c>
      <c r="AV304" s="37">
        <f t="shared" si="189"/>
        <v>70.404359722555171</v>
      </c>
      <c r="AW304" s="42">
        <f t="shared" si="184"/>
        <v>71.973200997772153</v>
      </c>
      <c r="AX304" s="45">
        <f t="shared" si="190"/>
        <v>69.847051472459924</v>
      </c>
      <c r="AY304" s="47">
        <f t="shared" si="220"/>
        <v>77.61459701492538</v>
      </c>
      <c r="AZ304" s="28">
        <f t="shared" si="191"/>
        <v>66.15521024539467</v>
      </c>
      <c r="BA304" s="49">
        <f t="shared" si="192"/>
        <v>79.662617293705665</v>
      </c>
      <c r="BB304" s="45">
        <f t="shared" si="211"/>
        <v>53.026956899174891</v>
      </c>
      <c r="BC304" s="5">
        <f t="shared" si="193"/>
        <v>72.5</v>
      </c>
      <c r="BD304" s="5">
        <f t="shared" si="194"/>
        <v>69.21052631578948</v>
      </c>
      <c r="BE304" s="5">
        <f t="shared" si="195"/>
        <v>83.125</v>
      </c>
      <c r="BF304" s="5">
        <f t="shared" si="196"/>
        <v>64.738805970149258</v>
      </c>
      <c r="BG304" s="5">
        <f t="shared" si="197"/>
        <v>90.261194029850742</v>
      </c>
      <c r="BH304" s="5">
        <f t="shared" si="198"/>
        <v>55.845353908084533</v>
      </c>
      <c r="BI304" s="5">
        <f t="shared" si="199"/>
        <v>45</v>
      </c>
      <c r="BJ304" s="5">
        <f t="shared" si="200"/>
        <v>31.578947368421051</v>
      </c>
      <c r="BK304" s="5">
        <f t="shared" si="201"/>
        <v>62.5</v>
      </c>
      <c r="BL304" s="5">
        <f t="shared" si="202"/>
        <v>21.641791044776117</v>
      </c>
      <c r="BM304" s="5">
        <f t="shared" si="203"/>
        <v>78.358208955223873</v>
      </c>
      <c r="BN304" s="5">
        <f t="shared" si="204"/>
        <v>1.8785642401878566</v>
      </c>
      <c r="BP304" s="51" t="s">
        <v>799</v>
      </c>
      <c r="BQ304" s="51" t="s">
        <v>787</v>
      </c>
    </row>
    <row r="305" spans="1:69" x14ac:dyDescent="0.25">
      <c r="A305" s="1">
        <v>65</v>
      </c>
      <c r="B305" s="1" t="s">
        <v>123</v>
      </c>
      <c r="C305" s="1" t="s">
        <v>73</v>
      </c>
      <c r="D305" s="1">
        <v>24</v>
      </c>
      <c r="E305" s="4">
        <f t="shared" si="185"/>
        <v>72</v>
      </c>
      <c r="F305">
        <v>77</v>
      </c>
      <c r="G305">
        <v>189</v>
      </c>
      <c r="H305" t="s">
        <v>681</v>
      </c>
      <c r="I305" s="1" t="s">
        <v>587</v>
      </c>
      <c r="J305" s="1" t="s">
        <v>36</v>
      </c>
      <c r="K305" s="1">
        <v>29</v>
      </c>
      <c r="L305" s="1">
        <v>7</v>
      </c>
      <c r="M305" s="1">
        <v>549</v>
      </c>
      <c r="N305" s="12">
        <v>52</v>
      </c>
      <c r="O305" s="12">
        <v>122</v>
      </c>
      <c r="P305" s="12">
        <v>0.42599999999999999</v>
      </c>
      <c r="Q305" s="7">
        <v>6</v>
      </c>
      <c r="R305" s="7">
        <v>28</v>
      </c>
      <c r="S305" s="7">
        <v>0.214</v>
      </c>
      <c r="T305" s="1">
        <v>46</v>
      </c>
      <c r="U305" s="1">
        <v>94</v>
      </c>
      <c r="V305" s="1">
        <v>0.48899999999999999</v>
      </c>
      <c r="W305" s="1">
        <v>0.45100000000000001</v>
      </c>
      <c r="X305" s="16">
        <v>12</v>
      </c>
      <c r="Y305" s="16">
        <v>19</v>
      </c>
      <c r="Z305" s="16">
        <v>0.63200000000000001</v>
      </c>
      <c r="AA305" s="20">
        <v>14</v>
      </c>
      <c r="AB305" s="20">
        <v>56</v>
      </c>
      <c r="AC305" s="20">
        <v>70</v>
      </c>
      <c r="AD305" s="32">
        <v>90</v>
      </c>
      <c r="AE305" s="34">
        <v>28</v>
      </c>
      <c r="AF305" s="30">
        <v>6</v>
      </c>
      <c r="AG305" s="1">
        <v>30</v>
      </c>
      <c r="AH305" s="1">
        <v>49</v>
      </c>
      <c r="AI305" s="1">
        <v>122</v>
      </c>
      <c r="AJ305" s="1"/>
      <c r="AK305" s="4">
        <f t="shared" si="186"/>
        <v>75.803564745261411</v>
      </c>
      <c r="AL305" s="4">
        <f t="shared" si="187"/>
        <v>67.351883915738156</v>
      </c>
      <c r="AM305" s="14">
        <f t="shared" si="188"/>
        <v>61.661945371775417</v>
      </c>
      <c r="AN305" s="10">
        <f t="shared" si="214"/>
        <v>66.108800000000002</v>
      </c>
      <c r="AO305" s="18">
        <f t="shared" si="206"/>
        <v>60.747999999999998</v>
      </c>
      <c r="AP305" s="39">
        <f t="shared" si="216"/>
        <v>70.475538281641789</v>
      </c>
      <c r="AQ305" s="37">
        <f t="shared" si="219"/>
        <v>57.64</v>
      </c>
      <c r="AR305" s="24">
        <f t="shared" si="210"/>
        <v>55.999166666666667</v>
      </c>
      <c r="AS305" s="22">
        <f t="shared" si="217"/>
        <v>54.797104333386017</v>
      </c>
      <c r="AT305" s="26">
        <f t="shared" si="218"/>
        <v>62.583771000052678</v>
      </c>
      <c r="AU305" s="43">
        <f t="shared" si="221"/>
        <v>60.437853644138755</v>
      </c>
      <c r="AV305" s="37">
        <f t="shared" si="189"/>
        <v>74.850619143082042</v>
      </c>
      <c r="AW305" s="42">
        <f t="shared" si="184"/>
        <v>76.28745464916733</v>
      </c>
      <c r="AX305" s="45">
        <f t="shared" si="190"/>
        <v>78.290844208820033</v>
      </c>
      <c r="AY305" s="47">
        <f t="shared" si="220"/>
        <v>83.593319962686564</v>
      </c>
      <c r="AZ305" s="28">
        <f t="shared" si="191"/>
        <v>73.794801067003817</v>
      </c>
      <c r="BA305" s="49">
        <f t="shared" si="192"/>
        <v>80.138446611707636</v>
      </c>
      <c r="BB305" s="45">
        <f t="shared" si="211"/>
        <v>60.222477711681705</v>
      </c>
      <c r="BC305" s="5">
        <f t="shared" si="193"/>
        <v>87.5</v>
      </c>
      <c r="BD305" s="5">
        <f t="shared" si="194"/>
        <v>73.94736842105263</v>
      </c>
      <c r="BE305" s="5">
        <f t="shared" si="195"/>
        <v>77.5</v>
      </c>
      <c r="BF305" s="5">
        <f t="shared" si="196"/>
        <v>64.402985074626869</v>
      </c>
      <c r="BG305" s="5">
        <f t="shared" si="197"/>
        <v>90.597014925373145</v>
      </c>
      <c r="BH305" s="5">
        <f t="shared" si="198"/>
        <v>63.287487420328745</v>
      </c>
      <c r="BI305" s="5">
        <f t="shared" si="199"/>
        <v>75</v>
      </c>
      <c r="BJ305" s="5">
        <f t="shared" si="200"/>
        <v>42.10526315789474</v>
      </c>
      <c r="BK305" s="5">
        <f t="shared" si="201"/>
        <v>50</v>
      </c>
      <c r="BL305" s="5">
        <f t="shared" si="202"/>
        <v>20.8955223880597</v>
      </c>
      <c r="BM305" s="5">
        <f t="shared" si="203"/>
        <v>79.104477611940297</v>
      </c>
      <c r="BN305" s="5">
        <f t="shared" si="204"/>
        <v>18.416638711841664</v>
      </c>
      <c r="BP305" s="51" t="s">
        <v>794</v>
      </c>
      <c r="BQ305" s="51" t="s">
        <v>781</v>
      </c>
    </row>
    <row r="306" spans="1:69" x14ac:dyDescent="0.25">
      <c r="A306" s="1">
        <v>478</v>
      </c>
      <c r="B306" s="1" t="s">
        <v>544</v>
      </c>
      <c r="C306" s="1" t="s">
        <v>30</v>
      </c>
      <c r="D306" s="1">
        <v>28</v>
      </c>
      <c r="E306" s="4">
        <f t="shared" si="185"/>
        <v>68</v>
      </c>
      <c r="F306">
        <v>73</v>
      </c>
      <c r="G306">
        <v>175</v>
      </c>
      <c r="H306" t="s">
        <v>586</v>
      </c>
      <c r="I306" s="1" t="s">
        <v>587</v>
      </c>
      <c r="J306" s="1" t="s">
        <v>137</v>
      </c>
      <c r="K306" s="1">
        <v>80</v>
      </c>
      <c r="L306" s="1">
        <v>0</v>
      </c>
      <c r="M306" s="1">
        <v>2016</v>
      </c>
      <c r="N306" s="12">
        <v>375</v>
      </c>
      <c r="O306" s="12">
        <v>928</v>
      </c>
      <c r="P306" s="12">
        <v>0.40400000000000003</v>
      </c>
      <c r="Q306" s="7">
        <v>152</v>
      </c>
      <c r="R306" s="7">
        <v>447</v>
      </c>
      <c r="S306" s="7">
        <v>0.34</v>
      </c>
      <c r="T306" s="1">
        <v>223</v>
      </c>
      <c r="U306" s="1">
        <v>481</v>
      </c>
      <c r="V306" s="1">
        <v>0.46400000000000002</v>
      </c>
      <c r="W306" s="1">
        <v>0.48599999999999999</v>
      </c>
      <c r="X306" s="16">
        <v>340</v>
      </c>
      <c r="Y306" s="16">
        <v>395</v>
      </c>
      <c r="Z306" s="16">
        <v>0.86099999999999999</v>
      </c>
      <c r="AA306" s="20">
        <v>24</v>
      </c>
      <c r="AB306" s="20">
        <v>127</v>
      </c>
      <c r="AC306" s="20">
        <v>151</v>
      </c>
      <c r="AD306" s="32">
        <v>164</v>
      </c>
      <c r="AE306" s="34">
        <v>88</v>
      </c>
      <c r="AF306" s="30">
        <v>10</v>
      </c>
      <c r="AG306" s="1">
        <v>101</v>
      </c>
      <c r="AH306" s="1">
        <v>103</v>
      </c>
      <c r="AI306" s="1">
        <v>1242</v>
      </c>
      <c r="AJ306" s="1"/>
      <c r="AK306" s="4">
        <f t="shared" si="186"/>
        <v>85.832442196376505</v>
      </c>
      <c r="AL306" s="4">
        <f t="shared" si="187"/>
        <v>77.616734953938305</v>
      </c>
      <c r="AM306" s="14">
        <f t="shared" si="188"/>
        <v>77.110452200303484</v>
      </c>
      <c r="AN306" s="10">
        <f t="shared" si="214"/>
        <v>91.512</v>
      </c>
      <c r="AO306" s="18">
        <f t="shared" si="206"/>
        <v>92.800009999999986</v>
      </c>
      <c r="AP306" s="39">
        <f t="shared" si="216"/>
        <v>76.687287055068154</v>
      </c>
      <c r="AQ306" s="37">
        <f t="shared" si="219"/>
        <v>80.44</v>
      </c>
      <c r="AR306" s="24">
        <f t="shared" ref="AR306:AR317" si="222">((AF306/1.8)*0.8+(F306/0.8)*0.2)*0.73+40</f>
        <v>56.566944444444445</v>
      </c>
      <c r="AS306" s="22">
        <f t="shared" si="217"/>
        <v>57.051029721117047</v>
      </c>
      <c r="AT306" s="26">
        <f t="shared" si="218"/>
        <v>67.023410673498006</v>
      </c>
      <c r="AU306" s="43">
        <f t="shared" si="221"/>
        <v>70.306590707535889</v>
      </c>
      <c r="AV306" s="37">
        <f t="shared" si="189"/>
        <v>84.080968046932725</v>
      </c>
      <c r="AW306" s="42">
        <f t="shared" si="184"/>
        <v>85.152077354063664</v>
      </c>
      <c r="AX306" s="45">
        <f t="shared" si="190"/>
        <v>87.907063530944754</v>
      </c>
      <c r="AY306" s="47">
        <f t="shared" si="220"/>
        <v>94.477191231343298</v>
      </c>
      <c r="AZ306" s="28">
        <f t="shared" si="191"/>
        <v>69.979923548482446</v>
      </c>
      <c r="BA306" s="49">
        <f t="shared" si="192"/>
        <v>91.608996595120246</v>
      </c>
      <c r="BB306" s="45">
        <f t="shared" si="211"/>
        <v>59.163814154158771</v>
      </c>
      <c r="BC306" s="5">
        <f t="shared" si="193"/>
        <v>77.5</v>
      </c>
      <c r="BD306" s="5">
        <f t="shared" si="194"/>
        <v>64.473684210526315</v>
      </c>
      <c r="BE306" s="5">
        <f t="shared" si="195"/>
        <v>88.75</v>
      </c>
      <c r="BF306" s="5">
        <f t="shared" si="196"/>
        <v>59.701492537313435</v>
      </c>
      <c r="BG306" s="5">
        <f t="shared" si="197"/>
        <v>95.298507462686558</v>
      </c>
      <c r="BH306" s="5">
        <f t="shared" si="198"/>
        <v>85.432740691043279</v>
      </c>
      <c r="BI306" s="5">
        <f t="shared" si="199"/>
        <v>55</v>
      </c>
      <c r="BJ306" s="5">
        <f t="shared" si="200"/>
        <v>21.05263157894737</v>
      </c>
      <c r="BK306" s="5">
        <f t="shared" si="201"/>
        <v>75</v>
      </c>
      <c r="BL306" s="5">
        <f t="shared" si="202"/>
        <v>10.44776119402985</v>
      </c>
      <c r="BM306" s="5">
        <f t="shared" si="203"/>
        <v>89.552238805970148</v>
      </c>
      <c r="BN306" s="5">
        <f t="shared" si="204"/>
        <v>67.628312646762836</v>
      </c>
      <c r="BP306" s="51" t="s">
        <v>797</v>
      </c>
      <c r="BQ306" s="51" t="s">
        <v>787</v>
      </c>
    </row>
    <row r="307" spans="1:69" x14ac:dyDescent="0.25">
      <c r="A307" s="1">
        <v>13</v>
      </c>
      <c r="B307" s="1" t="s">
        <v>52</v>
      </c>
      <c r="C307" s="1" t="s">
        <v>25</v>
      </c>
      <c r="D307" s="1">
        <v>32</v>
      </c>
      <c r="E307" s="4">
        <f t="shared" si="185"/>
        <v>76</v>
      </c>
      <c r="F307">
        <v>81</v>
      </c>
      <c r="G307">
        <v>225</v>
      </c>
      <c r="H307" t="s">
        <v>596</v>
      </c>
      <c r="I307" s="1" t="s">
        <v>587</v>
      </c>
      <c r="J307" s="1" t="s">
        <v>28</v>
      </c>
      <c r="K307" s="1">
        <v>53</v>
      </c>
      <c r="L307" s="1">
        <v>35</v>
      </c>
      <c r="M307" s="1">
        <v>937</v>
      </c>
      <c r="N307" s="12">
        <v>109</v>
      </c>
      <c r="O307" s="12">
        <v>255</v>
      </c>
      <c r="P307" s="12">
        <v>0.42699999999999999</v>
      </c>
      <c r="Q307" s="7">
        <v>0</v>
      </c>
      <c r="R307" s="7">
        <v>1</v>
      </c>
      <c r="S307" s="7">
        <v>0</v>
      </c>
      <c r="T307" s="1">
        <v>109</v>
      </c>
      <c r="U307" s="1">
        <v>254</v>
      </c>
      <c r="V307" s="1">
        <v>0.42899999999999999</v>
      </c>
      <c r="W307" s="1">
        <v>0.42699999999999999</v>
      </c>
      <c r="X307" s="16">
        <v>41</v>
      </c>
      <c r="Y307" s="16">
        <v>87</v>
      </c>
      <c r="Z307" s="16">
        <v>0.47099999999999997</v>
      </c>
      <c r="AA307" s="20">
        <v>94</v>
      </c>
      <c r="AB307" s="20">
        <v>174</v>
      </c>
      <c r="AC307" s="20">
        <v>268</v>
      </c>
      <c r="AD307" s="32">
        <v>70</v>
      </c>
      <c r="AE307" s="34">
        <v>22</v>
      </c>
      <c r="AF307" s="30">
        <v>52</v>
      </c>
      <c r="AG307" s="1">
        <v>62</v>
      </c>
      <c r="AH307" s="1">
        <v>126</v>
      </c>
      <c r="AI307" s="1">
        <v>259</v>
      </c>
      <c r="AJ307" s="1"/>
      <c r="AK307" s="4">
        <f t="shared" si="186"/>
        <v>75.421411177293649</v>
      </c>
      <c r="AL307" s="4">
        <f t="shared" si="187"/>
        <v>66.960738499112324</v>
      </c>
      <c r="AM307" s="14">
        <f t="shared" si="188"/>
        <v>64.549270106221542</v>
      </c>
      <c r="AN307" s="10">
        <f t="shared" si="214"/>
        <v>45</v>
      </c>
      <c r="AO307" s="18">
        <f t="shared" si="206"/>
        <v>62.324109999999997</v>
      </c>
      <c r="AP307" s="39">
        <f t="shared" si="216"/>
        <v>75.936721748266791</v>
      </c>
      <c r="AQ307" s="37">
        <f t="shared" si="219"/>
        <v>55.36</v>
      </c>
      <c r="AR307" s="24">
        <f t="shared" si="222"/>
        <v>71.653611111111104</v>
      </c>
      <c r="AS307" s="22">
        <f t="shared" si="217"/>
        <v>70.204759419609786</v>
      </c>
      <c r="AT307" s="26">
        <f t="shared" si="218"/>
        <v>71.905711800562173</v>
      </c>
      <c r="AU307" s="43">
        <f t="shared" si="221"/>
        <v>56.28183430143541</v>
      </c>
      <c r="AV307" s="37">
        <f t="shared" si="189"/>
        <v>75.524551454741925</v>
      </c>
      <c r="AW307" s="42">
        <f t="shared" si="184"/>
        <v>77.953041543272249</v>
      </c>
      <c r="AX307" s="45">
        <f t="shared" si="190"/>
        <v>61.24613229998949</v>
      </c>
      <c r="AY307" s="47">
        <f t="shared" si="220"/>
        <v>68.234231343283597</v>
      </c>
      <c r="AZ307" s="28">
        <f t="shared" si="191"/>
        <v>74.483793618835989</v>
      </c>
      <c r="BA307" s="49">
        <f t="shared" si="192"/>
        <v>68.989287603407362</v>
      </c>
      <c r="BB307" s="45">
        <f t="shared" si="211"/>
        <v>71.724759635059755</v>
      </c>
      <c r="BC307" s="5">
        <f t="shared" si="193"/>
        <v>67.5</v>
      </c>
      <c r="BD307" s="5">
        <f t="shared" si="194"/>
        <v>83.421052631578945</v>
      </c>
      <c r="BE307" s="5">
        <f t="shared" si="195"/>
        <v>66.25</v>
      </c>
      <c r="BF307" s="5">
        <f t="shared" si="196"/>
        <v>76.492537313432834</v>
      </c>
      <c r="BG307" s="5">
        <f t="shared" si="197"/>
        <v>78.507462686567166</v>
      </c>
      <c r="BH307" s="5">
        <f t="shared" si="198"/>
        <v>69.144582354914462</v>
      </c>
      <c r="BI307" s="5">
        <f t="shared" si="199"/>
        <v>35</v>
      </c>
      <c r="BJ307" s="5">
        <f t="shared" si="200"/>
        <v>63.157894736842103</v>
      </c>
      <c r="BK307" s="5">
        <f t="shared" si="201"/>
        <v>25</v>
      </c>
      <c r="BL307" s="5">
        <f t="shared" si="202"/>
        <v>47.761194029850742</v>
      </c>
      <c r="BM307" s="5">
        <f t="shared" si="203"/>
        <v>52.238805970149251</v>
      </c>
      <c r="BN307" s="5">
        <f t="shared" si="204"/>
        <v>31.432405233143243</v>
      </c>
      <c r="BP307" s="51" t="s">
        <v>799</v>
      </c>
      <c r="BQ307" s="51" t="s">
        <v>790</v>
      </c>
    </row>
    <row r="308" spans="1:69" x14ac:dyDescent="0.25">
      <c r="A308" s="1">
        <v>303</v>
      </c>
      <c r="B308" s="1" t="s">
        <v>365</v>
      </c>
      <c r="C308" s="1" t="s">
        <v>25</v>
      </c>
      <c r="D308" s="1">
        <v>28</v>
      </c>
      <c r="E308" s="4">
        <f t="shared" si="185"/>
        <v>75</v>
      </c>
      <c r="F308">
        <v>80</v>
      </c>
      <c r="G308">
        <v>230</v>
      </c>
      <c r="H308" t="s">
        <v>782</v>
      </c>
      <c r="I308" s="1" t="s">
        <v>587</v>
      </c>
      <c r="J308" s="1" t="s">
        <v>43</v>
      </c>
      <c r="K308" s="1">
        <v>67</v>
      </c>
      <c r="L308" s="1">
        <v>61</v>
      </c>
      <c r="M308" s="1">
        <v>1916</v>
      </c>
      <c r="N308" s="12">
        <v>251</v>
      </c>
      <c r="O308" s="12">
        <v>636</v>
      </c>
      <c r="P308" s="12">
        <v>0.39500000000000002</v>
      </c>
      <c r="Q308" s="7">
        <v>62</v>
      </c>
      <c r="R308" s="7">
        <v>202</v>
      </c>
      <c r="S308" s="7">
        <v>0.307</v>
      </c>
      <c r="T308" s="1">
        <v>189</v>
      </c>
      <c r="U308" s="1">
        <v>434</v>
      </c>
      <c r="V308" s="1">
        <v>0.435</v>
      </c>
      <c r="W308" s="1">
        <v>0.443</v>
      </c>
      <c r="X308" s="16">
        <v>96</v>
      </c>
      <c r="Y308" s="16">
        <v>163</v>
      </c>
      <c r="Z308" s="16">
        <v>0.58899999999999997</v>
      </c>
      <c r="AA308" s="20">
        <v>82</v>
      </c>
      <c r="AB308" s="20">
        <v>246</v>
      </c>
      <c r="AC308" s="20">
        <v>328</v>
      </c>
      <c r="AD308" s="32">
        <v>106</v>
      </c>
      <c r="AE308" s="34">
        <v>81</v>
      </c>
      <c r="AF308" s="30">
        <v>21</v>
      </c>
      <c r="AG308" s="1">
        <v>99</v>
      </c>
      <c r="AH308" s="1">
        <v>104</v>
      </c>
      <c r="AI308" s="1">
        <v>660</v>
      </c>
      <c r="AJ308" s="1"/>
      <c r="AK308" s="4">
        <f t="shared" si="186"/>
        <v>82.134519917078066</v>
      </c>
      <c r="AL308" s="4">
        <f t="shared" si="187"/>
        <v>73.831802738656378</v>
      </c>
      <c r="AM308" s="14">
        <f t="shared" si="188"/>
        <v>70.604044006069813</v>
      </c>
      <c r="AN308" s="10">
        <f t="shared" si="214"/>
        <v>70.272400000000005</v>
      </c>
      <c r="AO308" s="18">
        <f t="shared" si="206"/>
        <v>71.048490000000001</v>
      </c>
      <c r="AP308" s="39">
        <f t="shared" si="216"/>
        <v>79.533833094515785</v>
      </c>
      <c r="AQ308" s="37">
        <f t="shared" si="219"/>
        <v>77.78</v>
      </c>
      <c r="AR308" s="24">
        <f t="shared" si="222"/>
        <v>61.413333333333334</v>
      </c>
      <c r="AS308" s="22">
        <f t="shared" si="217"/>
        <v>69.796083782479684</v>
      </c>
      <c r="AT308" s="26">
        <f t="shared" si="218"/>
        <v>77.108464734860647</v>
      </c>
      <c r="AU308" s="43">
        <f t="shared" si="221"/>
        <v>61.870010142643544</v>
      </c>
      <c r="AV308" s="37">
        <f t="shared" si="189"/>
        <v>79.199083786787384</v>
      </c>
      <c r="AW308" s="42">
        <f t="shared" si="184"/>
        <v>84.836514053453968</v>
      </c>
      <c r="AX308" s="45">
        <f t="shared" si="190"/>
        <v>72.652558241637337</v>
      </c>
      <c r="AY308" s="47">
        <f t="shared" si="220"/>
        <v>80.09458535447763</v>
      </c>
      <c r="AZ308" s="28">
        <f t="shared" si="191"/>
        <v>76.98826954120338</v>
      </c>
      <c r="BA308" s="49">
        <f t="shared" si="192"/>
        <v>74.613026410888168</v>
      </c>
      <c r="BB308" s="45">
        <f t="shared" si="211"/>
        <v>73.498147336151447</v>
      </c>
      <c r="BC308" s="5">
        <f t="shared" si="193"/>
        <v>77.5</v>
      </c>
      <c r="BD308" s="5">
        <f t="shared" si="194"/>
        <v>81.05263157894737</v>
      </c>
      <c r="BE308" s="5">
        <f t="shared" si="195"/>
        <v>69.0625</v>
      </c>
      <c r="BF308" s="5">
        <f t="shared" si="196"/>
        <v>78.171641791044777</v>
      </c>
      <c r="BG308" s="5">
        <f t="shared" si="197"/>
        <v>76.828358208955223</v>
      </c>
      <c r="BH308" s="5">
        <f t="shared" si="198"/>
        <v>83.923180140892327</v>
      </c>
      <c r="BI308" s="5">
        <f t="shared" si="199"/>
        <v>55</v>
      </c>
      <c r="BJ308" s="5">
        <f t="shared" si="200"/>
        <v>57.89473684210526</v>
      </c>
      <c r="BK308" s="5">
        <f t="shared" si="201"/>
        <v>31.25</v>
      </c>
      <c r="BL308" s="5">
        <f t="shared" si="202"/>
        <v>51.492537313432834</v>
      </c>
      <c r="BM308" s="5">
        <f t="shared" si="203"/>
        <v>48.507462686567159</v>
      </c>
      <c r="BN308" s="5">
        <f t="shared" si="204"/>
        <v>64.273733646427374</v>
      </c>
      <c r="BP308" s="51" t="s">
        <v>788</v>
      </c>
      <c r="BQ308" s="51" t="s">
        <v>787</v>
      </c>
    </row>
    <row r="309" spans="1:69" x14ac:dyDescent="0.25">
      <c r="A309" s="1">
        <v>345</v>
      </c>
      <c r="B309" s="1" t="s">
        <v>407</v>
      </c>
      <c r="C309" s="1" t="s">
        <v>33</v>
      </c>
      <c r="D309" s="1">
        <v>22</v>
      </c>
      <c r="E309" s="4">
        <f t="shared" si="185"/>
        <v>79</v>
      </c>
      <c r="F309">
        <v>84</v>
      </c>
      <c r="G309">
        <v>220</v>
      </c>
      <c r="H309" t="s">
        <v>586</v>
      </c>
      <c r="I309" s="1" t="s">
        <v>688</v>
      </c>
      <c r="J309" s="1" t="s">
        <v>137</v>
      </c>
      <c r="K309" s="1">
        <v>6</v>
      </c>
      <c r="L309" s="1">
        <v>0</v>
      </c>
      <c r="M309" s="1">
        <v>23</v>
      </c>
      <c r="N309" s="12">
        <v>2</v>
      </c>
      <c r="O309" s="12">
        <v>8</v>
      </c>
      <c r="P309" s="12">
        <v>0.25</v>
      </c>
      <c r="Q309" s="7">
        <v>0</v>
      </c>
      <c r="R309" s="7">
        <v>0</v>
      </c>
      <c r="S309" s="7"/>
      <c r="T309" s="1">
        <v>2</v>
      </c>
      <c r="U309" s="1">
        <v>8</v>
      </c>
      <c r="V309" s="1">
        <v>0.25</v>
      </c>
      <c r="W309" s="1">
        <v>0.25</v>
      </c>
      <c r="X309" s="16">
        <v>2</v>
      </c>
      <c r="Y309" s="16">
        <v>4</v>
      </c>
      <c r="Z309" s="16">
        <v>0.5</v>
      </c>
      <c r="AA309" s="20">
        <v>2</v>
      </c>
      <c r="AB309" s="20">
        <v>9</v>
      </c>
      <c r="AC309" s="20">
        <v>11</v>
      </c>
      <c r="AD309" s="32">
        <v>1</v>
      </c>
      <c r="AE309" s="34">
        <v>2</v>
      </c>
      <c r="AF309" s="30">
        <v>0</v>
      </c>
      <c r="AG309" s="1">
        <v>2</v>
      </c>
      <c r="AH309" s="1">
        <v>6</v>
      </c>
      <c r="AI309" s="1">
        <v>6</v>
      </c>
      <c r="AJ309" s="1"/>
      <c r="AK309" s="4">
        <f t="shared" si="186"/>
        <v>68.964053668942114</v>
      </c>
      <c r="AL309" s="4">
        <f t="shared" si="187"/>
        <v>60.351443167034873</v>
      </c>
      <c r="AM309" s="14">
        <f t="shared" si="188"/>
        <v>53.350151745068288</v>
      </c>
      <c r="AN309" s="10">
        <f t="shared" si="214"/>
        <v>45</v>
      </c>
      <c r="AO309" s="18">
        <f t="shared" si="206"/>
        <v>55.89</v>
      </c>
      <c r="AP309" s="39">
        <f t="shared" si="216"/>
        <v>69.683172439845322</v>
      </c>
      <c r="AQ309" s="37">
        <f t="shared" si="219"/>
        <v>47.76</v>
      </c>
      <c r="AR309" s="24">
        <f t="shared" si="222"/>
        <v>55.33</v>
      </c>
      <c r="AS309" s="22">
        <f t="shared" si="217"/>
        <v>52.800176389923458</v>
      </c>
      <c r="AT309" s="26">
        <f t="shared" si="218"/>
        <v>59.964938294685361</v>
      </c>
      <c r="AU309" s="43">
        <f t="shared" si="221"/>
        <v>48.621888206937797</v>
      </c>
      <c r="AV309" s="37">
        <f t="shared" si="189"/>
        <v>70.171992541970468</v>
      </c>
      <c r="AW309" s="42">
        <f t="shared" si="184"/>
        <v>71.045037964237736</v>
      </c>
      <c r="AX309" s="45">
        <f t="shared" si="190"/>
        <v>66.154425074376519</v>
      </c>
      <c r="AY309" s="47">
        <f t="shared" si="220"/>
        <v>70.946908582089549</v>
      </c>
      <c r="AZ309" s="28">
        <f t="shared" si="191"/>
        <v>78.827795562176789</v>
      </c>
      <c r="BA309" s="49">
        <f t="shared" si="192"/>
        <v>51.552861952437262</v>
      </c>
      <c r="BB309" s="45">
        <f t="shared" si="211"/>
        <v>68.523741918809407</v>
      </c>
      <c r="BC309" s="5">
        <f t="shared" si="193"/>
        <v>92.5</v>
      </c>
      <c r="BD309" s="5">
        <f t="shared" si="194"/>
        <v>90.526315789473685</v>
      </c>
      <c r="BE309" s="5">
        <f t="shared" si="195"/>
        <v>57.8125</v>
      </c>
      <c r="BF309" s="5">
        <f t="shared" si="196"/>
        <v>74.81343283582089</v>
      </c>
      <c r="BG309" s="5">
        <f t="shared" si="197"/>
        <v>80.18656716417911</v>
      </c>
      <c r="BH309" s="5">
        <f t="shared" si="198"/>
        <v>55.347198926534723</v>
      </c>
      <c r="BI309" s="5">
        <f t="shared" si="199"/>
        <v>85</v>
      </c>
      <c r="BJ309" s="5">
        <f t="shared" si="200"/>
        <v>78.94736842105263</v>
      </c>
      <c r="BK309" s="5">
        <f t="shared" si="201"/>
        <v>6.25</v>
      </c>
      <c r="BL309" s="5">
        <f t="shared" si="202"/>
        <v>44.029850746268657</v>
      </c>
      <c r="BM309" s="5">
        <f t="shared" si="203"/>
        <v>55.970149253731343</v>
      </c>
      <c r="BN309" s="5">
        <f t="shared" si="204"/>
        <v>0.7715531700771554</v>
      </c>
      <c r="BP309" s="51" t="s">
        <v>795</v>
      </c>
      <c r="BQ309" s="51" t="s">
        <v>781</v>
      </c>
    </row>
    <row r="310" spans="1:69" x14ac:dyDescent="0.25">
      <c r="A310" s="1">
        <v>115</v>
      </c>
      <c r="B310" s="1" t="s">
        <v>174</v>
      </c>
      <c r="C310" s="1" t="s">
        <v>50</v>
      </c>
      <c r="D310" s="1">
        <v>27</v>
      </c>
      <c r="E310" s="4">
        <f t="shared" si="185"/>
        <v>75</v>
      </c>
      <c r="F310">
        <v>80</v>
      </c>
      <c r="G310">
        <v>215</v>
      </c>
      <c r="H310" t="s">
        <v>586</v>
      </c>
      <c r="I310" s="1" t="s">
        <v>614</v>
      </c>
      <c r="J310" s="1" t="s">
        <v>89</v>
      </c>
      <c r="K310" s="1">
        <v>21</v>
      </c>
      <c r="L310" s="1">
        <v>1</v>
      </c>
      <c r="M310" s="1">
        <v>209</v>
      </c>
      <c r="N310" s="12">
        <v>43</v>
      </c>
      <c r="O310" s="12">
        <v>89</v>
      </c>
      <c r="P310" s="12">
        <v>0.48299999999999998</v>
      </c>
      <c r="Q310" s="7">
        <v>18</v>
      </c>
      <c r="R310" s="7">
        <v>40</v>
      </c>
      <c r="S310" s="7">
        <v>0.45</v>
      </c>
      <c r="T310" s="1">
        <v>25</v>
      </c>
      <c r="U310" s="1">
        <v>49</v>
      </c>
      <c r="V310" s="1">
        <v>0.51</v>
      </c>
      <c r="W310" s="1">
        <v>0.58399999999999996</v>
      </c>
      <c r="X310" s="16">
        <v>1</v>
      </c>
      <c r="Y310" s="16">
        <v>1</v>
      </c>
      <c r="Z310" s="16">
        <v>1</v>
      </c>
      <c r="AA310" s="20">
        <v>3</v>
      </c>
      <c r="AB310" s="20">
        <v>26</v>
      </c>
      <c r="AC310" s="20">
        <v>29</v>
      </c>
      <c r="AD310" s="32">
        <v>9</v>
      </c>
      <c r="AE310" s="34">
        <v>2</v>
      </c>
      <c r="AF310" s="30">
        <v>7</v>
      </c>
      <c r="AG310" s="1">
        <v>9</v>
      </c>
      <c r="AH310" s="1">
        <v>15</v>
      </c>
      <c r="AI310" s="1">
        <v>105</v>
      </c>
      <c r="AJ310" s="1"/>
      <c r="AK310" s="4">
        <f t="shared" si="186"/>
        <v>72.672768867908758</v>
      </c>
      <c r="AL310" s="4">
        <f t="shared" si="187"/>
        <v>64.147422253036012</v>
      </c>
      <c r="AM310" s="14">
        <f t="shared" si="188"/>
        <v>63.092262518968134</v>
      </c>
      <c r="AN310" s="10">
        <f t="shared" si="214"/>
        <v>70.091999999999999</v>
      </c>
      <c r="AO310" s="18">
        <f t="shared" si="206"/>
        <v>71.569999999999993</v>
      </c>
      <c r="AP310" s="39">
        <f t="shared" si="216"/>
        <v>68.786589299315722</v>
      </c>
      <c r="AQ310" s="37">
        <f t="shared" si="219"/>
        <v>47.76</v>
      </c>
      <c r="AR310" s="24">
        <f t="shared" si="222"/>
        <v>56.871111111111105</v>
      </c>
      <c r="AS310" s="22">
        <f t="shared" si="217"/>
        <v>52.211212128821316</v>
      </c>
      <c r="AT310" s="26">
        <f t="shared" si="218"/>
        <v>60.113116890726076</v>
      </c>
      <c r="AU310" s="43">
        <f t="shared" si="221"/>
        <v>49.6183905992823</v>
      </c>
      <c r="AV310" s="37">
        <f t="shared" si="189"/>
        <v>70.919496796106273</v>
      </c>
      <c r="AW310" s="42">
        <f t="shared" si="184"/>
        <v>71.275481406986927</v>
      </c>
      <c r="AX310" s="45">
        <f t="shared" si="190"/>
        <v>65.796926889353969</v>
      </c>
      <c r="AY310" s="47">
        <f t="shared" si="220"/>
        <v>71.536460820895527</v>
      </c>
      <c r="AZ310" s="28">
        <f t="shared" si="191"/>
        <v>72.178424291123093</v>
      </c>
      <c r="BA310" s="49">
        <f t="shared" si="192"/>
        <v>71.288296365473798</v>
      </c>
      <c r="BB310" s="45">
        <f t="shared" si="211"/>
        <v>63.248986930411888</v>
      </c>
      <c r="BC310" s="5">
        <f t="shared" si="193"/>
        <v>80</v>
      </c>
      <c r="BD310" s="5">
        <f t="shared" si="194"/>
        <v>81.05263157894737</v>
      </c>
      <c r="BE310" s="5">
        <f t="shared" si="195"/>
        <v>69.0625</v>
      </c>
      <c r="BF310" s="5">
        <f t="shared" si="196"/>
        <v>73.134328358208961</v>
      </c>
      <c r="BG310" s="5">
        <f t="shared" si="197"/>
        <v>81.865671641791039</v>
      </c>
      <c r="BH310" s="5">
        <f t="shared" si="198"/>
        <v>58.154981549815496</v>
      </c>
      <c r="BI310" s="5">
        <f t="shared" si="199"/>
        <v>60</v>
      </c>
      <c r="BJ310" s="5">
        <f t="shared" si="200"/>
        <v>57.89473684210526</v>
      </c>
      <c r="BK310" s="5">
        <f t="shared" si="201"/>
        <v>31.25</v>
      </c>
      <c r="BL310" s="5">
        <f t="shared" si="202"/>
        <v>40.298507462686565</v>
      </c>
      <c r="BM310" s="5">
        <f t="shared" si="203"/>
        <v>59.701492537313428</v>
      </c>
      <c r="BN310" s="5">
        <f t="shared" si="204"/>
        <v>7.0110701107011071</v>
      </c>
      <c r="BP310" s="51" t="s">
        <v>791</v>
      </c>
      <c r="BQ310" s="51" t="s">
        <v>790</v>
      </c>
    </row>
    <row r="311" spans="1:69" x14ac:dyDescent="0.25">
      <c r="A311" s="1">
        <v>402</v>
      </c>
      <c r="B311" s="1" t="s">
        <v>467</v>
      </c>
      <c r="C311" s="1" t="s">
        <v>25</v>
      </c>
      <c r="D311" s="1">
        <v>34</v>
      </c>
      <c r="E311" s="4">
        <f t="shared" si="185"/>
        <v>76</v>
      </c>
      <c r="F311">
        <v>81</v>
      </c>
      <c r="G311">
        <v>240</v>
      </c>
      <c r="H311" t="s">
        <v>586</v>
      </c>
      <c r="I311" s="1" t="s">
        <v>600</v>
      </c>
      <c r="J311" s="1" t="s">
        <v>47</v>
      </c>
      <c r="K311" s="1">
        <v>81</v>
      </c>
      <c r="L311" s="1">
        <v>16</v>
      </c>
      <c r="M311" s="1">
        <v>1659</v>
      </c>
      <c r="N311" s="12">
        <v>300</v>
      </c>
      <c r="O311" s="12">
        <v>642</v>
      </c>
      <c r="P311" s="12">
        <v>0.46700000000000003</v>
      </c>
      <c r="Q311" s="7">
        <v>5</v>
      </c>
      <c r="R311" s="7">
        <v>20</v>
      </c>
      <c r="S311" s="7">
        <v>0.25</v>
      </c>
      <c r="T311" s="1">
        <v>295</v>
      </c>
      <c r="U311" s="1">
        <v>622</v>
      </c>
      <c r="V311" s="1">
        <v>0.47399999999999998</v>
      </c>
      <c r="W311" s="1">
        <v>0.47099999999999997</v>
      </c>
      <c r="X311" s="16">
        <v>158</v>
      </c>
      <c r="Y311" s="16">
        <v>226</v>
      </c>
      <c r="Z311" s="16">
        <v>0.69899999999999995</v>
      </c>
      <c r="AA311" s="20">
        <v>138</v>
      </c>
      <c r="AB311" s="20">
        <v>388</v>
      </c>
      <c r="AC311" s="20">
        <v>526</v>
      </c>
      <c r="AD311" s="32">
        <v>105</v>
      </c>
      <c r="AE311" s="34">
        <v>47</v>
      </c>
      <c r="AF311" s="30">
        <v>18</v>
      </c>
      <c r="AG311" s="1">
        <v>94</v>
      </c>
      <c r="AH311" s="1">
        <v>192</v>
      </c>
      <c r="AI311" s="1">
        <v>763</v>
      </c>
      <c r="AJ311" s="1"/>
      <c r="AK311" s="4">
        <f t="shared" si="186"/>
        <v>81.359499001557197</v>
      </c>
      <c r="AL311" s="4">
        <f t="shared" si="187"/>
        <v>73.038546036887965</v>
      </c>
      <c r="AM311" s="14">
        <f t="shared" si="188"/>
        <v>75.433761760242803</v>
      </c>
      <c r="AN311" s="10">
        <f t="shared" si="214"/>
        <v>58.12</v>
      </c>
      <c r="AO311" s="18">
        <f t="shared" si="206"/>
        <v>79.331589999999991</v>
      </c>
      <c r="AP311" s="39">
        <f t="shared" si="216"/>
        <v>85.571878193832532</v>
      </c>
      <c r="AQ311" s="37">
        <f t="shared" si="219"/>
        <v>64.86</v>
      </c>
      <c r="AR311" s="24">
        <f t="shared" si="222"/>
        <v>60.622500000000002</v>
      </c>
      <c r="AS311" s="22">
        <f t="shared" si="217"/>
        <v>81.387664124421804</v>
      </c>
      <c r="AT311" s="26">
        <f t="shared" si="218"/>
        <v>87.551473648231322</v>
      </c>
      <c r="AU311" s="43">
        <f t="shared" si="221"/>
        <v>60.35258846860048</v>
      </c>
      <c r="AV311" s="37">
        <f t="shared" si="189"/>
        <v>80.828469550197156</v>
      </c>
      <c r="AW311" s="42">
        <f t="shared" si="184"/>
        <v>80.841038384402978</v>
      </c>
      <c r="AX311" s="45">
        <f t="shared" si="190"/>
        <v>60.943842147744171</v>
      </c>
      <c r="AY311" s="47">
        <f t="shared" si="220"/>
        <v>68.40354337686567</v>
      </c>
      <c r="AZ311" s="28">
        <f t="shared" si="191"/>
        <v>76.294383729632813</v>
      </c>
      <c r="BA311" s="49">
        <f t="shared" si="192"/>
        <v>69.731938846455421</v>
      </c>
      <c r="BB311" s="45">
        <f t="shared" si="211"/>
        <v>78.342064359580149</v>
      </c>
      <c r="BC311" s="5">
        <f t="shared" si="193"/>
        <v>62.5</v>
      </c>
      <c r="BD311" s="5">
        <f t="shared" si="194"/>
        <v>83.421052631578945</v>
      </c>
      <c r="BE311" s="5">
        <f t="shared" si="195"/>
        <v>66.25</v>
      </c>
      <c r="BF311" s="5">
        <f t="shared" si="196"/>
        <v>81.52985074626865</v>
      </c>
      <c r="BG311" s="5">
        <f t="shared" si="197"/>
        <v>73.470149253731336</v>
      </c>
      <c r="BH311" s="5">
        <f t="shared" si="198"/>
        <v>80.043609527004364</v>
      </c>
      <c r="BI311" s="5">
        <f t="shared" si="199"/>
        <v>25</v>
      </c>
      <c r="BJ311" s="5">
        <f t="shared" si="200"/>
        <v>63.157894736842103</v>
      </c>
      <c r="BK311" s="5">
        <f t="shared" si="201"/>
        <v>25</v>
      </c>
      <c r="BL311" s="5">
        <f t="shared" si="202"/>
        <v>58.955223880597011</v>
      </c>
      <c r="BM311" s="5">
        <f t="shared" si="203"/>
        <v>41.044776119402982</v>
      </c>
      <c r="BN311" s="5">
        <f t="shared" si="204"/>
        <v>55.652465615565248</v>
      </c>
      <c r="BP311" s="51" t="s">
        <v>801</v>
      </c>
      <c r="BQ311" s="51" t="s">
        <v>790</v>
      </c>
    </row>
    <row r="312" spans="1:69" x14ac:dyDescent="0.25">
      <c r="A312" s="1">
        <v>27</v>
      </c>
      <c r="B312" s="1" t="s">
        <v>75</v>
      </c>
      <c r="C312" s="1" t="s">
        <v>50</v>
      </c>
      <c r="D312" s="1">
        <v>25</v>
      </c>
      <c r="E312" s="4">
        <f t="shared" si="185"/>
        <v>76</v>
      </c>
      <c r="F312">
        <v>81</v>
      </c>
      <c r="G312">
        <v>225</v>
      </c>
      <c r="H312" t="s">
        <v>672</v>
      </c>
      <c r="I312" s="1" t="s">
        <v>587</v>
      </c>
      <c r="J312" s="1" t="s">
        <v>41</v>
      </c>
      <c r="K312" s="1">
        <v>63</v>
      </c>
      <c r="L312" s="1">
        <v>19</v>
      </c>
      <c r="M312" s="1">
        <v>830</v>
      </c>
      <c r="N312" s="12">
        <v>92</v>
      </c>
      <c r="O312" s="12">
        <v>192</v>
      </c>
      <c r="P312" s="12">
        <v>0.47899999999999998</v>
      </c>
      <c r="Q312" s="7">
        <v>59</v>
      </c>
      <c r="R312" s="7">
        <v>115</v>
      </c>
      <c r="S312" s="7">
        <v>0.51300000000000001</v>
      </c>
      <c r="T312" s="1">
        <v>33</v>
      </c>
      <c r="U312" s="1">
        <v>77</v>
      </c>
      <c r="V312" s="1">
        <v>0.42899999999999999</v>
      </c>
      <c r="W312" s="1">
        <v>0.63300000000000001</v>
      </c>
      <c r="X312" s="16">
        <v>13</v>
      </c>
      <c r="Y312" s="16">
        <v>19</v>
      </c>
      <c r="Z312" s="16">
        <v>0.68400000000000005</v>
      </c>
      <c r="AA312" s="20">
        <v>12</v>
      </c>
      <c r="AB312" s="20">
        <v>99</v>
      </c>
      <c r="AC312" s="20">
        <v>111</v>
      </c>
      <c r="AD312" s="32">
        <v>24</v>
      </c>
      <c r="AE312" s="34">
        <v>17</v>
      </c>
      <c r="AF312" s="30">
        <v>11</v>
      </c>
      <c r="AG312" s="1">
        <v>26</v>
      </c>
      <c r="AH312" s="1">
        <v>63</v>
      </c>
      <c r="AI312" s="1">
        <v>256</v>
      </c>
      <c r="AJ312" s="1"/>
      <c r="AK312" s="4">
        <f t="shared" si="186"/>
        <v>75.245440030703506</v>
      </c>
      <c r="AL312" s="4">
        <f t="shared" si="187"/>
        <v>66.780626854955358</v>
      </c>
      <c r="AM312" s="14">
        <f t="shared" si="188"/>
        <v>65.413980273141121</v>
      </c>
      <c r="AN312" s="10">
        <f t="shared" si="214"/>
        <v>79.915599999999998</v>
      </c>
      <c r="AO312" s="18">
        <f t="shared" si="206"/>
        <v>62.455999999999996</v>
      </c>
      <c r="AP312" s="39">
        <f t="shared" si="216"/>
        <v>70.577791617177041</v>
      </c>
      <c r="AQ312" s="37">
        <f t="shared" si="219"/>
        <v>53.46</v>
      </c>
      <c r="AR312" s="24">
        <f t="shared" si="222"/>
        <v>58.351388888888891</v>
      </c>
      <c r="AS312" s="22">
        <f t="shared" si="217"/>
        <v>55.474488816802342</v>
      </c>
      <c r="AT312" s="26">
        <f t="shared" si="218"/>
        <v>65.820203102516629</v>
      </c>
      <c r="AU312" s="43">
        <f t="shared" si="221"/>
        <v>51.537040463217707</v>
      </c>
      <c r="AV312" s="37">
        <f t="shared" si="189"/>
        <v>72.610657108890621</v>
      </c>
      <c r="AW312" s="42">
        <f t="shared" si="184"/>
        <v>73.916342286794134</v>
      </c>
      <c r="AX312" s="45">
        <f t="shared" si="190"/>
        <v>69.457940875132067</v>
      </c>
      <c r="AY312" s="47">
        <f t="shared" si="220"/>
        <v>73.060637593283587</v>
      </c>
      <c r="AZ312" s="28">
        <f t="shared" si="191"/>
        <v>75.676728427534954</v>
      </c>
      <c r="BA312" s="49">
        <f t="shared" si="192"/>
        <v>70.576513361729155</v>
      </c>
      <c r="BB312" s="45">
        <f t="shared" si="211"/>
        <v>70.184716864177489</v>
      </c>
      <c r="BC312" s="5">
        <f t="shared" si="193"/>
        <v>85</v>
      </c>
      <c r="BD312" s="5">
        <f t="shared" si="194"/>
        <v>83.421052631578945</v>
      </c>
      <c r="BE312" s="5">
        <f t="shared" si="195"/>
        <v>66.25</v>
      </c>
      <c r="BF312" s="5">
        <f t="shared" si="196"/>
        <v>76.492537313432834</v>
      </c>
      <c r="BG312" s="5">
        <f t="shared" si="197"/>
        <v>78.507462686567166</v>
      </c>
      <c r="BH312" s="5">
        <f t="shared" si="198"/>
        <v>67.529352566252939</v>
      </c>
      <c r="BI312" s="5">
        <f t="shared" si="199"/>
        <v>70</v>
      </c>
      <c r="BJ312" s="5">
        <f t="shared" si="200"/>
        <v>63.157894736842103</v>
      </c>
      <c r="BK312" s="5">
        <f t="shared" si="201"/>
        <v>25</v>
      </c>
      <c r="BL312" s="5">
        <f t="shared" si="202"/>
        <v>47.761194029850742</v>
      </c>
      <c r="BM312" s="5">
        <f t="shared" si="203"/>
        <v>52.238805970149251</v>
      </c>
      <c r="BN312" s="5">
        <f t="shared" si="204"/>
        <v>27.843005702784303</v>
      </c>
      <c r="BP312" s="51" t="s">
        <v>801</v>
      </c>
      <c r="BQ312" s="51" t="s">
        <v>790</v>
      </c>
    </row>
    <row r="313" spans="1:69" x14ac:dyDescent="0.25">
      <c r="A313" s="1">
        <v>384</v>
      </c>
      <c r="B313" s="1" t="s">
        <v>448</v>
      </c>
      <c r="C313" s="1" t="s">
        <v>73</v>
      </c>
      <c r="D313" s="1">
        <v>33</v>
      </c>
      <c r="E313" s="4">
        <f t="shared" si="185"/>
        <v>69</v>
      </c>
      <c r="F313">
        <v>74</v>
      </c>
      <c r="G313">
        <v>175</v>
      </c>
      <c r="H313" t="s">
        <v>625</v>
      </c>
      <c r="I313" s="1" t="s">
        <v>587</v>
      </c>
      <c r="J313" s="1" t="s">
        <v>182</v>
      </c>
      <c r="K313" s="1">
        <v>47</v>
      </c>
      <c r="L313" s="1">
        <v>0</v>
      </c>
      <c r="M313" s="1">
        <v>683</v>
      </c>
      <c r="N313" s="12">
        <v>75</v>
      </c>
      <c r="O313" s="12">
        <v>176</v>
      </c>
      <c r="P313" s="12">
        <v>0.42599999999999999</v>
      </c>
      <c r="Q313" s="7">
        <v>20</v>
      </c>
      <c r="R313" s="7">
        <v>63</v>
      </c>
      <c r="S313" s="7">
        <v>0.317</v>
      </c>
      <c r="T313" s="1">
        <v>55</v>
      </c>
      <c r="U313" s="1">
        <v>113</v>
      </c>
      <c r="V313" s="1">
        <v>0.48699999999999999</v>
      </c>
      <c r="W313" s="1">
        <v>0.48299999999999998</v>
      </c>
      <c r="X313" s="16">
        <v>18</v>
      </c>
      <c r="Y313" s="16">
        <v>21</v>
      </c>
      <c r="Z313" s="16">
        <v>0.85699999999999998</v>
      </c>
      <c r="AA313" s="20">
        <v>8</v>
      </c>
      <c r="AB313" s="20">
        <v>60</v>
      </c>
      <c r="AC313" s="20">
        <v>68</v>
      </c>
      <c r="AD313" s="32">
        <v>96</v>
      </c>
      <c r="AE313" s="34">
        <v>20</v>
      </c>
      <c r="AF313" s="30">
        <v>4</v>
      </c>
      <c r="AG313" s="1">
        <v>38</v>
      </c>
      <c r="AH313" s="1">
        <v>67</v>
      </c>
      <c r="AI313" s="1">
        <v>188</v>
      </c>
      <c r="AJ313" s="1"/>
      <c r="AK313" s="4">
        <f t="shared" si="186"/>
        <v>74.751076614701418</v>
      </c>
      <c r="AL313" s="4">
        <f t="shared" si="187"/>
        <v>66.274631358576741</v>
      </c>
      <c r="AM313" s="14">
        <f t="shared" si="188"/>
        <v>62.813690440060697</v>
      </c>
      <c r="AN313" s="10">
        <f t="shared" si="214"/>
        <v>72.574399999999997</v>
      </c>
      <c r="AO313" s="18">
        <f t="shared" si="206"/>
        <v>68.255499999999998</v>
      </c>
      <c r="AP313" s="39">
        <f t="shared" si="216"/>
        <v>68.238208984567009</v>
      </c>
      <c r="AQ313" s="37">
        <f t="shared" si="219"/>
        <v>54.6</v>
      </c>
      <c r="AR313" s="24">
        <f t="shared" si="222"/>
        <v>54.802777777777777</v>
      </c>
      <c r="AS313" s="22">
        <f t="shared" si="217"/>
        <v>52.518212152538325</v>
      </c>
      <c r="AT313" s="26">
        <f t="shared" si="218"/>
        <v>61.434402628728797</v>
      </c>
      <c r="AU313" s="43">
        <f t="shared" si="221"/>
        <v>60.697898148923443</v>
      </c>
      <c r="AV313" s="37">
        <f t="shared" si="189"/>
        <v>74.902842389574971</v>
      </c>
      <c r="AW313" s="42">
        <f t="shared" si="184"/>
        <v>74.31772260521646</v>
      </c>
      <c r="AX313" s="45">
        <f t="shared" si="190"/>
        <v>72.591907439029285</v>
      </c>
      <c r="AY313" s="47">
        <f t="shared" si="220"/>
        <v>79.970816231343292</v>
      </c>
      <c r="AZ313" s="28">
        <f t="shared" si="191"/>
        <v>65.183224442911936</v>
      </c>
      <c r="BA313" s="49">
        <f t="shared" si="192"/>
        <v>83.665019477450471</v>
      </c>
      <c r="BB313" s="45">
        <f t="shared" si="211"/>
        <v>53.827479019105439</v>
      </c>
      <c r="BC313" s="5">
        <f t="shared" si="193"/>
        <v>65</v>
      </c>
      <c r="BD313" s="5">
        <f t="shared" si="194"/>
        <v>66.84210526315789</v>
      </c>
      <c r="BE313" s="5">
        <f t="shared" si="195"/>
        <v>85.9375</v>
      </c>
      <c r="BF313" s="5">
        <f t="shared" si="196"/>
        <v>59.701492537313435</v>
      </c>
      <c r="BG313" s="5">
        <f t="shared" si="197"/>
        <v>95.298507462686558</v>
      </c>
      <c r="BH313" s="5">
        <f t="shared" si="198"/>
        <v>65.310298557531027</v>
      </c>
      <c r="BI313" s="5">
        <f t="shared" si="199"/>
        <v>30</v>
      </c>
      <c r="BJ313" s="5">
        <f t="shared" si="200"/>
        <v>26.315789473684209</v>
      </c>
      <c r="BK313" s="5">
        <f t="shared" si="201"/>
        <v>68.75</v>
      </c>
      <c r="BL313" s="5">
        <f t="shared" si="202"/>
        <v>10.44776119402985</v>
      </c>
      <c r="BM313" s="5">
        <f t="shared" si="203"/>
        <v>89.552238805970148</v>
      </c>
      <c r="BN313" s="5">
        <f t="shared" si="204"/>
        <v>22.911774572291179</v>
      </c>
      <c r="BP313" s="51" t="s">
        <v>792</v>
      </c>
      <c r="BQ313" s="51" t="s">
        <v>790</v>
      </c>
    </row>
    <row r="314" spans="1:69" x14ac:dyDescent="0.25">
      <c r="A314" s="1">
        <v>124</v>
      </c>
      <c r="B314" s="1" t="s">
        <v>184</v>
      </c>
      <c r="C314" s="1" t="s">
        <v>50</v>
      </c>
      <c r="D314" s="1">
        <v>29</v>
      </c>
      <c r="E314" s="4">
        <f t="shared" si="185"/>
        <v>76</v>
      </c>
      <c r="F314">
        <v>81</v>
      </c>
      <c r="G314">
        <v>220</v>
      </c>
      <c r="H314" t="s">
        <v>594</v>
      </c>
      <c r="I314" s="1" t="s">
        <v>632</v>
      </c>
      <c r="J314" s="1" t="s">
        <v>55</v>
      </c>
      <c r="K314" s="1">
        <v>72</v>
      </c>
      <c r="L314" s="1">
        <v>72</v>
      </c>
      <c r="M314" s="1">
        <v>2421</v>
      </c>
      <c r="N314" s="12">
        <v>369</v>
      </c>
      <c r="O314" s="12">
        <v>787</v>
      </c>
      <c r="P314" s="12">
        <v>0.46899999999999997</v>
      </c>
      <c r="Q314" s="7">
        <v>78</v>
      </c>
      <c r="R314" s="7">
        <v>220</v>
      </c>
      <c r="S314" s="7">
        <v>0.35499999999999998</v>
      </c>
      <c r="T314" s="1">
        <v>291</v>
      </c>
      <c r="U314" s="1">
        <v>567</v>
      </c>
      <c r="V314" s="1">
        <v>0.51300000000000001</v>
      </c>
      <c r="W314" s="1">
        <v>0.51800000000000002</v>
      </c>
      <c r="X314" s="16">
        <v>191</v>
      </c>
      <c r="Y314" s="16">
        <v>251</v>
      </c>
      <c r="Z314" s="16">
        <v>0.76100000000000001</v>
      </c>
      <c r="AA314" s="20">
        <v>103</v>
      </c>
      <c r="AB314" s="20">
        <v>273</v>
      </c>
      <c r="AC314" s="20">
        <v>376</v>
      </c>
      <c r="AD314" s="32">
        <v>139</v>
      </c>
      <c r="AE314" s="34">
        <v>65</v>
      </c>
      <c r="AF314" s="30">
        <v>22</v>
      </c>
      <c r="AG314" s="1">
        <v>108</v>
      </c>
      <c r="AH314" s="1">
        <v>109</v>
      </c>
      <c r="AI314" s="1">
        <v>1007</v>
      </c>
      <c r="AJ314" s="1"/>
      <c r="AK314" s="4">
        <f t="shared" si="186"/>
        <v>84.593231139961176</v>
      </c>
      <c r="AL314" s="4">
        <f t="shared" si="187"/>
        <v>76.348365990313198</v>
      </c>
      <c r="AM314" s="14">
        <f t="shared" si="188"/>
        <v>78.954996965098644</v>
      </c>
      <c r="AN314" s="10">
        <f t="shared" si="214"/>
        <v>75.25800000000001</v>
      </c>
      <c r="AO314" s="18">
        <f t="shared" si="206"/>
        <v>83.973009999999988</v>
      </c>
      <c r="AP314" s="39">
        <f t="shared" si="216"/>
        <v>84.594105376009651</v>
      </c>
      <c r="AQ314" s="37">
        <f t="shared" si="219"/>
        <v>71.7</v>
      </c>
      <c r="AR314" s="24">
        <f t="shared" si="222"/>
        <v>61.920277777777777</v>
      </c>
      <c r="AS314" s="22">
        <f t="shared" si="217"/>
        <v>73.988843500398346</v>
      </c>
      <c r="AT314" s="26">
        <f t="shared" si="218"/>
        <v>79.495510167065007</v>
      </c>
      <c r="AU314" s="43">
        <f t="shared" si="221"/>
        <v>65.347322668959336</v>
      </c>
      <c r="AV314" s="37">
        <f t="shared" si="189"/>
        <v>82.894303751037995</v>
      </c>
      <c r="AW314" s="42">
        <f t="shared" si="184"/>
        <v>83.295411765955521</v>
      </c>
      <c r="AX314" s="45">
        <f t="shared" si="190"/>
        <v>74.129096282863614</v>
      </c>
      <c r="AY314" s="47">
        <f t="shared" si="220"/>
        <v>77.244689832089563</v>
      </c>
      <c r="AZ314" s="28">
        <f t="shared" si="191"/>
        <v>78.541931735882713</v>
      </c>
      <c r="BA314" s="49">
        <f t="shared" si="192"/>
        <v>76.130216619502107</v>
      </c>
      <c r="BB314" s="45">
        <f t="shared" si="211"/>
        <v>74.106139402370701</v>
      </c>
      <c r="BC314" s="5">
        <f t="shared" si="193"/>
        <v>75</v>
      </c>
      <c r="BD314" s="5">
        <f t="shared" si="194"/>
        <v>83.421052631578945</v>
      </c>
      <c r="BE314" s="5">
        <f t="shared" si="195"/>
        <v>66.25</v>
      </c>
      <c r="BF314" s="5">
        <f t="shared" si="196"/>
        <v>74.81343283582089</v>
      </c>
      <c r="BG314" s="5">
        <f t="shared" si="197"/>
        <v>80.18656716417911</v>
      </c>
      <c r="BH314" s="5">
        <f t="shared" si="198"/>
        <v>91.54646091915464</v>
      </c>
      <c r="BI314" s="5">
        <f t="shared" si="199"/>
        <v>50</v>
      </c>
      <c r="BJ314" s="5">
        <f t="shared" si="200"/>
        <v>63.157894736842103</v>
      </c>
      <c r="BK314" s="5">
        <f t="shared" si="201"/>
        <v>25</v>
      </c>
      <c r="BL314" s="5">
        <f t="shared" si="202"/>
        <v>44.029850746268657</v>
      </c>
      <c r="BM314" s="5">
        <f t="shared" si="203"/>
        <v>55.970149253731343</v>
      </c>
      <c r="BN314" s="5">
        <f t="shared" si="204"/>
        <v>81.214357598121438</v>
      </c>
      <c r="BP314" s="51" t="s">
        <v>797</v>
      </c>
      <c r="BQ314" s="51" t="s">
        <v>787</v>
      </c>
    </row>
    <row r="315" spans="1:69" x14ac:dyDescent="0.25">
      <c r="A315" s="1">
        <v>278</v>
      </c>
      <c r="B315" s="1" t="s">
        <v>340</v>
      </c>
      <c r="C315" s="1" t="s">
        <v>30</v>
      </c>
      <c r="D315" s="1">
        <v>24</v>
      </c>
      <c r="E315" s="4">
        <f t="shared" si="185"/>
        <v>72</v>
      </c>
      <c r="F315">
        <v>77</v>
      </c>
      <c r="G315">
        <v>200</v>
      </c>
      <c r="H315" t="s">
        <v>782</v>
      </c>
      <c r="I315" s="1" t="s">
        <v>587</v>
      </c>
      <c r="J315" s="1" t="s">
        <v>43</v>
      </c>
      <c r="K315" s="1">
        <v>1</v>
      </c>
      <c r="L315" s="1">
        <v>0</v>
      </c>
      <c r="M315" s="1">
        <v>2</v>
      </c>
      <c r="N315" s="12">
        <v>0</v>
      </c>
      <c r="O315" s="12">
        <v>1</v>
      </c>
      <c r="P315" s="12">
        <v>0</v>
      </c>
      <c r="Q315" s="7">
        <v>0</v>
      </c>
      <c r="R315" s="7">
        <v>0</v>
      </c>
      <c r="S315" s="7"/>
      <c r="T315" s="1">
        <v>0</v>
      </c>
      <c r="U315" s="1">
        <v>1</v>
      </c>
      <c r="V315" s="1">
        <v>0</v>
      </c>
      <c r="W315" s="1">
        <v>0</v>
      </c>
      <c r="X315" s="16">
        <v>0</v>
      </c>
      <c r="Y315" s="16">
        <v>0</v>
      </c>
      <c r="Z315" s="16"/>
      <c r="AA315" s="20">
        <v>0</v>
      </c>
      <c r="AB315" s="20">
        <v>0</v>
      </c>
      <c r="AC315" s="20">
        <v>0</v>
      </c>
      <c r="AD315" s="32">
        <v>0</v>
      </c>
      <c r="AE315" s="34">
        <v>0</v>
      </c>
      <c r="AF315" s="30">
        <v>0</v>
      </c>
      <c r="AG315" s="1">
        <v>0</v>
      </c>
      <c r="AH315" s="1">
        <v>0</v>
      </c>
      <c r="AI315" s="1">
        <v>0</v>
      </c>
      <c r="AJ315" s="1"/>
      <c r="AK315" s="4">
        <f t="shared" si="186"/>
        <v>69.312479659383655</v>
      </c>
      <c r="AL315" s="4">
        <f t="shared" si="187"/>
        <v>60.708067416075032</v>
      </c>
      <c r="AM315" s="14">
        <f t="shared" si="188"/>
        <v>45</v>
      </c>
      <c r="AN315" s="10">
        <f t="shared" si="214"/>
        <v>59</v>
      </c>
      <c r="AO315" s="18">
        <f t="shared" si="206"/>
        <v>40</v>
      </c>
      <c r="AP315" s="39">
        <f t="shared" si="216"/>
        <v>67.479196490379934</v>
      </c>
      <c r="AQ315" s="37">
        <f t="shared" si="219"/>
        <v>47</v>
      </c>
      <c r="AR315" s="24">
        <f t="shared" si="222"/>
        <v>54.052500000000002</v>
      </c>
      <c r="AS315" s="22">
        <f t="shared" si="217"/>
        <v>51.177172861751011</v>
      </c>
      <c r="AT315" s="26">
        <f t="shared" si="218"/>
        <v>58.177172861751011</v>
      </c>
      <c r="AU315" s="43">
        <f t="shared" si="221"/>
        <v>49.39449358552632</v>
      </c>
      <c r="AV315" s="37">
        <f t="shared" si="189"/>
        <v>70.246502683852754</v>
      </c>
      <c r="AW315" s="42">
        <f t="shared" si="184"/>
        <v>71.491780117544366</v>
      </c>
      <c r="AX315" s="45">
        <f t="shared" si="190"/>
        <v>73.622512637875701</v>
      </c>
      <c r="AY315" s="47">
        <f t="shared" si="220"/>
        <v>78.356180037313436</v>
      </c>
      <c r="AZ315" s="28">
        <f t="shared" si="191"/>
        <v>71.533906315206451</v>
      </c>
      <c r="BA315" s="49">
        <f t="shared" si="192"/>
        <v>76.898489604849715</v>
      </c>
      <c r="BB315" s="45">
        <f t="shared" si="211"/>
        <v>57.899171461149734</v>
      </c>
      <c r="BC315" s="5">
        <f t="shared" si="193"/>
        <v>87.5</v>
      </c>
      <c r="BD315" s="5">
        <f t="shared" si="194"/>
        <v>73.94736842105263</v>
      </c>
      <c r="BE315" s="5">
        <f t="shared" si="195"/>
        <v>77.5</v>
      </c>
      <c r="BF315" s="5">
        <f t="shared" si="196"/>
        <v>68.097014925373131</v>
      </c>
      <c r="BG315" s="5">
        <f t="shared" si="197"/>
        <v>86.902985074626869</v>
      </c>
      <c r="BH315" s="5">
        <f t="shared" si="198"/>
        <v>55.030191211003022</v>
      </c>
      <c r="BI315" s="5">
        <f t="shared" si="199"/>
        <v>75</v>
      </c>
      <c r="BJ315" s="5">
        <f t="shared" si="200"/>
        <v>42.10526315789474</v>
      </c>
      <c r="BK315" s="5">
        <f t="shared" si="201"/>
        <v>50</v>
      </c>
      <c r="BL315" s="5">
        <f t="shared" si="202"/>
        <v>29.104477611940297</v>
      </c>
      <c r="BM315" s="5">
        <f t="shared" si="203"/>
        <v>70.895522388059703</v>
      </c>
      <c r="BN315" s="5">
        <f t="shared" si="204"/>
        <v>6.7091580006709159E-2</v>
      </c>
      <c r="BP315" s="51" t="s">
        <v>785</v>
      </c>
      <c r="BQ315" s="51" t="s">
        <v>787</v>
      </c>
    </row>
    <row r="316" spans="1:69" x14ac:dyDescent="0.25">
      <c r="A316" s="1">
        <v>438</v>
      </c>
      <c r="B316" s="1" t="s">
        <v>504</v>
      </c>
      <c r="C316" s="1" t="s">
        <v>25</v>
      </c>
      <c r="D316" s="1">
        <v>26</v>
      </c>
      <c r="E316" s="4">
        <f t="shared" si="185"/>
        <v>76</v>
      </c>
      <c r="F316">
        <v>81</v>
      </c>
      <c r="G316">
        <v>225</v>
      </c>
      <c r="H316" t="s">
        <v>719</v>
      </c>
      <c r="I316" s="1" t="s">
        <v>587</v>
      </c>
      <c r="J316" s="1" t="s">
        <v>43</v>
      </c>
      <c r="K316" s="1">
        <v>17</v>
      </c>
      <c r="L316" s="1">
        <v>0</v>
      </c>
      <c r="M316" s="1">
        <v>194</v>
      </c>
      <c r="N316" s="12">
        <v>18</v>
      </c>
      <c r="O316" s="12">
        <v>40</v>
      </c>
      <c r="P316" s="12">
        <v>0.45</v>
      </c>
      <c r="Q316" s="7">
        <v>0</v>
      </c>
      <c r="R316" s="7">
        <v>7</v>
      </c>
      <c r="S316" s="7">
        <v>0</v>
      </c>
      <c r="T316" s="1">
        <v>18</v>
      </c>
      <c r="U316" s="1">
        <v>33</v>
      </c>
      <c r="V316" s="1">
        <v>0.54500000000000004</v>
      </c>
      <c r="W316" s="1">
        <v>0.45</v>
      </c>
      <c r="X316" s="16">
        <v>9</v>
      </c>
      <c r="Y316" s="16">
        <v>13</v>
      </c>
      <c r="Z316" s="16">
        <v>0.69199999999999995</v>
      </c>
      <c r="AA316" s="20">
        <v>16</v>
      </c>
      <c r="AB316" s="20">
        <v>40</v>
      </c>
      <c r="AC316" s="20">
        <v>56</v>
      </c>
      <c r="AD316" s="32">
        <v>7</v>
      </c>
      <c r="AE316" s="34">
        <v>3</v>
      </c>
      <c r="AF316" s="30">
        <v>1</v>
      </c>
      <c r="AG316" s="1">
        <v>13</v>
      </c>
      <c r="AH316" s="1">
        <v>17</v>
      </c>
      <c r="AI316" s="1">
        <v>45</v>
      </c>
      <c r="AJ316" s="1"/>
      <c r="AK316" s="4">
        <f t="shared" si="186"/>
        <v>70.532335212961442</v>
      </c>
      <c r="AL316" s="4">
        <f t="shared" si="187"/>
        <v>61.956625453266419</v>
      </c>
      <c r="AM316" s="14">
        <f t="shared" si="188"/>
        <v>60.751365705614568</v>
      </c>
      <c r="AN316" s="10">
        <f t="shared" si="214"/>
        <v>45</v>
      </c>
      <c r="AO316" s="18">
        <f t="shared" si="206"/>
        <v>62.427999999999997</v>
      </c>
      <c r="AP316" s="39">
        <f t="shared" si="216"/>
        <v>69.379581038813626</v>
      </c>
      <c r="AQ316" s="37">
        <f t="shared" si="219"/>
        <v>48.14</v>
      </c>
      <c r="AR316" s="24">
        <f t="shared" si="222"/>
        <v>55.106944444444444</v>
      </c>
      <c r="AS316" s="22">
        <f t="shared" si="217"/>
        <v>54.840391656745552</v>
      </c>
      <c r="AT316" s="26">
        <f t="shared" si="218"/>
        <v>61.482296418650307</v>
      </c>
      <c r="AU316" s="43">
        <f t="shared" si="221"/>
        <v>49.238759859748804</v>
      </c>
      <c r="AV316" s="37">
        <f t="shared" si="189"/>
        <v>70.680170262471819</v>
      </c>
      <c r="AW316" s="42">
        <f t="shared" si="184"/>
        <v>71.333645673279221</v>
      </c>
      <c r="AX316" s="45">
        <f t="shared" si="190"/>
        <v>64.623516284390689</v>
      </c>
      <c r="AY316" s="47">
        <f t="shared" si="220"/>
        <v>70.300575093283584</v>
      </c>
      <c r="AZ316" s="28">
        <f t="shared" si="191"/>
        <v>73.645173269838182</v>
      </c>
      <c r="BA316" s="49">
        <f t="shared" si="192"/>
        <v>68.350076843645184</v>
      </c>
      <c r="BB316" s="45">
        <f t="shared" si="211"/>
        <v>66.005510701336647</v>
      </c>
      <c r="BC316" s="5">
        <f t="shared" si="193"/>
        <v>82.5</v>
      </c>
      <c r="BD316" s="5">
        <f t="shared" si="194"/>
        <v>83.421052631578945</v>
      </c>
      <c r="BE316" s="5">
        <f t="shared" si="195"/>
        <v>66.25</v>
      </c>
      <c r="BF316" s="5">
        <f t="shared" si="196"/>
        <v>76.492537313432834</v>
      </c>
      <c r="BG316" s="5">
        <f t="shared" si="197"/>
        <v>78.507462686567166</v>
      </c>
      <c r="BH316" s="5">
        <f t="shared" si="198"/>
        <v>57.928547467292859</v>
      </c>
      <c r="BI316" s="5">
        <f t="shared" si="199"/>
        <v>65</v>
      </c>
      <c r="BJ316" s="5">
        <f t="shared" si="200"/>
        <v>63.157894736842103</v>
      </c>
      <c r="BK316" s="5">
        <f t="shared" si="201"/>
        <v>25</v>
      </c>
      <c r="BL316" s="5">
        <f t="shared" si="202"/>
        <v>47.761194029850742</v>
      </c>
      <c r="BM316" s="5">
        <f t="shared" si="203"/>
        <v>52.238805970149251</v>
      </c>
      <c r="BN316" s="5">
        <f t="shared" si="204"/>
        <v>6.5078832606507886</v>
      </c>
      <c r="BP316" s="51" t="s">
        <v>799</v>
      </c>
      <c r="BQ316" s="51" t="s">
        <v>781</v>
      </c>
    </row>
    <row r="317" spans="1:69" x14ac:dyDescent="0.25">
      <c r="A317" s="1">
        <v>172</v>
      </c>
      <c r="B317" s="1" t="s">
        <v>233</v>
      </c>
      <c r="C317" s="1" t="s">
        <v>30</v>
      </c>
      <c r="D317" s="1">
        <v>37</v>
      </c>
      <c r="E317" s="4">
        <f t="shared" si="185"/>
        <v>73</v>
      </c>
      <c r="F317">
        <v>78</v>
      </c>
      <c r="G317">
        <v>205</v>
      </c>
      <c r="H317" t="s">
        <v>586</v>
      </c>
      <c r="I317" s="1" t="s">
        <v>600</v>
      </c>
      <c r="J317" s="1" t="s">
        <v>59</v>
      </c>
      <c r="K317" s="1">
        <v>70</v>
      </c>
      <c r="L317" s="1">
        <v>0</v>
      </c>
      <c r="M317" s="1">
        <v>1587</v>
      </c>
      <c r="N317" s="12">
        <v>251</v>
      </c>
      <c r="O317" s="12">
        <v>589</v>
      </c>
      <c r="P317" s="12">
        <v>0.42599999999999999</v>
      </c>
      <c r="Q317" s="7">
        <v>89</v>
      </c>
      <c r="R317" s="7">
        <v>258</v>
      </c>
      <c r="S317" s="7">
        <v>0.34499999999999997</v>
      </c>
      <c r="T317" s="1">
        <v>162</v>
      </c>
      <c r="U317" s="1">
        <v>331</v>
      </c>
      <c r="V317" s="1">
        <v>0.48899999999999999</v>
      </c>
      <c r="W317" s="1">
        <v>0.502</v>
      </c>
      <c r="X317" s="16">
        <v>147</v>
      </c>
      <c r="Y317" s="16">
        <v>204</v>
      </c>
      <c r="Z317" s="16">
        <v>0.72099999999999997</v>
      </c>
      <c r="AA317" s="20">
        <v>28</v>
      </c>
      <c r="AB317" s="20">
        <v>183</v>
      </c>
      <c r="AC317" s="20">
        <v>211</v>
      </c>
      <c r="AD317" s="32">
        <v>293</v>
      </c>
      <c r="AE317" s="34">
        <v>67</v>
      </c>
      <c r="AF317" s="30">
        <v>20</v>
      </c>
      <c r="AG317" s="1">
        <v>154</v>
      </c>
      <c r="AH317" s="1">
        <v>138</v>
      </c>
      <c r="AI317" s="1">
        <v>738</v>
      </c>
      <c r="AJ317" s="1"/>
      <c r="AK317" s="4">
        <f t="shared" si="186"/>
        <v>81.87000535312545</v>
      </c>
      <c r="AL317" s="4">
        <f t="shared" si="187"/>
        <v>73.56106430261076</v>
      </c>
      <c r="AM317" s="14">
        <f t="shared" si="188"/>
        <v>71.627044006069809</v>
      </c>
      <c r="AN317" s="10">
        <f t="shared" si="214"/>
        <v>83.64</v>
      </c>
      <c r="AO317" s="18">
        <f t="shared" si="206"/>
        <v>80.660609999999991</v>
      </c>
      <c r="AP317" s="39">
        <f t="shared" si="216"/>
        <v>74.081463340407851</v>
      </c>
      <c r="AQ317" s="37">
        <f t="shared" si="219"/>
        <v>72.459999999999994</v>
      </c>
      <c r="AR317" s="24">
        <f t="shared" si="222"/>
        <v>60.723888888888894</v>
      </c>
      <c r="AS317" s="22">
        <f t="shared" si="217"/>
        <v>58.325427376585154</v>
      </c>
      <c r="AT317" s="26">
        <f t="shared" si="218"/>
        <v>70.617808328966106</v>
      </c>
      <c r="AU317" s="43">
        <f t="shared" si="221"/>
        <v>83.012571596590902</v>
      </c>
      <c r="AV317" s="37">
        <f t="shared" si="189"/>
        <v>84.801443507338917</v>
      </c>
      <c r="AW317" s="42">
        <f t="shared" si="184"/>
        <v>80.807091836405661</v>
      </c>
      <c r="AX317" s="45">
        <f t="shared" si="190"/>
        <v>64.739198378248815</v>
      </c>
      <c r="AY317" s="47">
        <f t="shared" si="220"/>
        <v>75.937284048507465</v>
      </c>
      <c r="AZ317" s="28">
        <f t="shared" si="191"/>
        <v>67.896068543478293</v>
      </c>
      <c r="BA317" s="49">
        <f t="shared" si="192"/>
        <v>81.169149812052012</v>
      </c>
      <c r="BB317" s="45">
        <f t="shared" si="211"/>
        <v>66.477979178232417</v>
      </c>
      <c r="BC317" s="5">
        <f t="shared" si="193"/>
        <v>55</v>
      </c>
      <c r="BD317" s="5">
        <f t="shared" si="194"/>
        <v>76.315789473684205</v>
      </c>
      <c r="BE317" s="5">
        <f t="shared" si="195"/>
        <v>74.6875</v>
      </c>
      <c r="BF317" s="5">
        <f t="shared" si="196"/>
        <v>69.776119402985074</v>
      </c>
      <c r="BG317" s="5">
        <f t="shared" si="197"/>
        <v>85.223880597014926</v>
      </c>
      <c r="BH317" s="5">
        <f t="shared" si="198"/>
        <v>78.956725930895672</v>
      </c>
      <c r="BI317" s="5">
        <f t="shared" si="199"/>
        <v>10</v>
      </c>
      <c r="BJ317" s="5">
        <f t="shared" si="200"/>
        <v>47.368421052631575</v>
      </c>
      <c r="BK317" s="5">
        <f t="shared" si="201"/>
        <v>43.75</v>
      </c>
      <c r="BL317" s="5">
        <f t="shared" si="202"/>
        <v>32.835820895522389</v>
      </c>
      <c r="BM317" s="5">
        <f t="shared" si="203"/>
        <v>67.164179104477611</v>
      </c>
      <c r="BN317" s="5">
        <f t="shared" si="204"/>
        <v>53.237168735323721</v>
      </c>
      <c r="BP317" s="51" t="s">
        <v>781</v>
      </c>
      <c r="BQ317" s="51" t="s">
        <v>789</v>
      </c>
    </row>
    <row r="318" spans="1:69" x14ac:dyDescent="0.25">
      <c r="A318" s="1">
        <v>166</v>
      </c>
      <c r="B318" s="1" t="s">
        <v>227</v>
      </c>
      <c r="C318" s="1" t="s">
        <v>33</v>
      </c>
      <c r="D318" s="1">
        <v>30</v>
      </c>
      <c r="E318" s="4">
        <f t="shared" si="185"/>
        <v>80</v>
      </c>
      <c r="F318">
        <v>85</v>
      </c>
      <c r="G318">
        <v>265</v>
      </c>
      <c r="H318" t="s">
        <v>586</v>
      </c>
      <c r="I318" s="1" t="s">
        <v>605</v>
      </c>
      <c r="J318" s="1" t="s">
        <v>31</v>
      </c>
      <c r="K318" s="1">
        <v>81</v>
      </c>
      <c r="L318" s="1">
        <v>81</v>
      </c>
      <c r="M318" s="1">
        <v>2687</v>
      </c>
      <c r="N318" s="12">
        <v>530</v>
      </c>
      <c r="O318" s="12">
        <v>1072</v>
      </c>
      <c r="P318" s="12">
        <v>0.49399999999999999</v>
      </c>
      <c r="Q318" s="7">
        <v>3</v>
      </c>
      <c r="R318" s="7">
        <v>17</v>
      </c>
      <c r="S318" s="7">
        <v>0.17599999999999999</v>
      </c>
      <c r="T318" s="1">
        <v>527</v>
      </c>
      <c r="U318" s="1">
        <v>1055</v>
      </c>
      <c r="V318" s="1">
        <v>0.5</v>
      </c>
      <c r="W318" s="1">
        <v>0.496</v>
      </c>
      <c r="X318" s="16">
        <v>350</v>
      </c>
      <c r="Y318" s="16">
        <v>440</v>
      </c>
      <c r="Z318" s="16">
        <v>0.79500000000000004</v>
      </c>
      <c r="AA318" s="20">
        <v>115</v>
      </c>
      <c r="AB318" s="20">
        <v>515</v>
      </c>
      <c r="AC318" s="20">
        <v>630</v>
      </c>
      <c r="AD318" s="32">
        <v>307</v>
      </c>
      <c r="AE318" s="34">
        <v>70</v>
      </c>
      <c r="AF318" s="30">
        <v>131</v>
      </c>
      <c r="AG318" s="1">
        <v>176</v>
      </c>
      <c r="AH318" s="1">
        <v>208</v>
      </c>
      <c r="AI318" s="1">
        <v>1413</v>
      </c>
      <c r="AJ318" s="1"/>
      <c r="AK318" s="4">
        <f t="shared" si="186"/>
        <v>88.969972521311917</v>
      </c>
      <c r="AL318" s="4">
        <f t="shared" si="187"/>
        <v>80.828089521813382</v>
      </c>
      <c r="AM318" s="14">
        <f t="shared" si="188"/>
        <v>87.842212443095605</v>
      </c>
      <c r="AN318" s="10">
        <f t="shared" si="214"/>
        <v>54.151199999999996</v>
      </c>
      <c r="AO318" s="18">
        <f t="shared" si="206"/>
        <v>88.490949999999998</v>
      </c>
      <c r="AP318" s="39">
        <v>94</v>
      </c>
      <c r="AQ318" s="37">
        <f t="shared" si="219"/>
        <v>73.599999999999994</v>
      </c>
      <c r="AR318" s="24">
        <v>94</v>
      </c>
      <c r="AS318" s="22">
        <f t="shared" si="217"/>
        <v>81.16509283370408</v>
      </c>
      <c r="AT318" s="26">
        <v>95</v>
      </c>
      <c r="AU318" s="43">
        <f t="shared" si="221"/>
        <v>83.66940272727274</v>
      </c>
      <c r="AV318" s="37">
        <f t="shared" si="189"/>
        <v>91.561698134644161</v>
      </c>
      <c r="AW318" s="42">
        <f t="shared" si="184"/>
        <v>88.334707041945975</v>
      </c>
      <c r="AX318" s="45">
        <f t="shared" si="190"/>
        <v>64.23628066510787</v>
      </c>
      <c r="AY318" s="47">
        <f t="shared" si="220"/>
        <v>67.902313432835825</v>
      </c>
      <c r="AZ318" s="28">
        <f t="shared" si="191"/>
        <v>85.856594135706047</v>
      </c>
      <c r="BA318" s="49">
        <f t="shared" si="192"/>
        <v>53.447189090337787</v>
      </c>
      <c r="BB318" s="45">
        <f t="shared" si="211"/>
        <v>89.991791844363803</v>
      </c>
      <c r="BC318" s="5">
        <f t="shared" si="193"/>
        <v>72.5</v>
      </c>
      <c r="BD318" s="5">
        <f t="shared" si="194"/>
        <v>92.89473684210526</v>
      </c>
      <c r="BE318" s="5">
        <f t="shared" si="195"/>
        <v>55</v>
      </c>
      <c r="BF318" s="5">
        <f t="shared" si="196"/>
        <v>89.925373134328368</v>
      </c>
      <c r="BG318" s="5">
        <f t="shared" si="197"/>
        <v>65.074626865671647</v>
      </c>
      <c r="BH318" s="5">
        <f t="shared" si="198"/>
        <v>95.56189198255619</v>
      </c>
      <c r="BI318" s="5">
        <f t="shared" si="199"/>
        <v>45</v>
      </c>
      <c r="BJ318" s="5">
        <f t="shared" si="200"/>
        <v>84.21052631578948</v>
      </c>
      <c r="BK318" s="5">
        <f t="shared" si="201"/>
        <v>0</v>
      </c>
      <c r="BL318" s="5">
        <f t="shared" si="202"/>
        <v>77.611940298507463</v>
      </c>
      <c r="BM318" s="5">
        <f t="shared" si="203"/>
        <v>22.388059701492537</v>
      </c>
      <c r="BN318" s="5">
        <f t="shared" si="204"/>
        <v>90.137537739013752</v>
      </c>
      <c r="BP318" s="51" t="s">
        <v>796</v>
      </c>
      <c r="BQ318" s="51" t="s">
        <v>790</v>
      </c>
    </row>
    <row r="319" spans="1:69" x14ac:dyDescent="0.25">
      <c r="A319" s="1">
        <v>180</v>
      </c>
      <c r="B319" s="1" t="s">
        <v>241</v>
      </c>
      <c r="C319" s="1" t="s">
        <v>33</v>
      </c>
      <c r="D319" s="1">
        <v>30</v>
      </c>
      <c r="E319" s="4">
        <f t="shared" si="185"/>
        <v>78</v>
      </c>
      <c r="F319">
        <v>83</v>
      </c>
      <c r="G319">
        <v>240</v>
      </c>
      <c r="H319" t="s">
        <v>586</v>
      </c>
      <c r="I319" s="1" t="s">
        <v>649</v>
      </c>
      <c r="J319" s="1" t="s">
        <v>95</v>
      </c>
      <c r="K319" s="1">
        <v>82</v>
      </c>
      <c r="L319" s="1">
        <v>82</v>
      </c>
      <c r="M319" s="1">
        <v>2453</v>
      </c>
      <c r="N319" s="12">
        <v>439</v>
      </c>
      <c r="O319" s="12">
        <v>775</v>
      </c>
      <c r="P319" s="12">
        <v>0.56599999999999995</v>
      </c>
      <c r="Q319" s="7">
        <v>0</v>
      </c>
      <c r="R319" s="7">
        <v>3</v>
      </c>
      <c r="S319" s="7">
        <v>0</v>
      </c>
      <c r="T319" s="1">
        <v>439</v>
      </c>
      <c r="U319" s="1">
        <v>772</v>
      </c>
      <c r="V319" s="1">
        <v>0.56899999999999995</v>
      </c>
      <c r="W319" s="1">
        <v>0.56599999999999995</v>
      </c>
      <c r="X319" s="16">
        <v>123</v>
      </c>
      <c r="Y319" s="16">
        <v>175</v>
      </c>
      <c r="Z319" s="16">
        <v>0.70299999999999996</v>
      </c>
      <c r="AA319" s="20">
        <v>180</v>
      </c>
      <c r="AB319" s="20">
        <v>537</v>
      </c>
      <c r="AC319" s="20">
        <v>717</v>
      </c>
      <c r="AD319" s="32">
        <v>97</v>
      </c>
      <c r="AE319" s="34">
        <v>49</v>
      </c>
      <c r="AF319" s="30">
        <v>110</v>
      </c>
      <c r="AG319" s="1">
        <v>100</v>
      </c>
      <c r="AH319" s="1">
        <v>191</v>
      </c>
      <c r="AI319" s="1">
        <v>1001</v>
      </c>
      <c r="AJ319" s="1"/>
      <c r="AK319" s="4">
        <f t="shared" si="186"/>
        <v>85.571796849841292</v>
      </c>
      <c r="AL319" s="4">
        <f t="shared" si="187"/>
        <v>77.349956775719917</v>
      </c>
      <c r="AM319" s="14">
        <f t="shared" si="188"/>
        <v>85.661308042488628</v>
      </c>
      <c r="AN319" s="10">
        <f t="shared" si="214"/>
        <v>45</v>
      </c>
      <c r="AO319" s="18">
        <f t="shared" si="206"/>
        <v>79.111229999999992</v>
      </c>
      <c r="AP319" s="39">
        <v>94</v>
      </c>
      <c r="AQ319" s="37">
        <f t="shared" si="219"/>
        <v>65.62</v>
      </c>
      <c r="AR319" s="24">
        <f t="shared" ref="AR319:AR353" si="223">((AF319/1.8)*0.8+(F319/0.8)*0.2)*0.73+40</f>
        <v>90.836388888888877</v>
      </c>
      <c r="AS319" s="22">
        <f>((AA319/3)*0.6+(AC319/9)*0.2+(AZ319/0.96)*0.2)*0.7+41</f>
        <v>89.964700531065802</v>
      </c>
      <c r="AT319" s="26">
        <v>96</v>
      </c>
      <c r="AU319" s="43">
        <f t="shared" si="221"/>
        <v>59.602588424940194</v>
      </c>
      <c r="AV319" s="37">
        <f t="shared" si="189"/>
        <v>82.957735126818946</v>
      </c>
      <c r="AW319" s="42">
        <f t="shared" si="184"/>
        <v>87.085654718051046</v>
      </c>
      <c r="AX319" s="45">
        <f t="shared" si="190"/>
        <v>68.122814309770348</v>
      </c>
      <c r="AY319" s="47">
        <f t="shared" si="220"/>
        <v>69.869980876865668</v>
      </c>
      <c r="AZ319" s="28">
        <f t="shared" si="191"/>
        <v>86.477946498736941</v>
      </c>
      <c r="BA319" s="49">
        <f t="shared" si="192"/>
        <v>54.152966890042173</v>
      </c>
      <c r="BB319" s="45">
        <f t="shared" si="211"/>
        <v>83.135994103850251</v>
      </c>
      <c r="BC319" s="5">
        <f t="shared" si="193"/>
        <v>72.5</v>
      </c>
      <c r="BD319" s="5">
        <f t="shared" si="194"/>
        <v>88.15789473684211</v>
      </c>
      <c r="BE319" s="5">
        <f t="shared" si="195"/>
        <v>60.625</v>
      </c>
      <c r="BF319" s="5">
        <f t="shared" si="196"/>
        <v>81.52985074626865</v>
      </c>
      <c r="BG319" s="5">
        <f t="shared" si="197"/>
        <v>73.470149253731336</v>
      </c>
      <c r="BH319" s="5">
        <f t="shared" si="198"/>
        <v>92.029520295202957</v>
      </c>
      <c r="BI319" s="5">
        <f t="shared" si="199"/>
        <v>45</v>
      </c>
      <c r="BJ319" s="5">
        <f t="shared" si="200"/>
        <v>73.684210526315795</v>
      </c>
      <c r="BK319" s="5">
        <f t="shared" si="201"/>
        <v>12.5</v>
      </c>
      <c r="BL319" s="5">
        <f t="shared" si="202"/>
        <v>58.955223880597011</v>
      </c>
      <c r="BM319" s="5">
        <f t="shared" si="203"/>
        <v>41.044776119402982</v>
      </c>
      <c r="BN319" s="5">
        <f t="shared" si="204"/>
        <v>82.287822878228781</v>
      </c>
      <c r="BP319" s="51" t="s">
        <v>790</v>
      </c>
      <c r="BQ319" s="51" t="s">
        <v>790</v>
      </c>
    </row>
    <row r="320" spans="1:69" x14ac:dyDescent="0.25">
      <c r="A320" s="1">
        <v>43</v>
      </c>
      <c r="B320" s="1" t="s">
        <v>97</v>
      </c>
      <c r="C320" s="1" t="s">
        <v>30</v>
      </c>
      <c r="D320" s="1">
        <v>28</v>
      </c>
      <c r="E320" s="4">
        <f t="shared" si="185"/>
        <v>72</v>
      </c>
      <c r="F320">
        <v>77</v>
      </c>
      <c r="G320">
        <v>210</v>
      </c>
      <c r="H320" t="s">
        <v>586</v>
      </c>
      <c r="I320" s="1" t="s">
        <v>653</v>
      </c>
      <c r="J320" s="1" t="s">
        <v>59</v>
      </c>
      <c r="K320" s="1">
        <v>62</v>
      </c>
      <c r="L320" s="1">
        <v>9</v>
      </c>
      <c r="M320" s="1">
        <v>1388</v>
      </c>
      <c r="N320" s="12">
        <v>199</v>
      </c>
      <c r="O320" s="12">
        <v>470</v>
      </c>
      <c r="P320" s="12">
        <v>0.42299999999999999</v>
      </c>
      <c r="Q320" s="7">
        <v>86</v>
      </c>
      <c r="R320" s="7">
        <v>230</v>
      </c>
      <c r="S320" s="7">
        <v>0.374</v>
      </c>
      <c r="T320" s="1">
        <v>113</v>
      </c>
      <c r="U320" s="1">
        <v>240</v>
      </c>
      <c r="V320" s="1">
        <v>0.47099999999999997</v>
      </c>
      <c r="W320" s="1">
        <v>0.51500000000000001</v>
      </c>
      <c r="X320" s="16">
        <v>84</v>
      </c>
      <c r="Y320" s="16">
        <v>99</v>
      </c>
      <c r="Z320" s="16">
        <v>0.84799999999999998</v>
      </c>
      <c r="AA320" s="20">
        <v>26</v>
      </c>
      <c r="AB320" s="20">
        <v>131</v>
      </c>
      <c r="AC320" s="20">
        <v>157</v>
      </c>
      <c r="AD320" s="32">
        <v>94</v>
      </c>
      <c r="AE320" s="34">
        <v>31</v>
      </c>
      <c r="AF320" s="30">
        <v>3</v>
      </c>
      <c r="AG320" s="1">
        <v>61</v>
      </c>
      <c r="AH320" s="1">
        <v>85</v>
      </c>
      <c r="AI320" s="1">
        <v>568</v>
      </c>
      <c r="AJ320" s="1"/>
      <c r="AK320" s="4">
        <f t="shared" si="186"/>
        <v>79.439156536717135</v>
      </c>
      <c r="AL320" s="4">
        <f t="shared" si="187"/>
        <v>71.073019043463432</v>
      </c>
      <c r="AM320" s="14">
        <f t="shared" si="188"/>
        <v>68.924098634294381</v>
      </c>
      <c r="AN320" s="10">
        <f t="shared" si="214"/>
        <v>84.369600000000005</v>
      </c>
      <c r="AO320" s="18">
        <f t="shared" si="206"/>
        <v>88.339680000000001</v>
      </c>
      <c r="AP320" s="39">
        <f t="shared" ref="AP320:AP362" si="224">((AZ320/0.96)*0.4+(AS320/0.96)*0.3+(T320/6.3)*0.4)*0.6+40</f>
        <v>72.940360406568757</v>
      </c>
      <c r="AQ320" s="37">
        <f t="shared" si="219"/>
        <v>58.78</v>
      </c>
      <c r="AR320" s="24">
        <f t="shared" si="223"/>
        <v>55.025833333333331</v>
      </c>
      <c r="AS320" s="22">
        <f t="shared" ref="AS320:AS329" si="225">((AA320/3)*0.6+(AC320/9)*0.2+(AZ320/0.96)*0.2)*0.75+40</f>
        <v>57.657211283062111</v>
      </c>
      <c r="AT320" s="26">
        <f t="shared" ref="AT320:AT362" si="226">((AB320/7)*0.65+(AC320/9)*0.2+(AZ320/0.96)*0.25)*0.6+47</f>
        <v>67.5324493783002</v>
      </c>
      <c r="AU320" s="43">
        <f t="shared" si="221"/>
        <v>60.275635994916271</v>
      </c>
      <c r="AV320" s="37">
        <f t="shared" si="189"/>
        <v>77.25005820435301</v>
      </c>
      <c r="AW320" s="42">
        <f t="shared" ref="AW320:AW353" si="227">((AQ320/0.95)*0.4+(AS320/0.95)*0.2+(AR320/0.95)*0.2+(AY320/0.95)*0.2)*0.71+30</f>
        <v>76.130927371058704</v>
      </c>
      <c r="AX320" s="45">
        <f t="shared" si="190"/>
        <v>75.069451320064388</v>
      </c>
      <c r="AY320" s="47">
        <f t="shared" si="220"/>
        <v>78.379356809701491</v>
      </c>
      <c r="AZ320" s="28">
        <f t="shared" si="191"/>
        <v>71.299485544930818</v>
      </c>
      <c r="BA320" s="49">
        <f t="shared" si="192"/>
        <v>79.558911282763759</v>
      </c>
      <c r="BB320" s="45">
        <f t="shared" si="211"/>
        <v>65.635245132067681</v>
      </c>
      <c r="BC320" s="5">
        <f t="shared" si="193"/>
        <v>77.5</v>
      </c>
      <c r="BD320" s="5">
        <f t="shared" si="194"/>
        <v>73.94736842105263</v>
      </c>
      <c r="BE320" s="5">
        <f t="shared" si="195"/>
        <v>77.5</v>
      </c>
      <c r="BF320" s="5">
        <f t="shared" si="196"/>
        <v>71.455223880597018</v>
      </c>
      <c r="BG320" s="5">
        <f t="shared" si="197"/>
        <v>83.544776119402982</v>
      </c>
      <c r="BH320" s="5">
        <f t="shared" si="198"/>
        <v>75.95270043609527</v>
      </c>
      <c r="BI320" s="5">
        <f t="shared" si="199"/>
        <v>55</v>
      </c>
      <c r="BJ320" s="5">
        <f t="shared" si="200"/>
        <v>42.10526315789474</v>
      </c>
      <c r="BK320" s="5">
        <f t="shared" si="201"/>
        <v>50</v>
      </c>
      <c r="BL320" s="5">
        <f t="shared" si="202"/>
        <v>36.567164179104473</v>
      </c>
      <c r="BM320" s="5">
        <f t="shared" si="203"/>
        <v>63.432835820895519</v>
      </c>
      <c r="BN320" s="5">
        <f t="shared" si="204"/>
        <v>46.561556524656154</v>
      </c>
      <c r="BP320" s="51" t="s">
        <v>795</v>
      </c>
      <c r="BQ320" s="51" t="s">
        <v>790</v>
      </c>
    </row>
    <row r="321" spans="1:69" x14ac:dyDescent="0.25">
      <c r="A321" s="1">
        <v>331</v>
      </c>
      <c r="B321" s="1" t="s">
        <v>393</v>
      </c>
      <c r="C321" s="1" t="s">
        <v>25</v>
      </c>
      <c r="D321" s="1">
        <v>25</v>
      </c>
      <c r="E321" s="4">
        <f t="shared" si="185"/>
        <v>76</v>
      </c>
      <c r="F321">
        <v>81</v>
      </c>
      <c r="G321">
        <v>235</v>
      </c>
      <c r="H321" t="s">
        <v>592</v>
      </c>
      <c r="I321" s="1" t="s">
        <v>587</v>
      </c>
      <c r="J321" s="1" t="s">
        <v>86</v>
      </c>
      <c r="K321" s="1">
        <v>81</v>
      </c>
      <c r="L321" s="1">
        <v>35</v>
      </c>
      <c r="M321" s="1">
        <v>2045</v>
      </c>
      <c r="N321" s="12">
        <v>331</v>
      </c>
      <c r="O321" s="12">
        <v>763</v>
      </c>
      <c r="P321" s="12">
        <v>0.434</v>
      </c>
      <c r="Q321" s="7">
        <v>112</v>
      </c>
      <c r="R321" s="7">
        <v>313</v>
      </c>
      <c r="S321" s="7">
        <v>0.35799999999999998</v>
      </c>
      <c r="T321" s="1">
        <v>219</v>
      </c>
      <c r="U321" s="1">
        <v>450</v>
      </c>
      <c r="V321" s="1">
        <v>0.48699999999999999</v>
      </c>
      <c r="W321" s="1">
        <v>0.50700000000000001</v>
      </c>
      <c r="X321" s="16">
        <v>71</v>
      </c>
      <c r="Y321" s="16">
        <v>113</v>
      </c>
      <c r="Z321" s="16">
        <v>0.628</v>
      </c>
      <c r="AA321" s="20">
        <v>73</v>
      </c>
      <c r="AB321" s="20">
        <v>312</v>
      </c>
      <c r="AC321" s="20">
        <v>385</v>
      </c>
      <c r="AD321" s="32">
        <v>133</v>
      </c>
      <c r="AE321" s="34">
        <v>63</v>
      </c>
      <c r="AF321" s="30">
        <v>16</v>
      </c>
      <c r="AG321" s="1">
        <v>73</v>
      </c>
      <c r="AH321" s="1">
        <v>188</v>
      </c>
      <c r="AI321" s="1">
        <v>845</v>
      </c>
      <c r="AJ321" s="1"/>
      <c r="AK321" s="4">
        <f t="shared" si="186"/>
        <v>84.011939173412927</v>
      </c>
      <c r="AL321" s="4">
        <f t="shared" si="187"/>
        <v>75.753396565728522</v>
      </c>
      <c r="AM321" s="14">
        <f t="shared" si="188"/>
        <v>75.897113808801208</v>
      </c>
      <c r="AN321" s="10">
        <f t="shared" si="214"/>
        <v>80.981599999999986</v>
      </c>
      <c r="AO321" s="18">
        <f t="shared" si="206"/>
        <v>73.327479999999994</v>
      </c>
      <c r="AP321" s="39">
        <f t="shared" si="224"/>
        <v>81.587312158176019</v>
      </c>
      <c r="AQ321" s="37">
        <f t="shared" si="219"/>
        <v>70.94</v>
      </c>
      <c r="AR321" s="24">
        <f t="shared" si="223"/>
        <v>59.973611111111111</v>
      </c>
      <c r="AS321" s="22">
        <f t="shared" si="225"/>
        <v>69.947480661250637</v>
      </c>
      <c r="AT321" s="26">
        <f t="shared" si="226"/>
        <v>82.097004470774465</v>
      </c>
      <c r="AU321" s="43">
        <f t="shared" si="221"/>
        <v>64.7860308944378</v>
      </c>
      <c r="AV321" s="37">
        <f t="shared" si="189"/>
        <v>81.863956382110331</v>
      </c>
      <c r="AW321" s="42">
        <f t="shared" si="227"/>
        <v>82.339060641158667</v>
      </c>
      <c r="AX321" s="45">
        <f t="shared" si="190"/>
        <v>75.208729242828966</v>
      </c>
      <c r="AY321" s="47">
        <f t="shared" si="220"/>
        <v>78.354595615671641</v>
      </c>
      <c r="AZ321" s="28">
        <f t="shared" si="191"/>
        <v>80.517209565337481</v>
      </c>
      <c r="BA321" s="49">
        <f t="shared" si="192"/>
        <v>73.21373671623239</v>
      </c>
      <c r="BB321" s="45">
        <f t="shared" si="211"/>
        <v>81.019423783765589</v>
      </c>
      <c r="BC321" s="5">
        <f t="shared" si="193"/>
        <v>85</v>
      </c>
      <c r="BD321" s="5">
        <f t="shared" si="194"/>
        <v>83.421052631578945</v>
      </c>
      <c r="BE321" s="5">
        <f t="shared" si="195"/>
        <v>66.25</v>
      </c>
      <c r="BF321" s="5">
        <f t="shared" si="196"/>
        <v>79.850746268656707</v>
      </c>
      <c r="BG321" s="5">
        <f t="shared" si="197"/>
        <v>75.149253731343279</v>
      </c>
      <c r="BH321" s="5">
        <f t="shared" si="198"/>
        <v>85.870513250587052</v>
      </c>
      <c r="BI321" s="5">
        <f t="shared" si="199"/>
        <v>70</v>
      </c>
      <c r="BJ321" s="5">
        <f t="shared" si="200"/>
        <v>63.157894736842103</v>
      </c>
      <c r="BK321" s="5">
        <f t="shared" si="201"/>
        <v>25</v>
      </c>
      <c r="BL321" s="5">
        <f t="shared" si="202"/>
        <v>55.223880597014919</v>
      </c>
      <c r="BM321" s="5">
        <f t="shared" si="203"/>
        <v>44.776119402985074</v>
      </c>
      <c r="BN321" s="5">
        <f t="shared" si="204"/>
        <v>68.601140556860116</v>
      </c>
      <c r="BP321" s="51" t="s">
        <v>791</v>
      </c>
      <c r="BQ321" s="51" t="s">
        <v>787</v>
      </c>
    </row>
    <row r="322" spans="1:69" x14ac:dyDescent="0.25">
      <c r="A322" s="1">
        <v>412</v>
      </c>
      <c r="B322" s="1" t="s">
        <v>477</v>
      </c>
      <c r="C322" s="1" t="s">
        <v>73</v>
      </c>
      <c r="D322" s="1">
        <v>20</v>
      </c>
      <c r="E322" s="4">
        <f t="shared" ref="E322:E385" si="228">(F322-5)</f>
        <v>71</v>
      </c>
      <c r="F322">
        <v>76</v>
      </c>
      <c r="G322">
        <v>220</v>
      </c>
      <c r="H322" t="s">
        <v>635</v>
      </c>
      <c r="I322" s="1" t="s">
        <v>587</v>
      </c>
      <c r="J322" s="1" t="s">
        <v>89</v>
      </c>
      <c r="K322" s="1">
        <v>67</v>
      </c>
      <c r="L322" s="1">
        <v>38</v>
      </c>
      <c r="M322" s="1">
        <v>1808</v>
      </c>
      <c r="N322" s="12">
        <v>175</v>
      </c>
      <c r="O322" s="12">
        <v>477</v>
      </c>
      <c r="P322" s="12">
        <v>0.36699999999999999</v>
      </c>
      <c r="Q322" s="7">
        <v>91</v>
      </c>
      <c r="R322" s="7">
        <v>272</v>
      </c>
      <c r="S322" s="7">
        <v>0.33500000000000002</v>
      </c>
      <c r="T322" s="1">
        <v>84</v>
      </c>
      <c r="U322" s="1">
        <v>205</v>
      </c>
      <c r="V322" s="1">
        <v>0.41</v>
      </c>
      <c r="W322" s="1">
        <v>0.46200000000000002</v>
      </c>
      <c r="X322" s="16">
        <v>82</v>
      </c>
      <c r="Y322" s="16">
        <v>127</v>
      </c>
      <c r="Z322" s="16">
        <v>0.64600000000000002</v>
      </c>
      <c r="AA322" s="20">
        <v>61</v>
      </c>
      <c r="AB322" s="20">
        <v>161</v>
      </c>
      <c r="AC322" s="20">
        <v>222</v>
      </c>
      <c r="AD322" s="32">
        <v>208</v>
      </c>
      <c r="AE322" s="34">
        <v>99</v>
      </c>
      <c r="AF322" s="30">
        <v>18</v>
      </c>
      <c r="AG322" s="1">
        <v>90</v>
      </c>
      <c r="AH322" s="1">
        <v>176</v>
      </c>
      <c r="AI322" s="1">
        <v>523</v>
      </c>
      <c r="AJ322" s="1"/>
      <c r="AK322" s="4">
        <f t="shared" ref="AK322:AK385" si="229">(AVERAGE(AM322:BB322)/0.87)*0.85+10</f>
        <v>85.962693722319528</v>
      </c>
      <c r="AL322" s="4">
        <f t="shared" ref="AL322:AL385" si="230">AVERAGE(AM322:BB322)</f>
        <v>77.75005122166823</v>
      </c>
      <c r="AM322" s="14">
        <f t="shared" ref="AM322:AM385" si="231">((P322*100)*0.5+(N322/6.59)*0.5)*0.66+45</f>
        <v>65.874277693474966</v>
      </c>
      <c r="AN322" s="10">
        <f t="shared" si="214"/>
        <v>83.575999999999993</v>
      </c>
      <c r="AO322" s="18">
        <f t="shared" si="206"/>
        <v>74.694860000000006</v>
      </c>
      <c r="AP322" s="39">
        <f t="shared" si="224"/>
        <v>74.740209771471214</v>
      </c>
      <c r="AQ322" s="37">
        <f t="shared" si="219"/>
        <v>84.62</v>
      </c>
      <c r="AR322" s="24">
        <f t="shared" si="223"/>
        <v>59.71</v>
      </c>
      <c r="AS322" s="22">
        <f t="shared" si="225"/>
        <v>64.951166305718161</v>
      </c>
      <c r="AT322" s="26">
        <f t="shared" si="226"/>
        <v>71.031166305718159</v>
      </c>
      <c r="AU322" s="43">
        <f t="shared" si="221"/>
        <v>75.221483253588531</v>
      </c>
      <c r="AV322" s="37">
        <f t="shared" ref="AV322:AV385" si="232">(((AG322-321)/-3.21)*0.1+(AU322/0.95)*0.57+(AS322/0.95)*0.2+(AI322/20)*0.2)*0.6+40</f>
        <v>82.73984882978101</v>
      </c>
      <c r="AW322" s="42">
        <f t="shared" si="227"/>
        <v>87.831542753065236</v>
      </c>
      <c r="AX322" s="45">
        <f t="shared" ref="AX322:AX385" si="233">(BI322*0.3+BK322*0.2+BM322*0.2+AY322*0.1+BN322*0.2)*0.8+30</f>
        <v>87.899350012767428</v>
      </c>
      <c r="AY322" s="47">
        <v>93</v>
      </c>
      <c r="AZ322" s="28">
        <f t="shared" ref="AZ322:AZ385" si="234">(BI322*0.2+BJ322*0.3+(AC322/11)*0.3+(AR322/0.96)*0.1+BM322*0.1+(AY322/0.96)*0.1)*0.65+40</f>
        <v>77.447464356596214</v>
      </c>
      <c r="BA322" s="49">
        <f t="shared" ref="BA322:BA385" si="235">IF(C322="C",(((AY322/0.95)*0.35+(AU322/0.95)*0.2+BK322*0.45)*0.55+30),IF(C322="PF",(((AY322/0.95)*0.4+(AU322/0.95)*0.25+BK322*0.35)*0.65+35),(((T322/6.3)*0.1+(AY322/0.95)*0.35+(AU322/0.95)*0.2+BK322*0.35)*0.65+40)))</f>
        <v>86.228060427684056</v>
      </c>
      <c r="BB322" s="45">
        <f t="shared" si="211"/>
        <v>74.435389836826516</v>
      </c>
      <c r="BC322" s="5">
        <f t="shared" ref="BC322:BC385" si="236">((D322-39)/-0.2)*0.5+50</f>
        <v>97.5</v>
      </c>
      <c r="BD322" s="5">
        <f t="shared" ref="BD322:BD385" si="237">((F322-69)/0.19)*0.45+55</f>
        <v>71.578947368421055</v>
      </c>
      <c r="BE322" s="5">
        <f t="shared" ref="BE322:BE385" si="238">((F322-85)/-0.16)*0.45+55</f>
        <v>80.3125</v>
      </c>
      <c r="BF322" s="5">
        <f t="shared" ref="BF322:BF385" si="239">((G322-161)/1.34)*0.45+55</f>
        <v>74.81343283582089</v>
      </c>
      <c r="BG322" s="5">
        <f t="shared" ref="BG322:BG385" si="240">((G322-295)/-1.34)*0.45+55</f>
        <v>80.18656716417911</v>
      </c>
      <c r="BH322" s="5">
        <f t="shared" ref="BH322:BH385" si="241">(M322/29.81)*0.45+55</f>
        <v>82.29285474672929</v>
      </c>
      <c r="BI322" s="5">
        <f t="shared" ref="BI322:BI385" si="242">((D322-39)/-0.2)</f>
        <v>95</v>
      </c>
      <c r="BJ322" s="5">
        <f t="shared" ref="BJ322:BJ385" si="243">((F322-69)/0.19)</f>
        <v>36.842105263157897</v>
      </c>
      <c r="BK322" s="5">
        <f t="shared" ref="BK322:BK385" si="244">((F322-85)/-0.16)</f>
        <v>56.25</v>
      </c>
      <c r="BL322" s="5">
        <f t="shared" ref="BL322:BL385" si="245">((G322-161)/1.34)</f>
        <v>44.029850746268657</v>
      </c>
      <c r="BM322" s="5">
        <f t="shared" ref="BM322:BM385" si="246">((G322-295)/-1.34)</f>
        <v>55.970149253731343</v>
      </c>
      <c r="BN322" s="5">
        <f t="shared" ref="BN322:BN385" si="247">(M322/29.81)</f>
        <v>60.650788326065083</v>
      </c>
      <c r="BP322" s="51" t="s">
        <v>795</v>
      </c>
      <c r="BQ322" s="51" t="s">
        <v>787</v>
      </c>
    </row>
    <row r="323" spans="1:69" x14ac:dyDescent="0.25">
      <c r="A323" s="1">
        <v>444</v>
      </c>
      <c r="B323" s="1" t="s">
        <v>510</v>
      </c>
      <c r="C323" s="1" t="s">
        <v>30</v>
      </c>
      <c r="D323" s="1">
        <v>27</v>
      </c>
      <c r="E323" s="4">
        <f t="shared" si="228"/>
        <v>71</v>
      </c>
      <c r="F323">
        <v>76</v>
      </c>
      <c r="G323">
        <v>205</v>
      </c>
      <c r="H323" t="s">
        <v>646</v>
      </c>
      <c r="I323" s="1" t="s">
        <v>587</v>
      </c>
      <c r="J323" s="1" t="s">
        <v>86</v>
      </c>
      <c r="K323" s="1">
        <v>48</v>
      </c>
      <c r="L323" s="1">
        <v>0</v>
      </c>
      <c r="M323" s="1">
        <v>721</v>
      </c>
      <c r="N323" s="12">
        <v>140</v>
      </c>
      <c r="O323" s="12">
        <v>345</v>
      </c>
      <c r="P323" s="12">
        <v>0.40600000000000003</v>
      </c>
      <c r="Q323" s="7">
        <v>54</v>
      </c>
      <c r="R323" s="7">
        <v>143</v>
      </c>
      <c r="S323" s="7">
        <v>0.378</v>
      </c>
      <c r="T323" s="1">
        <v>86</v>
      </c>
      <c r="U323" s="1">
        <v>202</v>
      </c>
      <c r="V323" s="1">
        <v>0.42599999999999999</v>
      </c>
      <c r="W323" s="1">
        <v>0.48399999999999999</v>
      </c>
      <c r="X323" s="16">
        <v>46</v>
      </c>
      <c r="Y323" s="16">
        <v>56</v>
      </c>
      <c r="Z323" s="16">
        <v>0.82099999999999995</v>
      </c>
      <c r="AA323" s="20">
        <v>23</v>
      </c>
      <c r="AB323" s="20">
        <v>63</v>
      </c>
      <c r="AC323" s="20">
        <v>86</v>
      </c>
      <c r="AD323" s="32">
        <v>36</v>
      </c>
      <c r="AE323" s="34">
        <v>27</v>
      </c>
      <c r="AF323" s="30">
        <v>7</v>
      </c>
      <c r="AG323" s="1">
        <v>27</v>
      </c>
      <c r="AH323" s="1">
        <v>38</v>
      </c>
      <c r="AI323" s="1">
        <v>380</v>
      </c>
      <c r="AJ323" s="1"/>
      <c r="AK323" s="4">
        <f t="shared" si="229"/>
        <v>77.413889467702006</v>
      </c>
      <c r="AL323" s="4">
        <f t="shared" si="230"/>
        <v>69.000098631647944</v>
      </c>
      <c r="AM323" s="14">
        <f t="shared" si="231"/>
        <v>65.408622154779977</v>
      </c>
      <c r="AN323" s="10">
        <f t="shared" si="214"/>
        <v>80.427199999999999</v>
      </c>
      <c r="AO323" s="18">
        <f t="shared" si="206"/>
        <v>85.987609999999989</v>
      </c>
      <c r="AP323" s="39">
        <f t="shared" si="224"/>
        <v>71.271850878201306</v>
      </c>
      <c r="AQ323" s="37">
        <f t="shared" si="219"/>
        <v>57.26</v>
      </c>
      <c r="AR323" s="24">
        <f t="shared" si="223"/>
        <v>56.141111111111115</v>
      </c>
      <c r="AS323" s="22">
        <f t="shared" si="225"/>
        <v>55.83719929250023</v>
      </c>
      <c r="AT323" s="26">
        <f t="shared" si="226"/>
        <v>62.610532625833564</v>
      </c>
      <c r="AU323" s="43">
        <f t="shared" si="221"/>
        <v>53.779765531997612</v>
      </c>
      <c r="AV323" s="37">
        <f t="shared" si="232"/>
        <v>74.189162604954475</v>
      </c>
      <c r="AW323" s="42">
        <f t="shared" si="227"/>
        <v>75.840865170737757</v>
      </c>
      <c r="AX323" s="45">
        <f t="shared" si="233"/>
        <v>74.430793715383999</v>
      </c>
      <c r="AY323" s="47">
        <f>(BI323*0.2+BK323*0.2+BM323*0.2+(AQ323/0.96)*0.45)*0.79+30</f>
        <v>80.183534048507468</v>
      </c>
      <c r="AZ323" s="28">
        <f t="shared" si="234"/>
        <v>70.104742138668129</v>
      </c>
      <c r="BA323" s="49">
        <f t="shared" si="235"/>
        <v>80.245359234875423</v>
      </c>
      <c r="BB323" s="45">
        <f t="shared" si="211"/>
        <v>60.283229598815922</v>
      </c>
      <c r="BC323" s="5">
        <f t="shared" si="236"/>
        <v>80</v>
      </c>
      <c r="BD323" s="5">
        <f t="shared" si="237"/>
        <v>71.578947368421055</v>
      </c>
      <c r="BE323" s="5">
        <f t="shared" si="238"/>
        <v>80.3125</v>
      </c>
      <c r="BF323" s="5">
        <f t="shared" si="239"/>
        <v>69.776119402985074</v>
      </c>
      <c r="BG323" s="5">
        <f t="shared" si="240"/>
        <v>85.223880597014926</v>
      </c>
      <c r="BH323" s="5">
        <f t="shared" si="241"/>
        <v>65.883931566588387</v>
      </c>
      <c r="BI323" s="5">
        <f t="shared" si="242"/>
        <v>60</v>
      </c>
      <c r="BJ323" s="5">
        <f t="shared" si="243"/>
        <v>36.842105263157897</v>
      </c>
      <c r="BK323" s="5">
        <f t="shared" si="244"/>
        <v>56.25</v>
      </c>
      <c r="BL323" s="5">
        <f t="shared" si="245"/>
        <v>32.835820895522389</v>
      </c>
      <c r="BM323" s="5">
        <f t="shared" si="246"/>
        <v>67.164179104477611</v>
      </c>
      <c r="BN323" s="5">
        <f t="shared" si="247"/>
        <v>24.186514592418654</v>
      </c>
      <c r="BP323" s="51" t="s">
        <v>790</v>
      </c>
      <c r="BQ323" s="51" t="s">
        <v>781</v>
      </c>
    </row>
    <row r="324" spans="1:69" x14ac:dyDescent="0.25">
      <c r="A324" s="1">
        <v>88</v>
      </c>
      <c r="B324" s="1" t="s">
        <v>147</v>
      </c>
      <c r="C324" s="1" t="s">
        <v>73</v>
      </c>
      <c r="D324" s="1">
        <v>28</v>
      </c>
      <c r="E324" s="4">
        <f t="shared" si="228"/>
        <v>69</v>
      </c>
      <c r="F324">
        <v>74</v>
      </c>
      <c r="G324">
        <v>190</v>
      </c>
      <c r="H324" t="s">
        <v>592</v>
      </c>
      <c r="I324" s="1" t="s">
        <v>587</v>
      </c>
      <c r="J324" s="1" t="s">
        <v>55</v>
      </c>
      <c r="K324" s="1">
        <v>80</v>
      </c>
      <c r="L324" s="1">
        <v>37</v>
      </c>
      <c r="M324" s="1">
        <v>2368</v>
      </c>
      <c r="N324" s="12">
        <v>267</v>
      </c>
      <c r="O324" s="12">
        <v>663</v>
      </c>
      <c r="P324" s="12">
        <v>0.40300000000000002</v>
      </c>
      <c r="Q324" s="7">
        <v>73</v>
      </c>
      <c r="R324" s="7">
        <v>248</v>
      </c>
      <c r="S324" s="7">
        <v>0.29399999999999998</v>
      </c>
      <c r="T324" s="1">
        <v>194</v>
      </c>
      <c r="U324" s="1">
        <v>415</v>
      </c>
      <c r="V324" s="1">
        <v>0.46700000000000003</v>
      </c>
      <c r="W324" s="1">
        <v>0.45800000000000002</v>
      </c>
      <c r="X324" s="16">
        <v>206</v>
      </c>
      <c r="Y324" s="16">
        <v>266</v>
      </c>
      <c r="Z324" s="16">
        <v>0.77400000000000002</v>
      </c>
      <c r="AA324" s="20">
        <v>24</v>
      </c>
      <c r="AB324" s="20">
        <v>182</v>
      </c>
      <c r="AC324" s="20">
        <v>206</v>
      </c>
      <c r="AD324" s="32">
        <v>307</v>
      </c>
      <c r="AE324" s="34">
        <v>122</v>
      </c>
      <c r="AF324" s="30">
        <v>10</v>
      </c>
      <c r="AG324" s="1">
        <v>173</v>
      </c>
      <c r="AH324" s="1">
        <v>251</v>
      </c>
      <c r="AI324" s="1">
        <v>813</v>
      </c>
      <c r="AJ324" s="1"/>
      <c r="AK324" s="4">
        <f t="shared" si="229"/>
        <v>87.589974673645628</v>
      </c>
      <c r="AL324" s="4">
        <f t="shared" si="230"/>
        <v>79.415621136554932</v>
      </c>
      <c r="AM324" s="14">
        <f t="shared" si="231"/>
        <v>71.669257966616087</v>
      </c>
      <c r="AN324" s="10">
        <f t="shared" si="214"/>
        <v>79.212799999999987</v>
      </c>
      <c r="AO324" s="18">
        <f t="shared" si="206"/>
        <v>85.059339999999992</v>
      </c>
      <c r="AP324" s="39">
        <f t="shared" si="224"/>
        <v>76.123479555863355</v>
      </c>
      <c r="AQ324" s="37">
        <f t="shared" si="219"/>
        <v>93.359999999999985</v>
      </c>
      <c r="AR324" s="24">
        <f t="shared" si="223"/>
        <v>56.749444444444443</v>
      </c>
      <c r="AS324" s="22">
        <f t="shared" si="225"/>
        <v>58.174174376906578</v>
      </c>
      <c r="AT324" s="26">
        <f t="shared" si="226"/>
        <v>71.027507710239917</v>
      </c>
      <c r="AU324" s="43">
        <f t="shared" si="221"/>
        <v>86.918272727272722</v>
      </c>
      <c r="AV324" s="37">
        <f t="shared" si="232"/>
        <v>86.283250085403807</v>
      </c>
      <c r="AW324" s="42">
        <f t="shared" si="227"/>
        <v>89.287783023822996</v>
      </c>
      <c r="AX324" s="45">
        <f t="shared" si="233"/>
        <v>87.04714234930681</v>
      </c>
      <c r="AY324" s="47">
        <v>95</v>
      </c>
      <c r="AZ324" s="28">
        <f t="shared" si="234"/>
        <v>71.301382678868748</v>
      </c>
      <c r="BA324" s="49">
        <f t="shared" si="235"/>
        <v>92.286291727424626</v>
      </c>
      <c r="BB324" s="45">
        <f t="shared" si="211"/>
        <v>71.149811538708988</v>
      </c>
      <c r="BC324" s="5">
        <f t="shared" si="236"/>
        <v>77.5</v>
      </c>
      <c r="BD324" s="5">
        <f t="shared" si="237"/>
        <v>66.84210526315789</v>
      </c>
      <c r="BE324" s="5">
        <f t="shared" si="238"/>
        <v>85.9375</v>
      </c>
      <c r="BF324" s="5">
        <f t="shared" si="239"/>
        <v>64.738805970149258</v>
      </c>
      <c r="BG324" s="5">
        <f t="shared" si="240"/>
        <v>90.261194029850742</v>
      </c>
      <c r="BH324" s="5">
        <f t="shared" si="241"/>
        <v>90.74639382757465</v>
      </c>
      <c r="BI324" s="5">
        <f t="shared" si="242"/>
        <v>55</v>
      </c>
      <c r="BJ324" s="5">
        <f t="shared" si="243"/>
        <v>26.315789473684209</v>
      </c>
      <c r="BK324" s="5">
        <f t="shared" si="244"/>
        <v>68.75</v>
      </c>
      <c r="BL324" s="5">
        <f t="shared" si="245"/>
        <v>21.641791044776117</v>
      </c>
      <c r="BM324" s="5">
        <f t="shared" si="246"/>
        <v>78.358208955223873</v>
      </c>
      <c r="BN324" s="5">
        <f t="shared" si="247"/>
        <v>79.436430727943645</v>
      </c>
      <c r="BP324" s="51" t="s">
        <v>794</v>
      </c>
      <c r="BQ324" s="51" t="s">
        <v>781</v>
      </c>
    </row>
    <row r="325" spans="1:69" x14ac:dyDescent="0.25">
      <c r="A325" s="1">
        <v>66</v>
      </c>
      <c r="B325" s="1" t="s">
        <v>124</v>
      </c>
      <c r="C325" s="1" t="s">
        <v>30</v>
      </c>
      <c r="D325" s="1">
        <v>23</v>
      </c>
      <c r="E325" s="4">
        <f t="shared" si="228"/>
        <v>70</v>
      </c>
      <c r="F325">
        <v>75</v>
      </c>
      <c r="G325">
        <v>190</v>
      </c>
      <c r="H325" t="s">
        <v>635</v>
      </c>
      <c r="I325" s="1" t="s">
        <v>587</v>
      </c>
      <c r="J325" s="1" t="s">
        <v>57</v>
      </c>
      <c r="K325" s="1">
        <v>47</v>
      </c>
      <c r="L325" s="1">
        <v>29</v>
      </c>
      <c r="M325" s="1">
        <v>781</v>
      </c>
      <c r="N325" s="12">
        <v>76</v>
      </c>
      <c r="O325" s="12">
        <v>210</v>
      </c>
      <c r="P325" s="12">
        <v>0.36199999999999999</v>
      </c>
      <c r="Q325" s="7">
        <v>17</v>
      </c>
      <c r="R325" s="7">
        <v>64</v>
      </c>
      <c r="S325" s="7">
        <v>0.26600000000000001</v>
      </c>
      <c r="T325" s="1">
        <v>59</v>
      </c>
      <c r="U325" s="1">
        <v>146</v>
      </c>
      <c r="V325" s="1">
        <v>0.40400000000000003</v>
      </c>
      <c r="W325" s="1">
        <v>0.40200000000000002</v>
      </c>
      <c r="X325" s="16">
        <v>47</v>
      </c>
      <c r="Y325" s="16">
        <v>57</v>
      </c>
      <c r="Z325" s="16">
        <v>0.82499999999999996</v>
      </c>
      <c r="AA325" s="20">
        <v>16</v>
      </c>
      <c r="AB325" s="20">
        <v>91</v>
      </c>
      <c r="AC325" s="20">
        <v>107</v>
      </c>
      <c r="AD325" s="32">
        <v>39</v>
      </c>
      <c r="AE325" s="34">
        <v>31</v>
      </c>
      <c r="AF325" s="30">
        <v>12</v>
      </c>
      <c r="AG325" s="1">
        <v>27</v>
      </c>
      <c r="AH325" s="1">
        <v>57</v>
      </c>
      <c r="AI325" s="1">
        <v>216</v>
      </c>
      <c r="AJ325" s="1"/>
      <c r="AK325" s="4">
        <f t="shared" si="229"/>
        <v>78.261550877517834</v>
      </c>
      <c r="AL325" s="4">
        <f t="shared" si="230"/>
        <v>69.867705015812376</v>
      </c>
      <c r="AM325" s="14">
        <f t="shared" si="231"/>
        <v>60.751766312594839</v>
      </c>
      <c r="AN325" s="10">
        <f t="shared" si="214"/>
        <v>71.3904</v>
      </c>
      <c r="AO325" s="18">
        <f t="shared" si="206"/>
        <v>86.271249999999981</v>
      </c>
      <c r="AP325" s="39">
        <f t="shared" si="224"/>
        <v>71.008498267673673</v>
      </c>
      <c r="AQ325" s="37">
        <f t="shared" si="219"/>
        <v>58.78</v>
      </c>
      <c r="AR325" s="24">
        <f t="shared" si="223"/>
        <v>57.580833333333331</v>
      </c>
      <c r="AS325" s="22">
        <f t="shared" si="225"/>
        <v>55.638720309587676</v>
      </c>
      <c r="AT325" s="26">
        <f t="shared" si="226"/>
        <v>64.952053642921015</v>
      </c>
      <c r="AU325" s="43">
        <f t="shared" si="221"/>
        <v>54.90374915281101</v>
      </c>
      <c r="AV325" s="37">
        <f t="shared" si="232"/>
        <v>73.584725679026775</v>
      </c>
      <c r="AW325" s="42">
        <f t="shared" si="227"/>
        <v>77.449243111488613</v>
      </c>
      <c r="AX325" s="45">
        <f t="shared" si="233"/>
        <v>82.862200612849051</v>
      </c>
      <c r="AY325" s="47">
        <f t="shared" ref="AY325:AY336" si="248">(BI325*0.2+BK325*0.2+BM325*0.2+(AQ325/0.96)*0.45)*0.79+30</f>
        <v>86.662565764925375</v>
      </c>
      <c r="AZ325" s="28">
        <f t="shared" si="234"/>
        <v>73.314476648027778</v>
      </c>
      <c r="BA325" s="49">
        <f t="shared" si="235"/>
        <v>83.094028686504842</v>
      </c>
      <c r="BB325" s="45">
        <f t="shared" si="211"/>
        <v>59.638768731254252</v>
      </c>
      <c r="BC325" s="5">
        <f t="shared" si="236"/>
        <v>90</v>
      </c>
      <c r="BD325" s="5">
        <f t="shared" si="237"/>
        <v>69.21052631578948</v>
      </c>
      <c r="BE325" s="5">
        <f t="shared" si="238"/>
        <v>83.125</v>
      </c>
      <c r="BF325" s="5">
        <f t="shared" si="239"/>
        <v>64.738805970149258</v>
      </c>
      <c r="BG325" s="5">
        <f t="shared" si="240"/>
        <v>90.261194029850742</v>
      </c>
      <c r="BH325" s="5">
        <f t="shared" si="241"/>
        <v>66.789667896678964</v>
      </c>
      <c r="BI325" s="5">
        <f t="shared" si="242"/>
        <v>80</v>
      </c>
      <c r="BJ325" s="5">
        <f t="shared" si="243"/>
        <v>31.578947368421051</v>
      </c>
      <c r="BK325" s="5">
        <f t="shared" si="244"/>
        <v>62.5</v>
      </c>
      <c r="BL325" s="5">
        <f t="shared" si="245"/>
        <v>21.641791044776117</v>
      </c>
      <c r="BM325" s="5">
        <f t="shared" si="246"/>
        <v>78.358208955223873</v>
      </c>
      <c r="BN325" s="5">
        <f t="shared" si="247"/>
        <v>26.199261992619927</v>
      </c>
      <c r="BP325" s="51" t="s">
        <v>785</v>
      </c>
      <c r="BQ325" s="51" t="s">
        <v>781</v>
      </c>
    </row>
    <row r="326" spans="1:69" x14ac:dyDescent="0.25">
      <c r="A326" s="1">
        <v>332</v>
      </c>
      <c r="B326" s="1" t="s">
        <v>394</v>
      </c>
      <c r="C326" s="1" t="s">
        <v>25</v>
      </c>
      <c r="D326" s="1">
        <v>25</v>
      </c>
      <c r="E326" s="4">
        <f t="shared" si="228"/>
        <v>77</v>
      </c>
      <c r="F326">
        <v>82</v>
      </c>
      <c r="G326">
        <v>245</v>
      </c>
      <c r="H326" t="s">
        <v>592</v>
      </c>
      <c r="I326" s="1" t="s">
        <v>587</v>
      </c>
      <c r="J326" s="1" t="s">
        <v>86</v>
      </c>
      <c r="K326" s="1">
        <v>82</v>
      </c>
      <c r="L326" s="1">
        <v>82</v>
      </c>
      <c r="M326" s="1">
        <v>2581</v>
      </c>
      <c r="N326" s="12">
        <v>512</v>
      </c>
      <c r="O326" s="12">
        <v>1100</v>
      </c>
      <c r="P326" s="12">
        <v>0.46500000000000002</v>
      </c>
      <c r="Q326" s="7">
        <v>57</v>
      </c>
      <c r="R326" s="7">
        <v>179</v>
      </c>
      <c r="S326" s="7">
        <v>0.318</v>
      </c>
      <c r="T326" s="1">
        <v>455</v>
      </c>
      <c r="U326" s="1">
        <v>921</v>
      </c>
      <c r="V326" s="1">
        <v>0.49399999999999999</v>
      </c>
      <c r="W326" s="1">
        <v>0.49099999999999999</v>
      </c>
      <c r="X326" s="16">
        <v>177</v>
      </c>
      <c r="Y326" s="16">
        <v>232</v>
      </c>
      <c r="Z326" s="16">
        <v>0.76300000000000001</v>
      </c>
      <c r="AA326" s="20">
        <v>110</v>
      </c>
      <c r="AB326" s="20">
        <v>396</v>
      </c>
      <c r="AC326" s="20">
        <v>506</v>
      </c>
      <c r="AD326" s="32">
        <v>192</v>
      </c>
      <c r="AE326" s="34">
        <v>101</v>
      </c>
      <c r="AF326" s="30">
        <v>39</v>
      </c>
      <c r="AG326" s="1">
        <v>170</v>
      </c>
      <c r="AH326" s="1">
        <v>245</v>
      </c>
      <c r="AI326" s="1">
        <v>1258</v>
      </c>
      <c r="AJ326" s="1"/>
      <c r="AK326" s="4">
        <f t="shared" si="229"/>
        <v>89.602598889890729</v>
      </c>
      <c r="AL326" s="4">
        <f t="shared" si="230"/>
        <v>81.475601216711695</v>
      </c>
      <c r="AM326" s="14">
        <f t="shared" si="231"/>
        <v>85.983846737481031</v>
      </c>
      <c r="AN326" s="10">
        <f t="shared" ref="AN326:AN357" si="249">IF(C326="SG",((S326*100)*0.6+(Q326/2)*0.4)*0.64+59,IF(C326="PG",((S326*100)*0.6+(Q326/2)*0.4)*0.72+56,((S326*100)*0.6+(Q326/2)*0.4)*0.82+45))</f>
        <v>69.993600000000001</v>
      </c>
      <c r="AO326" s="18">
        <f t="shared" si="206"/>
        <v>83.911830000000009</v>
      </c>
      <c r="AP326" s="39">
        <f t="shared" si="224"/>
        <v>92.951513855094419</v>
      </c>
      <c r="AQ326" s="37">
        <f t="shared" si="219"/>
        <v>85.38</v>
      </c>
      <c r="AR326" s="24">
        <f t="shared" si="223"/>
        <v>67.618333333333339</v>
      </c>
      <c r="AS326" s="22">
        <f t="shared" si="225"/>
        <v>78.048399359493374</v>
      </c>
      <c r="AT326" s="26">
        <f t="shared" si="226"/>
        <v>88.924589835683861</v>
      </c>
      <c r="AU326" s="43">
        <f t="shared" si="221"/>
        <v>71.995290136662675</v>
      </c>
      <c r="AV326" s="37">
        <f t="shared" si="232"/>
        <v>86.14747953799241</v>
      </c>
      <c r="AW326" s="42">
        <f t="shared" si="227"/>
        <v>89.484851746300919</v>
      </c>
      <c r="AX326" s="45">
        <f t="shared" si="233"/>
        <v>76.146042984561433</v>
      </c>
      <c r="AY326" s="47">
        <f t="shared" si="248"/>
        <v>81.535303638059702</v>
      </c>
      <c r="AZ326" s="28">
        <f t="shared" si="234"/>
        <v>83.93642256742433</v>
      </c>
      <c r="BA326" s="49">
        <f t="shared" si="235"/>
        <v>73.895534045371804</v>
      </c>
      <c r="BB326" s="45">
        <f t="shared" si="211"/>
        <v>87.656581689927805</v>
      </c>
      <c r="BC326" s="5">
        <f t="shared" si="236"/>
        <v>85</v>
      </c>
      <c r="BD326" s="5">
        <f t="shared" si="237"/>
        <v>85.78947368421052</v>
      </c>
      <c r="BE326" s="5">
        <f t="shared" si="238"/>
        <v>63.4375</v>
      </c>
      <c r="BF326" s="5">
        <f t="shared" si="239"/>
        <v>83.208955223880594</v>
      </c>
      <c r="BG326" s="5">
        <f t="shared" si="240"/>
        <v>71.791044776119406</v>
      </c>
      <c r="BH326" s="5">
        <f t="shared" si="241"/>
        <v>93.961757799396182</v>
      </c>
      <c r="BI326" s="5">
        <f t="shared" si="242"/>
        <v>70</v>
      </c>
      <c r="BJ326" s="5">
        <f t="shared" si="243"/>
        <v>68.421052631578945</v>
      </c>
      <c r="BK326" s="5">
        <f t="shared" si="244"/>
        <v>18.75</v>
      </c>
      <c r="BL326" s="5">
        <f t="shared" si="245"/>
        <v>62.686567164179102</v>
      </c>
      <c r="BM326" s="5">
        <f t="shared" si="246"/>
        <v>37.31343283582089</v>
      </c>
      <c r="BN326" s="5">
        <f t="shared" si="247"/>
        <v>86.581683998658178</v>
      </c>
      <c r="BP326" s="51" t="s">
        <v>791</v>
      </c>
      <c r="BQ326" s="51" t="s">
        <v>787</v>
      </c>
    </row>
    <row r="327" spans="1:69" x14ac:dyDescent="0.25">
      <c r="A327" s="1">
        <v>420</v>
      </c>
      <c r="B327" s="1" t="s">
        <v>485</v>
      </c>
      <c r="C327" s="1" t="s">
        <v>25</v>
      </c>
      <c r="D327" s="1">
        <v>27</v>
      </c>
      <c r="E327" s="4">
        <f t="shared" si="228"/>
        <v>77</v>
      </c>
      <c r="F327">
        <v>82</v>
      </c>
      <c r="G327">
        <v>255</v>
      </c>
      <c r="H327" t="s">
        <v>602</v>
      </c>
      <c r="I327" s="1" t="s">
        <v>587</v>
      </c>
      <c r="J327" s="1" t="s">
        <v>79</v>
      </c>
      <c r="K327" s="1">
        <v>76</v>
      </c>
      <c r="L327" s="1">
        <v>9</v>
      </c>
      <c r="M327" s="1">
        <v>1207</v>
      </c>
      <c r="N327" s="12">
        <v>318</v>
      </c>
      <c r="O327" s="12">
        <v>646</v>
      </c>
      <c r="P327" s="12">
        <v>0.49199999999999999</v>
      </c>
      <c r="Q327" s="7">
        <v>5</v>
      </c>
      <c r="R327" s="7">
        <v>18</v>
      </c>
      <c r="S327" s="7">
        <v>0.27800000000000002</v>
      </c>
      <c r="T327" s="1">
        <v>313</v>
      </c>
      <c r="U327" s="1">
        <v>628</v>
      </c>
      <c r="V327" s="1">
        <v>0.498</v>
      </c>
      <c r="W327" s="1">
        <v>0.496</v>
      </c>
      <c r="X327" s="16">
        <v>150</v>
      </c>
      <c r="Y327" s="16">
        <v>178</v>
      </c>
      <c r="Z327" s="16">
        <v>0.84299999999999997</v>
      </c>
      <c r="AA327" s="20">
        <v>109</v>
      </c>
      <c r="AB327" s="20">
        <v>216</v>
      </c>
      <c r="AC327" s="20">
        <v>325</v>
      </c>
      <c r="AD327" s="32">
        <v>72</v>
      </c>
      <c r="AE327" s="34">
        <v>20</v>
      </c>
      <c r="AF327" s="30">
        <v>34</v>
      </c>
      <c r="AG327" s="1">
        <v>82</v>
      </c>
      <c r="AH327" s="1">
        <v>189</v>
      </c>
      <c r="AI327" s="1">
        <v>791</v>
      </c>
      <c r="AJ327" s="1"/>
      <c r="AK327" s="4">
        <f t="shared" si="229"/>
        <v>80.381782192668666</v>
      </c>
      <c r="AL327" s="4">
        <f t="shared" si="230"/>
        <v>72.037824126613813</v>
      </c>
      <c r="AM327" s="14">
        <f t="shared" si="231"/>
        <v>77.160127465857357</v>
      </c>
      <c r="AN327" s="10">
        <f t="shared" si="249"/>
        <v>59.497600000000006</v>
      </c>
      <c r="AO327" s="18">
        <f t="shared" ref="AO327:AO390" si="250">IF(Y327&gt;50,((Z327*107)*0.9+(X327/5)*0.1)*0.7+30,((Z327*90)*0.5+(X327/5)*0.5)*0.7+40)</f>
        <v>88.926629999999989</v>
      </c>
      <c r="AP327" s="39">
        <f t="shared" si="224"/>
        <v>85.255109512261015</v>
      </c>
      <c r="AQ327" s="37">
        <f t="shared" si="219"/>
        <v>54.6</v>
      </c>
      <c r="AR327" s="24">
        <f t="shared" si="223"/>
        <v>65.996111111111105</v>
      </c>
      <c r="AS327" s="22">
        <f t="shared" si="225"/>
        <v>73.934526800066109</v>
      </c>
      <c r="AT327" s="26">
        <f t="shared" si="226"/>
        <v>75.535479181018488</v>
      </c>
      <c r="AU327" s="43">
        <f t="shared" si="221"/>
        <v>56.410628866626794</v>
      </c>
      <c r="AV327" s="37">
        <f t="shared" si="232"/>
        <v>78.860214233725429</v>
      </c>
      <c r="AW327" s="42">
        <f t="shared" si="227"/>
        <v>77.309709264916592</v>
      </c>
      <c r="AX327" s="45">
        <f t="shared" si="233"/>
        <v>64.044720801268738</v>
      </c>
      <c r="AY327" s="47">
        <f t="shared" si="248"/>
        <v>67.377980410447776</v>
      </c>
      <c r="AZ327" s="28">
        <f t="shared" si="234"/>
        <v>77.874304853756428</v>
      </c>
      <c r="BA327" s="49">
        <f t="shared" si="235"/>
        <v>67.35510089215083</v>
      </c>
      <c r="BB327" s="45">
        <f t="shared" si="211"/>
        <v>82.466942632614575</v>
      </c>
      <c r="BC327" s="5">
        <f t="shared" si="236"/>
        <v>80</v>
      </c>
      <c r="BD327" s="5">
        <f t="shared" si="237"/>
        <v>85.78947368421052</v>
      </c>
      <c r="BE327" s="5">
        <f t="shared" si="238"/>
        <v>63.4375</v>
      </c>
      <c r="BF327" s="5">
        <f t="shared" si="239"/>
        <v>86.567164179104481</v>
      </c>
      <c r="BG327" s="5">
        <f t="shared" si="240"/>
        <v>68.432835820895519</v>
      </c>
      <c r="BH327" s="5">
        <f t="shared" si="241"/>
        <v>73.220395840322041</v>
      </c>
      <c r="BI327" s="5">
        <f t="shared" si="242"/>
        <v>60</v>
      </c>
      <c r="BJ327" s="5">
        <f t="shared" si="243"/>
        <v>68.421052631578945</v>
      </c>
      <c r="BK327" s="5">
        <f t="shared" si="244"/>
        <v>18.75</v>
      </c>
      <c r="BL327" s="5">
        <f t="shared" si="245"/>
        <v>70.149253731343279</v>
      </c>
      <c r="BM327" s="5">
        <f t="shared" si="246"/>
        <v>29.850746268656714</v>
      </c>
      <c r="BN327" s="5">
        <f t="shared" si="247"/>
        <v>40.489768534048977</v>
      </c>
      <c r="BP327" s="51" t="s">
        <v>789</v>
      </c>
      <c r="BQ327" s="51" t="s">
        <v>781</v>
      </c>
    </row>
    <row r="328" spans="1:69" x14ac:dyDescent="0.25">
      <c r="A328" s="1">
        <v>468</v>
      </c>
      <c r="B328" s="1" t="s">
        <v>534</v>
      </c>
      <c r="C328" s="1" t="s">
        <v>50</v>
      </c>
      <c r="D328" s="1">
        <v>28</v>
      </c>
      <c r="E328" s="4">
        <f t="shared" si="228"/>
        <v>74</v>
      </c>
      <c r="F328">
        <v>79</v>
      </c>
      <c r="G328">
        <v>230</v>
      </c>
      <c r="H328" t="s">
        <v>586</v>
      </c>
      <c r="I328" s="1" t="s">
        <v>587</v>
      </c>
      <c r="J328" s="1" t="s">
        <v>95</v>
      </c>
      <c r="K328" s="1">
        <v>32</v>
      </c>
      <c r="L328" s="1">
        <v>0</v>
      </c>
      <c r="M328" s="1">
        <v>352</v>
      </c>
      <c r="N328" s="12">
        <v>24</v>
      </c>
      <c r="O328" s="12">
        <v>91</v>
      </c>
      <c r="P328" s="12">
        <v>0.26400000000000001</v>
      </c>
      <c r="Q328" s="7">
        <v>10</v>
      </c>
      <c r="R328" s="7">
        <v>43</v>
      </c>
      <c r="S328" s="7">
        <v>0.23300000000000001</v>
      </c>
      <c r="T328" s="1">
        <v>14</v>
      </c>
      <c r="U328" s="1">
        <v>48</v>
      </c>
      <c r="V328" s="1">
        <v>0.29199999999999998</v>
      </c>
      <c r="W328" s="1">
        <v>0.31900000000000001</v>
      </c>
      <c r="X328" s="16">
        <v>48</v>
      </c>
      <c r="Y328" s="16">
        <v>64</v>
      </c>
      <c r="Z328" s="16">
        <v>0.75</v>
      </c>
      <c r="AA328" s="20">
        <v>10</v>
      </c>
      <c r="AB328" s="20">
        <v>36</v>
      </c>
      <c r="AC328" s="20">
        <v>46</v>
      </c>
      <c r="AD328" s="32">
        <v>17</v>
      </c>
      <c r="AE328" s="34">
        <v>7</v>
      </c>
      <c r="AF328" s="30">
        <v>1</v>
      </c>
      <c r="AG328" s="1">
        <v>22</v>
      </c>
      <c r="AH328" s="1">
        <v>24</v>
      </c>
      <c r="AI328" s="1">
        <v>106</v>
      </c>
      <c r="AJ328" s="1"/>
      <c r="AK328" s="4">
        <f t="shared" si="229"/>
        <v>72.028687491153747</v>
      </c>
      <c r="AL328" s="4">
        <f t="shared" si="230"/>
        <v>63.488186020357368</v>
      </c>
      <c r="AM328" s="14">
        <f t="shared" si="231"/>
        <v>54.91382094081942</v>
      </c>
      <c r="AN328" s="10">
        <f t="shared" si="249"/>
        <v>58.1036</v>
      </c>
      <c r="AO328" s="18">
        <f t="shared" si="250"/>
        <v>81.229500000000002</v>
      </c>
      <c r="AP328" s="39">
        <f t="shared" si="224"/>
        <v>67.97363176676987</v>
      </c>
      <c r="AQ328" s="37">
        <f t="shared" si="219"/>
        <v>49.66</v>
      </c>
      <c r="AR328" s="24">
        <f t="shared" si="223"/>
        <v>54.741944444444442</v>
      </c>
      <c r="AS328" s="22">
        <f t="shared" si="225"/>
        <v>53.184316139917883</v>
      </c>
      <c r="AT328" s="26">
        <f t="shared" si="226"/>
        <v>60.536697092298837</v>
      </c>
      <c r="AU328" s="43">
        <f t="shared" si="221"/>
        <v>50.440192547547852</v>
      </c>
      <c r="AV328" s="37">
        <f t="shared" si="232"/>
        <v>71.101273244677927</v>
      </c>
      <c r="AW328" s="42">
        <f t="shared" si="227"/>
        <v>71.541002629805547</v>
      </c>
      <c r="AX328" s="45">
        <f t="shared" si="233"/>
        <v>64.504004751197897</v>
      </c>
      <c r="AY328" s="47">
        <f t="shared" si="248"/>
        <v>70.668897854477621</v>
      </c>
      <c r="AZ328" s="28">
        <f t="shared" si="234"/>
        <v>69.872956628807771</v>
      </c>
      <c r="BA328" s="49">
        <f t="shared" si="235"/>
        <v>72.501377910839068</v>
      </c>
      <c r="BB328" s="45">
        <f t="shared" si="211"/>
        <v>64.837760374113671</v>
      </c>
      <c r="BC328" s="5">
        <f t="shared" si="236"/>
        <v>77.5</v>
      </c>
      <c r="BD328" s="5">
        <f t="shared" si="237"/>
        <v>78.68421052631578</v>
      </c>
      <c r="BE328" s="5">
        <f t="shared" si="238"/>
        <v>71.875</v>
      </c>
      <c r="BF328" s="5">
        <f t="shared" si="239"/>
        <v>78.171641791044777</v>
      </c>
      <c r="BG328" s="5">
        <f t="shared" si="240"/>
        <v>76.828358208955223</v>
      </c>
      <c r="BH328" s="5">
        <f t="shared" si="241"/>
        <v>60.313653136531364</v>
      </c>
      <c r="BI328" s="5">
        <f t="shared" si="242"/>
        <v>55</v>
      </c>
      <c r="BJ328" s="5">
        <f t="shared" si="243"/>
        <v>52.631578947368418</v>
      </c>
      <c r="BK328" s="5">
        <f t="shared" si="244"/>
        <v>37.5</v>
      </c>
      <c r="BL328" s="5">
        <f t="shared" si="245"/>
        <v>51.492537313432834</v>
      </c>
      <c r="BM328" s="5">
        <f t="shared" si="246"/>
        <v>48.507462686567159</v>
      </c>
      <c r="BN328" s="5">
        <f t="shared" si="247"/>
        <v>11.808118081180812</v>
      </c>
      <c r="BP328" s="51" t="s">
        <v>797</v>
      </c>
      <c r="BQ328" s="51" t="s">
        <v>787</v>
      </c>
    </row>
    <row r="329" spans="1:69" x14ac:dyDescent="0.25">
      <c r="A329" s="1">
        <v>479</v>
      </c>
      <c r="B329" s="1" t="s">
        <v>545</v>
      </c>
      <c r="C329" s="1" t="s">
        <v>25</v>
      </c>
      <c r="D329" s="1">
        <v>28</v>
      </c>
      <c r="E329" s="4">
        <f t="shared" si="228"/>
        <v>76</v>
      </c>
      <c r="F329">
        <v>81</v>
      </c>
      <c r="G329">
        <v>237</v>
      </c>
      <c r="H329" t="s">
        <v>590</v>
      </c>
      <c r="I329" s="1" t="s">
        <v>587</v>
      </c>
      <c r="J329" s="1" t="s">
        <v>105</v>
      </c>
      <c r="K329" s="1">
        <v>78</v>
      </c>
      <c r="L329" s="1">
        <v>37</v>
      </c>
      <c r="M329" s="1">
        <v>2035</v>
      </c>
      <c r="N329" s="12">
        <v>210</v>
      </c>
      <c r="O329" s="12">
        <v>495</v>
      </c>
      <c r="P329" s="12">
        <v>0.42399999999999999</v>
      </c>
      <c r="Q329" s="7">
        <v>95</v>
      </c>
      <c r="R329" s="7">
        <v>265</v>
      </c>
      <c r="S329" s="7">
        <v>0.35799999999999998</v>
      </c>
      <c r="T329" s="1">
        <v>115</v>
      </c>
      <c r="U329" s="1">
        <v>230</v>
      </c>
      <c r="V329" s="1">
        <v>0.5</v>
      </c>
      <c r="W329" s="1">
        <v>0.52</v>
      </c>
      <c r="X329" s="16">
        <v>62</v>
      </c>
      <c r="Y329" s="16">
        <v>87</v>
      </c>
      <c r="Z329" s="16">
        <v>0.71299999999999997</v>
      </c>
      <c r="AA329" s="20">
        <v>58</v>
      </c>
      <c r="AB329" s="20">
        <v>328</v>
      </c>
      <c r="AC329" s="20">
        <v>386</v>
      </c>
      <c r="AD329" s="32">
        <v>100</v>
      </c>
      <c r="AE329" s="34">
        <v>69</v>
      </c>
      <c r="AF329" s="30">
        <v>36</v>
      </c>
      <c r="AG329" s="1">
        <v>60</v>
      </c>
      <c r="AH329" s="1">
        <v>146</v>
      </c>
      <c r="AI329" s="1">
        <v>577</v>
      </c>
      <c r="AJ329" s="1"/>
      <c r="AK329" s="4">
        <f t="shared" si="229"/>
        <v>82.830586874658138</v>
      </c>
      <c r="AL329" s="4">
        <f t="shared" si="230"/>
        <v>74.544247742297159</v>
      </c>
      <c r="AM329" s="14">
        <f t="shared" si="231"/>
        <v>69.507933232169961</v>
      </c>
      <c r="AN329" s="10">
        <f t="shared" si="249"/>
        <v>78.193600000000004</v>
      </c>
      <c r="AO329" s="18">
        <f t="shared" si="250"/>
        <v>78.931330000000003</v>
      </c>
      <c r="AP329" s="39">
        <f t="shared" si="224"/>
        <v>76.729281893200408</v>
      </c>
      <c r="AQ329" s="37">
        <f t="shared" si="219"/>
        <v>73.22</v>
      </c>
      <c r="AR329" s="24">
        <f t="shared" si="223"/>
        <v>66.462500000000006</v>
      </c>
      <c r="AS329" s="22">
        <f t="shared" si="225"/>
        <v>67.447084109416153</v>
      </c>
      <c r="AT329" s="26">
        <f t="shared" si="226"/>
        <v>82.734703157035185</v>
      </c>
      <c r="AU329" s="43">
        <f t="shared" si="221"/>
        <v>60.755835308911486</v>
      </c>
      <c r="AV329" s="37">
        <f t="shared" si="232"/>
        <v>78.73223706108422</v>
      </c>
      <c r="AW329" s="42">
        <f t="shared" si="227"/>
        <v>83.353536135577144</v>
      </c>
      <c r="AX329" s="45">
        <f t="shared" si="233"/>
        <v>71.175329337032551</v>
      </c>
      <c r="AY329" s="47">
        <f t="shared" si="248"/>
        <v>76.593087220149243</v>
      </c>
      <c r="AZ329" s="28">
        <f t="shared" si="234"/>
        <v>78.808004966929985</v>
      </c>
      <c r="BA329" s="49">
        <f t="shared" si="235"/>
        <v>72.042264120986232</v>
      </c>
      <c r="BB329" s="45">
        <f t="shared" si="211"/>
        <v>78.021237334262025</v>
      </c>
      <c r="BC329" s="5">
        <f t="shared" si="236"/>
        <v>77.5</v>
      </c>
      <c r="BD329" s="5">
        <f t="shared" si="237"/>
        <v>83.421052631578945</v>
      </c>
      <c r="BE329" s="5">
        <f t="shared" si="238"/>
        <v>66.25</v>
      </c>
      <c r="BF329" s="5">
        <f t="shared" si="239"/>
        <v>80.522388059701484</v>
      </c>
      <c r="BG329" s="5">
        <f t="shared" si="240"/>
        <v>74.477611940298502</v>
      </c>
      <c r="BH329" s="5">
        <f t="shared" si="241"/>
        <v>85.719557195571952</v>
      </c>
      <c r="BI329" s="5">
        <f t="shared" si="242"/>
        <v>55</v>
      </c>
      <c r="BJ329" s="5">
        <f t="shared" si="243"/>
        <v>63.157894736842103</v>
      </c>
      <c r="BK329" s="5">
        <f t="shared" si="244"/>
        <v>25</v>
      </c>
      <c r="BL329" s="5">
        <f t="shared" si="245"/>
        <v>56.71641791044776</v>
      </c>
      <c r="BM329" s="5">
        <f t="shared" si="246"/>
        <v>43.283582089552233</v>
      </c>
      <c r="BN329" s="5">
        <f t="shared" si="247"/>
        <v>68.26568265682657</v>
      </c>
      <c r="BP329" s="51" t="s">
        <v>810</v>
      </c>
      <c r="BQ329" s="51" t="s">
        <v>787</v>
      </c>
    </row>
    <row r="330" spans="1:69" x14ac:dyDescent="0.25">
      <c r="A330" s="1">
        <v>367</v>
      </c>
      <c r="B330" s="1" t="s">
        <v>430</v>
      </c>
      <c r="C330" s="1" t="s">
        <v>33</v>
      </c>
      <c r="D330" s="1">
        <v>24</v>
      </c>
      <c r="E330" s="4">
        <f t="shared" si="228"/>
        <v>78</v>
      </c>
      <c r="F330">
        <v>83</v>
      </c>
      <c r="G330">
        <v>235</v>
      </c>
      <c r="H330" t="s">
        <v>594</v>
      </c>
      <c r="I330" s="1" t="s">
        <v>587</v>
      </c>
      <c r="J330" s="1" t="s">
        <v>57</v>
      </c>
      <c r="K330" s="1">
        <v>82</v>
      </c>
      <c r="L330" s="1">
        <v>45</v>
      </c>
      <c r="M330" s="1">
        <v>1743</v>
      </c>
      <c r="N330" s="12">
        <v>280</v>
      </c>
      <c r="O330" s="12">
        <v>489</v>
      </c>
      <c r="P330" s="12">
        <v>0.57299999999999995</v>
      </c>
      <c r="Q330" s="7">
        <v>0</v>
      </c>
      <c r="R330" s="7">
        <v>3</v>
      </c>
      <c r="S330" s="7">
        <v>0</v>
      </c>
      <c r="T330" s="1">
        <v>280</v>
      </c>
      <c r="U330" s="1">
        <v>486</v>
      </c>
      <c r="V330" s="1">
        <v>0.57599999999999996</v>
      </c>
      <c r="W330" s="1">
        <v>0.57299999999999995</v>
      </c>
      <c r="X330" s="16">
        <v>157</v>
      </c>
      <c r="Y330" s="16">
        <v>317</v>
      </c>
      <c r="Z330" s="16">
        <v>0.495</v>
      </c>
      <c r="AA330" s="20">
        <v>175</v>
      </c>
      <c r="AB330" s="20">
        <v>337</v>
      </c>
      <c r="AC330" s="20">
        <v>512</v>
      </c>
      <c r="AD330" s="32">
        <v>74</v>
      </c>
      <c r="AE330" s="34">
        <v>65</v>
      </c>
      <c r="AF330" s="30">
        <v>63</v>
      </c>
      <c r="AG330" s="1">
        <v>106</v>
      </c>
      <c r="AH330" s="1">
        <v>207</v>
      </c>
      <c r="AI330" s="1">
        <v>717</v>
      </c>
      <c r="AJ330" s="1"/>
      <c r="AK330" s="4">
        <f t="shared" si="229"/>
        <v>83.109078804412562</v>
      </c>
      <c r="AL330" s="4">
        <f t="shared" si="230"/>
        <v>74.829292423339922</v>
      </c>
      <c r="AM330" s="14">
        <f t="shared" si="231"/>
        <v>77.930244309559939</v>
      </c>
      <c r="AN330" s="10">
        <f t="shared" si="249"/>
        <v>45</v>
      </c>
      <c r="AO330" s="18">
        <f t="shared" si="250"/>
        <v>65.565949999999987</v>
      </c>
      <c r="AP330" s="39">
        <f t="shared" si="224"/>
        <v>88.42239206597381</v>
      </c>
      <c r="AQ330" s="37">
        <f t="shared" si="219"/>
        <v>71.7</v>
      </c>
      <c r="AR330" s="24">
        <f t="shared" si="223"/>
        <v>75.587500000000006</v>
      </c>
      <c r="AS330" s="22">
        <f>((AA330/3)*0.6+(AC330/9)*0.2+(AZ330/0.96)*0.2)*0.7+41</f>
        <v>86.074246845332084</v>
      </c>
      <c r="AT330" s="26">
        <f t="shared" si="226"/>
        <v>86.112883524760576</v>
      </c>
      <c r="AU330" s="43">
        <f t="shared" si="221"/>
        <v>57.849789415370822</v>
      </c>
      <c r="AV330" s="37">
        <f t="shared" si="232"/>
        <v>80.019152221939436</v>
      </c>
      <c r="AW330" s="42">
        <f t="shared" si="227"/>
        <v>87.175594478381612</v>
      </c>
      <c r="AX330" s="45">
        <f t="shared" si="233"/>
        <v>72.715511669866885</v>
      </c>
      <c r="AY330" s="47">
        <f t="shared" si="248"/>
        <v>77.451033115671649</v>
      </c>
      <c r="AZ330" s="28">
        <f t="shared" si="234"/>
        <v>86.467216463229519</v>
      </c>
      <c r="BA330" s="49">
        <f t="shared" si="235"/>
        <v>55.486171800481671</v>
      </c>
      <c r="BB330" s="45">
        <f t="shared" si="211"/>
        <v>83.710992862870597</v>
      </c>
      <c r="BC330" s="5">
        <f t="shared" si="236"/>
        <v>87.5</v>
      </c>
      <c r="BD330" s="5">
        <f t="shared" si="237"/>
        <v>88.15789473684211</v>
      </c>
      <c r="BE330" s="5">
        <f t="shared" si="238"/>
        <v>60.625</v>
      </c>
      <c r="BF330" s="5">
        <f t="shared" si="239"/>
        <v>79.850746268656707</v>
      </c>
      <c r="BG330" s="5">
        <f t="shared" si="240"/>
        <v>75.149253731343279</v>
      </c>
      <c r="BH330" s="5">
        <f t="shared" si="241"/>
        <v>81.311640389131156</v>
      </c>
      <c r="BI330" s="5">
        <f t="shared" si="242"/>
        <v>75</v>
      </c>
      <c r="BJ330" s="5">
        <f t="shared" si="243"/>
        <v>73.684210526315795</v>
      </c>
      <c r="BK330" s="5">
        <f t="shared" si="244"/>
        <v>12.5</v>
      </c>
      <c r="BL330" s="5">
        <f t="shared" si="245"/>
        <v>55.223880597014919</v>
      </c>
      <c r="BM330" s="5">
        <f t="shared" si="246"/>
        <v>44.776119402985074</v>
      </c>
      <c r="BN330" s="5">
        <f t="shared" si="247"/>
        <v>58.470311975847032</v>
      </c>
      <c r="BP330" s="51" t="s">
        <v>807</v>
      </c>
      <c r="BQ330" s="51" t="s">
        <v>790</v>
      </c>
    </row>
    <row r="331" spans="1:69" x14ac:dyDescent="0.25">
      <c r="A331" s="1">
        <v>33</v>
      </c>
      <c r="B331" s="1" t="s">
        <v>83</v>
      </c>
      <c r="C331" s="1" t="s">
        <v>50</v>
      </c>
      <c r="D331" s="1">
        <v>34</v>
      </c>
      <c r="E331" s="4">
        <f t="shared" si="228"/>
        <v>74</v>
      </c>
      <c r="F331">
        <v>79</v>
      </c>
      <c r="G331">
        <v>226</v>
      </c>
      <c r="H331" t="s">
        <v>782</v>
      </c>
      <c r="I331" s="1" t="s">
        <v>587</v>
      </c>
      <c r="J331" s="1" t="s">
        <v>84</v>
      </c>
      <c r="K331" s="1">
        <v>76</v>
      </c>
      <c r="L331" s="1">
        <v>74</v>
      </c>
      <c r="M331" s="1">
        <v>2271</v>
      </c>
      <c r="N331" s="12">
        <v>277</v>
      </c>
      <c r="O331" s="12">
        <v>624</v>
      </c>
      <c r="P331" s="12">
        <v>0.44400000000000001</v>
      </c>
      <c r="Q331" s="7">
        <v>136</v>
      </c>
      <c r="R331" s="7">
        <v>376</v>
      </c>
      <c r="S331" s="7">
        <v>0.36199999999999999</v>
      </c>
      <c r="T331" s="1">
        <v>141</v>
      </c>
      <c r="U331" s="1">
        <v>248</v>
      </c>
      <c r="V331" s="1">
        <v>0.56899999999999995</v>
      </c>
      <c r="W331" s="1">
        <v>0.55300000000000005</v>
      </c>
      <c r="X331" s="16">
        <v>74</v>
      </c>
      <c r="Y331" s="16">
        <v>95</v>
      </c>
      <c r="Z331" s="16">
        <v>0.77900000000000003</v>
      </c>
      <c r="AA331" s="20">
        <v>51</v>
      </c>
      <c r="AB331" s="20">
        <v>251</v>
      </c>
      <c r="AC331" s="20">
        <v>302</v>
      </c>
      <c r="AD331" s="32">
        <v>114</v>
      </c>
      <c r="AE331" s="34">
        <v>67</v>
      </c>
      <c r="AF331" s="30">
        <v>50</v>
      </c>
      <c r="AG331" s="1">
        <v>87</v>
      </c>
      <c r="AH331" s="1">
        <v>240</v>
      </c>
      <c r="AI331" s="1">
        <v>764</v>
      </c>
      <c r="AJ331" s="1"/>
      <c r="AK331" s="4">
        <f t="shared" si="229"/>
        <v>83.003132952182796</v>
      </c>
      <c r="AL331" s="4">
        <f t="shared" si="230"/>
        <v>74.720853727528265</v>
      </c>
      <c r="AM331" s="14">
        <f t="shared" si="231"/>
        <v>73.523016691957508</v>
      </c>
      <c r="AN331" s="10">
        <f t="shared" si="249"/>
        <v>85.114399999999989</v>
      </c>
      <c r="AO331" s="18">
        <f t="shared" si="250"/>
        <v>83.548390000000012</v>
      </c>
      <c r="AP331" s="39">
        <f t="shared" si="224"/>
        <v>75.376872512021805</v>
      </c>
      <c r="AQ331" s="37">
        <f t="shared" si="219"/>
        <v>72.459999999999994</v>
      </c>
      <c r="AR331" s="24">
        <f t="shared" si="223"/>
        <v>70.639722222222218</v>
      </c>
      <c r="AS331" s="22">
        <f t="shared" ref="AS331:AS353" si="251">((AA331/3)*0.6+(AC331/9)*0.2+(AZ331/0.96)*0.2)*0.75+40</f>
        <v>63.943371901497379</v>
      </c>
      <c r="AT331" s="26">
        <f t="shared" si="226"/>
        <v>76.270990949116424</v>
      </c>
      <c r="AU331" s="43">
        <f t="shared" si="221"/>
        <v>62.166270567882776</v>
      </c>
      <c r="AV331" s="37">
        <f t="shared" si="232"/>
        <v>79.41474668348576</v>
      </c>
      <c r="AW331" s="42">
        <f t="shared" si="227"/>
        <v>82.96551552129722</v>
      </c>
      <c r="AX331" s="45">
        <f t="shared" si="233"/>
        <v>68.415497397409979</v>
      </c>
      <c r="AY331" s="47">
        <f t="shared" si="248"/>
        <v>74.843664645522381</v>
      </c>
      <c r="AZ331" s="28">
        <f t="shared" si="234"/>
        <v>72.064246836249879</v>
      </c>
      <c r="BA331" s="49">
        <f t="shared" si="235"/>
        <v>76.416063358110435</v>
      </c>
      <c r="BB331" s="45">
        <f t="shared" si="211"/>
        <v>78.370890353678632</v>
      </c>
      <c r="BC331" s="5">
        <f t="shared" si="236"/>
        <v>62.5</v>
      </c>
      <c r="BD331" s="5">
        <f t="shared" si="237"/>
        <v>78.68421052631578</v>
      </c>
      <c r="BE331" s="5">
        <f t="shared" si="238"/>
        <v>71.875</v>
      </c>
      <c r="BF331" s="5">
        <f t="shared" si="239"/>
        <v>76.828358208955223</v>
      </c>
      <c r="BG331" s="5">
        <f t="shared" si="240"/>
        <v>78.171641791044777</v>
      </c>
      <c r="BH331" s="5">
        <f t="shared" si="241"/>
        <v>89.282120093928228</v>
      </c>
      <c r="BI331" s="5">
        <f t="shared" si="242"/>
        <v>25</v>
      </c>
      <c r="BJ331" s="5">
        <f t="shared" si="243"/>
        <v>52.631578947368418</v>
      </c>
      <c r="BK331" s="5">
        <f t="shared" si="244"/>
        <v>37.5</v>
      </c>
      <c r="BL331" s="5">
        <f t="shared" si="245"/>
        <v>48.507462686567159</v>
      </c>
      <c r="BM331" s="5">
        <f t="shared" si="246"/>
        <v>51.492537313432834</v>
      </c>
      <c r="BN331" s="5">
        <f t="shared" si="247"/>
        <v>76.182489097618259</v>
      </c>
      <c r="BP331" s="51" t="s">
        <v>810</v>
      </c>
      <c r="BQ331" s="51" t="s">
        <v>789</v>
      </c>
    </row>
    <row r="332" spans="1:69" x14ac:dyDescent="0.25">
      <c r="A332" s="1">
        <v>56</v>
      </c>
      <c r="B332" s="1" t="s">
        <v>114</v>
      </c>
      <c r="C332" s="1" t="s">
        <v>25</v>
      </c>
      <c r="D332" s="1">
        <v>34</v>
      </c>
      <c r="E332" s="4">
        <f t="shared" si="228"/>
        <v>77</v>
      </c>
      <c r="F332">
        <v>82</v>
      </c>
      <c r="G332">
        <v>235</v>
      </c>
      <c r="H332" t="s">
        <v>602</v>
      </c>
      <c r="I332" s="1" t="s">
        <v>587</v>
      </c>
      <c r="J332" s="1" t="s">
        <v>59</v>
      </c>
      <c r="K332" s="1">
        <v>72</v>
      </c>
      <c r="L332" s="1">
        <v>19</v>
      </c>
      <c r="M332" s="1">
        <v>935</v>
      </c>
      <c r="N332" s="12">
        <v>94</v>
      </c>
      <c r="O332" s="12">
        <v>230</v>
      </c>
      <c r="P332" s="12">
        <v>0.40899999999999997</v>
      </c>
      <c r="Q332" s="7">
        <v>46</v>
      </c>
      <c r="R332" s="7">
        <v>126</v>
      </c>
      <c r="S332" s="7">
        <v>0.36499999999999999</v>
      </c>
      <c r="T332" s="1">
        <v>48</v>
      </c>
      <c r="U332" s="1">
        <v>104</v>
      </c>
      <c r="V332" s="1">
        <v>0.46200000000000002</v>
      </c>
      <c r="W332" s="1">
        <v>0.50900000000000001</v>
      </c>
      <c r="X332" s="16">
        <v>30</v>
      </c>
      <c r="Y332" s="16">
        <v>37</v>
      </c>
      <c r="Z332" s="16">
        <v>0.81100000000000005</v>
      </c>
      <c r="AA332" s="20">
        <v>29</v>
      </c>
      <c r="AB332" s="20">
        <v>86</v>
      </c>
      <c r="AC332" s="20">
        <v>115</v>
      </c>
      <c r="AD332" s="32">
        <v>47</v>
      </c>
      <c r="AE332" s="34">
        <v>10</v>
      </c>
      <c r="AF332" s="30">
        <v>12</v>
      </c>
      <c r="AG332" s="1">
        <v>11</v>
      </c>
      <c r="AH332" s="1">
        <v>65</v>
      </c>
      <c r="AI332" s="1">
        <v>264</v>
      </c>
      <c r="AJ332" s="1"/>
      <c r="AK332" s="4">
        <f t="shared" si="229"/>
        <v>72.610672646617729</v>
      </c>
      <c r="AL332" s="4">
        <f t="shared" si="230"/>
        <v>64.083864944185208</v>
      </c>
      <c r="AM332" s="14">
        <f t="shared" si="231"/>
        <v>63.204132018209407</v>
      </c>
      <c r="AN332" s="10">
        <f t="shared" si="249"/>
        <v>70.501999999999995</v>
      </c>
      <c r="AO332" s="18">
        <f t="shared" si="250"/>
        <v>67.646500000000003</v>
      </c>
      <c r="AP332" s="39">
        <f t="shared" si="224"/>
        <v>69.99246182948653</v>
      </c>
      <c r="AQ332" s="37">
        <f t="shared" ref="AQ332:AQ348" si="252">(AE332/1.5)*0.57+47</f>
        <v>50.8</v>
      </c>
      <c r="AR332" s="24">
        <f t="shared" si="223"/>
        <v>58.858333333333334</v>
      </c>
      <c r="AS332" s="22">
        <f t="shared" si="251"/>
        <v>57.169542415430357</v>
      </c>
      <c r="AT332" s="26">
        <f t="shared" si="226"/>
        <v>64.227637653525591</v>
      </c>
      <c r="AU332" s="43">
        <f t="shared" si="221"/>
        <v>52.968451620813397</v>
      </c>
      <c r="AV332" s="37">
        <f t="shared" si="232"/>
        <v>73.668450990911666</v>
      </c>
      <c r="AW332" s="42">
        <f t="shared" si="227"/>
        <v>71.916438548684027</v>
      </c>
      <c r="AX332" s="45">
        <f t="shared" si="233"/>
        <v>56.206549438233196</v>
      </c>
      <c r="AY332" s="47">
        <f t="shared" si="248"/>
        <v>62.799001865671649</v>
      </c>
      <c r="AZ332" s="28">
        <f t="shared" si="234"/>
        <v>69.778404792087585</v>
      </c>
      <c r="BA332" s="49">
        <f t="shared" si="235"/>
        <v>65.513113287849279</v>
      </c>
      <c r="BB332" s="45">
        <f t="shared" si="211"/>
        <v>70.090821312727201</v>
      </c>
      <c r="BC332" s="5">
        <f t="shared" si="236"/>
        <v>62.5</v>
      </c>
      <c r="BD332" s="5">
        <f t="shared" si="237"/>
        <v>85.78947368421052</v>
      </c>
      <c r="BE332" s="5">
        <f t="shared" si="238"/>
        <v>63.4375</v>
      </c>
      <c r="BF332" s="5">
        <f t="shared" si="239"/>
        <v>79.850746268656707</v>
      </c>
      <c r="BG332" s="5">
        <f t="shared" si="240"/>
        <v>75.149253731343279</v>
      </c>
      <c r="BH332" s="5">
        <f t="shared" si="241"/>
        <v>69.114391143911433</v>
      </c>
      <c r="BI332" s="5">
        <f t="shared" si="242"/>
        <v>25</v>
      </c>
      <c r="BJ332" s="5">
        <f t="shared" si="243"/>
        <v>68.421052631578945</v>
      </c>
      <c r="BK332" s="5">
        <f t="shared" si="244"/>
        <v>18.75</v>
      </c>
      <c r="BL332" s="5">
        <f t="shared" si="245"/>
        <v>55.223880597014919</v>
      </c>
      <c r="BM332" s="5">
        <f t="shared" si="246"/>
        <v>44.776119402985074</v>
      </c>
      <c r="BN332" s="5">
        <f t="shared" si="247"/>
        <v>31.365313653136532</v>
      </c>
      <c r="BP332" s="51" t="s">
        <v>786</v>
      </c>
      <c r="BQ332" s="51" t="s">
        <v>790</v>
      </c>
    </row>
    <row r="333" spans="1:69" x14ac:dyDescent="0.25">
      <c r="A333" s="1">
        <v>123</v>
      </c>
      <c r="B333" s="1" t="s">
        <v>183</v>
      </c>
      <c r="C333" s="1" t="s">
        <v>30</v>
      </c>
      <c r="D333" s="1">
        <v>24</v>
      </c>
      <c r="E333" s="4">
        <f t="shared" si="228"/>
        <v>71</v>
      </c>
      <c r="F333">
        <v>76</v>
      </c>
      <c r="G333">
        <v>200</v>
      </c>
      <c r="H333" t="s">
        <v>698</v>
      </c>
      <c r="I333" s="1" t="s">
        <v>640</v>
      </c>
      <c r="J333" s="1" t="s">
        <v>53</v>
      </c>
      <c r="K333" s="1">
        <v>67</v>
      </c>
      <c r="L333" s="1">
        <v>13</v>
      </c>
      <c r="M333" s="1">
        <v>1380</v>
      </c>
      <c r="N333" s="12">
        <v>111</v>
      </c>
      <c r="O333" s="12">
        <v>307</v>
      </c>
      <c r="P333" s="12">
        <v>0.36199999999999999</v>
      </c>
      <c r="Q333" s="7">
        <v>68</v>
      </c>
      <c r="R333" s="7">
        <v>167</v>
      </c>
      <c r="S333" s="7">
        <v>0.40699999999999997</v>
      </c>
      <c r="T333" s="1">
        <v>43</v>
      </c>
      <c r="U333" s="1">
        <v>140</v>
      </c>
      <c r="V333" s="1">
        <v>0.307</v>
      </c>
      <c r="W333" s="1">
        <v>0.47199999999999998</v>
      </c>
      <c r="X333" s="16">
        <v>29</v>
      </c>
      <c r="Y333" s="16">
        <v>38</v>
      </c>
      <c r="Z333" s="16">
        <v>0.76300000000000001</v>
      </c>
      <c r="AA333" s="20">
        <v>37</v>
      </c>
      <c r="AB333" s="20">
        <v>89</v>
      </c>
      <c r="AC333" s="20">
        <v>126</v>
      </c>
      <c r="AD333" s="32">
        <v>204</v>
      </c>
      <c r="AE333" s="34">
        <v>24</v>
      </c>
      <c r="AF333" s="30">
        <v>2</v>
      </c>
      <c r="AG333" s="1">
        <v>61</v>
      </c>
      <c r="AH333" s="1">
        <v>152</v>
      </c>
      <c r="AI333" s="1">
        <v>319</v>
      </c>
      <c r="AJ333" s="1"/>
      <c r="AK333" s="4">
        <f t="shared" si="229"/>
        <v>79.45712223980226</v>
      </c>
      <c r="AL333" s="4">
        <f t="shared" si="230"/>
        <v>71.091407468974083</v>
      </c>
      <c r="AM333" s="14">
        <f t="shared" si="231"/>
        <v>62.504421851289834</v>
      </c>
      <c r="AN333" s="10">
        <f t="shared" si="249"/>
        <v>83.332799999999992</v>
      </c>
      <c r="AO333" s="18">
        <f t="shared" si="250"/>
        <v>66.064499999999995</v>
      </c>
      <c r="AP333" s="39">
        <f t="shared" si="224"/>
        <v>70.980227935329964</v>
      </c>
      <c r="AQ333" s="37">
        <f t="shared" si="252"/>
        <v>56.12</v>
      </c>
      <c r="AR333" s="24">
        <f t="shared" si="223"/>
        <v>54.518888888888888</v>
      </c>
      <c r="AS333" s="22">
        <f t="shared" si="251"/>
        <v>59.066927383068382</v>
      </c>
      <c r="AT333" s="26">
        <f t="shared" si="226"/>
        <v>65.055498811639808</v>
      </c>
      <c r="AU333" s="43">
        <f t="shared" si="221"/>
        <v>73.526167774521539</v>
      </c>
      <c r="AV333" s="37">
        <f t="shared" si="232"/>
        <v>80.704319047116968</v>
      </c>
      <c r="AW333" s="42">
        <f t="shared" si="227"/>
        <v>76.11961892201731</v>
      </c>
      <c r="AX333" s="45">
        <f t="shared" si="233"/>
        <v>82.367868417815316</v>
      </c>
      <c r="AY333" s="47">
        <f t="shared" si="248"/>
        <v>82.720930037313451</v>
      </c>
      <c r="AZ333" s="28">
        <f t="shared" si="234"/>
        <v>73.068335251637649</v>
      </c>
      <c r="BA333" s="49">
        <f t="shared" si="235"/>
        <v>83.111487261205127</v>
      </c>
      <c r="BB333" s="45">
        <f t="shared" si="211"/>
        <v>68.200527921740999</v>
      </c>
      <c r="BC333" s="5">
        <f t="shared" si="236"/>
        <v>87.5</v>
      </c>
      <c r="BD333" s="5">
        <f t="shared" si="237"/>
        <v>71.578947368421055</v>
      </c>
      <c r="BE333" s="5">
        <f t="shared" si="238"/>
        <v>80.3125</v>
      </c>
      <c r="BF333" s="5">
        <f t="shared" si="239"/>
        <v>68.097014925373131</v>
      </c>
      <c r="BG333" s="5">
        <f t="shared" si="240"/>
        <v>86.902985074626869</v>
      </c>
      <c r="BH333" s="5">
        <f t="shared" si="241"/>
        <v>75.831935592083198</v>
      </c>
      <c r="BI333" s="5">
        <f t="shared" si="242"/>
        <v>75</v>
      </c>
      <c r="BJ333" s="5">
        <f t="shared" si="243"/>
        <v>36.842105263157897</v>
      </c>
      <c r="BK333" s="5">
        <f t="shared" si="244"/>
        <v>56.25</v>
      </c>
      <c r="BL333" s="5">
        <f t="shared" si="245"/>
        <v>29.104477611940297</v>
      </c>
      <c r="BM333" s="5">
        <f t="shared" si="246"/>
        <v>70.895522388059703</v>
      </c>
      <c r="BN333" s="5">
        <f t="shared" si="247"/>
        <v>46.293190204629319</v>
      </c>
      <c r="BP333" s="51" t="s">
        <v>795</v>
      </c>
      <c r="BQ333" s="51" t="s">
        <v>790</v>
      </c>
    </row>
    <row r="334" spans="1:69" x14ac:dyDescent="0.25">
      <c r="A334" s="1">
        <v>198</v>
      </c>
      <c r="B334" s="1" t="s">
        <v>259</v>
      </c>
      <c r="C334" s="1" t="s">
        <v>50</v>
      </c>
      <c r="D334" s="1">
        <v>21</v>
      </c>
      <c r="E334" s="4">
        <f t="shared" si="228"/>
        <v>76</v>
      </c>
      <c r="F334">
        <v>81</v>
      </c>
      <c r="G334">
        <v>215</v>
      </c>
      <c r="H334" t="s">
        <v>725</v>
      </c>
      <c r="I334" s="1" t="s">
        <v>587</v>
      </c>
      <c r="J334" s="1" t="s">
        <v>182</v>
      </c>
      <c r="K334" s="1">
        <v>45</v>
      </c>
      <c r="L334" s="1">
        <v>4</v>
      </c>
      <c r="M334" s="1">
        <v>674</v>
      </c>
      <c r="N334" s="12">
        <v>63</v>
      </c>
      <c r="O334" s="12">
        <v>158</v>
      </c>
      <c r="P334" s="12">
        <v>0.39900000000000002</v>
      </c>
      <c r="Q334" s="7">
        <v>10</v>
      </c>
      <c r="R334" s="7">
        <v>56</v>
      </c>
      <c r="S334" s="7">
        <v>0.17899999999999999</v>
      </c>
      <c r="T334" s="1">
        <v>53</v>
      </c>
      <c r="U334" s="1">
        <v>102</v>
      </c>
      <c r="V334" s="1">
        <v>0.52</v>
      </c>
      <c r="W334" s="1">
        <v>0.43</v>
      </c>
      <c r="X334" s="16">
        <v>22</v>
      </c>
      <c r="Y334" s="16">
        <v>41</v>
      </c>
      <c r="Z334" s="16">
        <v>0.53700000000000003</v>
      </c>
      <c r="AA334" s="20">
        <v>38</v>
      </c>
      <c r="AB334" s="20">
        <v>68</v>
      </c>
      <c r="AC334" s="20">
        <v>106</v>
      </c>
      <c r="AD334" s="32">
        <v>25</v>
      </c>
      <c r="AE334" s="34">
        <v>32</v>
      </c>
      <c r="AF334" s="30">
        <v>9</v>
      </c>
      <c r="AG334" s="1">
        <v>27</v>
      </c>
      <c r="AH334" s="1">
        <v>66</v>
      </c>
      <c r="AI334" s="1">
        <v>158</v>
      </c>
      <c r="AJ334" s="1"/>
      <c r="AK334" s="4">
        <f t="shared" si="229"/>
        <v>75.211599996862944</v>
      </c>
      <c r="AL334" s="4">
        <f t="shared" si="230"/>
        <v>66.74599058502443</v>
      </c>
      <c r="AM334" s="14">
        <f t="shared" si="231"/>
        <v>61.32177996965099</v>
      </c>
      <c r="AN334" s="10">
        <f t="shared" si="249"/>
        <v>55.446799999999996</v>
      </c>
      <c r="AO334" s="18">
        <f t="shared" si="250"/>
        <v>58.455500000000001</v>
      </c>
      <c r="AP334" s="39">
        <f t="shared" si="224"/>
        <v>73.0019182833625</v>
      </c>
      <c r="AQ334" s="37">
        <f t="shared" si="252"/>
        <v>59.16</v>
      </c>
      <c r="AR334" s="24">
        <f t="shared" si="223"/>
        <v>57.702500000000001</v>
      </c>
      <c r="AS334" s="22">
        <f t="shared" si="251"/>
        <v>59.820720185164497</v>
      </c>
      <c r="AT334" s="26">
        <f t="shared" si="226"/>
        <v>64.555958280402592</v>
      </c>
      <c r="AU334" s="43">
        <f t="shared" si="221"/>
        <v>52.426075087918662</v>
      </c>
      <c r="AV334" s="37">
        <f t="shared" si="232"/>
        <v>72.873015631527863</v>
      </c>
      <c r="AW334" s="42">
        <f t="shared" si="227"/>
        <v>77.137085871432134</v>
      </c>
      <c r="AX334" s="45">
        <f t="shared" si="233"/>
        <v>75.130658665603562</v>
      </c>
      <c r="AY334" s="47">
        <f t="shared" si="248"/>
        <v>79.510523320895516</v>
      </c>
      <c r="AZ334" s="28">
        <f t="shared" si="234"/>
        <v>79.065942518386123</v>
      </c>
      <c r="BA334" s="49">
        <f t="shared" si="235"/>
        <v>72.449097835702403</v>
      </c>
      <c r="BB334" s="45">
        <f t="shared" si="211"/>
        <v>69.878273710343947</v>
      </c>
      <c r="BC334" s="5">
        <f t="shared" si="236"/>
        <v>95</v>
      </c>
      <c r="BD334" s="5">
        <f t="shared" si="237"/>
        <v>83.421052631578945</v>
      </c>
      <c r="BE334" s="5">
        <f t="shared" si="238"/>
        <v>66.25</v>
      </c>
      <c r="BF334" s="5">
        <f t="shared" si="239"/>
        <v>73.134328358208961</v>
      </c>
      <c r="BG334" s="5">
        <f t="shared" si="240"/>
        <v>81.865671641791039</v>
      </c>
      <c r="BH334" s="5">
        <f t="shared" si="241"/>
        <v>65.174438108017441</v>
      </c>
      <c r="BI334" s="5">
        <f t="shared" si="242"/>
        <v>90</v>
      </c>
      <c r="BJ334" s="5">
        <f t="shared" si="243"/>
        <v>63.157894736842103</v>
      </c>
      <c r="BK334" s="5">
        <f t="shared" si="244"/>
        <v>25</v>
      </c>
      <c r="BL334" s="5">
        <f t="shared" si="245"/>
        <v>40.298507462686565</v>
      </c>
      <c r="BM334" s="5">
        <f t="shared" si="246"/>
        <v>59.701492537313428</v>
      </c>
      <c r="BN334" s="5">
        <f t="shared" si="247"/>
        <v>22.609862462260988</v>
      </c>
      <c r="BP334" s="51" t="s">
        <v>801</v>
      </c>
      <c r="BQ334" s="51" t="s">
        <v>787</v>
      </c>
    </row>
    <row r="335" spans="1:69" x14ac:dyDescent="0.25">
      <c r="A335" s="1">
        <v>281</v>
      </c>
      <c r="B335" s="1" t="s">
        <v>343</v>
      </c>
      <c r="C335" s="1" t="s">
        <v>33</v>
      </c>
      <c r="D335" s="1">
        <v>22</v>
      </c>
      <c r="E335" s="4">
        <f t="shared" si="228"/>
        <v>80</v>
      </c>
      <c r="F335">
        <v>85</v>
      </c>
      <c r="G335">
        <v>245</v>
      </c>
      <c r="H335" t="s">
        <v>641</v>
      </c>
      <c r="I335" s="1" t="s">
        <v>587</v>
      </c>
      <c r="J335" s="1" t="s">
        <v>39</v>
      </c>
      <c r="K335" s="1">
        <v>55</v>
      </c>
      <c r="L335" s="1">
        <v>7</v>
      </c>
      <c r="M335" s="1">
        <v>847</v>
      </c>
      <c r="N335" s="12">
        <v>125</v>
      </c>
      <c r="O335" s="12">
        <v>245</v>
      </c>
      <c r="P335" s="12">
        <v>0.51</v>
      </c>
      <c r="Q335" s="7">
        <v>47</v>
      </c>
      <c r="R335" s="7">
        <v>112</v>
      </c>
      <c r="S335" s="7">
        <v>0.42</v>
      </c>
      <c r="T335" s="1">
        <v>78</v>
      </c>
      <c r="U335" s="1">
        <v>133</v>
      </c>
      <c r="V335" s="1">
        <v>0.58599999999999997</v>
      </c>
      <c r="W335" s="1">
        <v>0.60599999999999998</v>
      </c>
      <c r="X335" s="16">
        <v>30</v>
      </c>
      <c r="Y335" s="16">
        <v>32</v>
      </c>
      <c r="Z335" s="16">
        <v>0.93799999999999994</v>
      </c>
      <c r="AA335" s="20">
        <v>46</v>
      </c>
      <c r="AB335" s="20">
        <v>204</v>
      </c>
      <c r="AC335" s="20">
        <v>250</v>
      </c>
      <c r="AD335" s="32">
        <v>32</v>
      </c>
      <c r="AE335" s="34">
        <v>10</v>
      </c>
      <c r="AF335" s="30">
        <v>14</v>
      </c>
      <c r="AG335" s="1">
        <v>39</v>
      </c>
      <c r="AH335" s="1">
        <v>113</v>
      </c>
      <c r="AI335" s="1">
        <v>327</v>
      </c>
      <c r="AJ335" s="1"/>
      <c r="AK335" s="4">
        <f t="shared" si="229"/>
        <v>76.322162558667685</v>
      </c>
      <c r="AL335" s="4">
        <f t="shared" si="230"/>
        <v>67.882684030636341</v>
      </c>
      <c r="AM335" s="14">
        <f t="shared" si="231"/>
        <v>68.089484066767824</v>
      </c>
      <c r="AN335" s="10">
        <f t="shared" si="249"/>
        <v>73.372</v>
      </c>
      <c r="AO335" s="18">
        <f t="shared" si="250"/>
        <v>71.646999999999991</v>
      </c>
      <c r="AP335" s="39">
        <f t="shared" si="224"/>
        <v>75.730280868224895</v>
      </c>
      <c r="AQ335" s="37">
        <f t="shared" si="252"/>
        <v>50.8</v>
      </c>
      <c r="AR335" s="24">
        <f t="shared" si="223"/>
        <v>60.054722222222225</v>
      </c>
      <c r="AS335" s="22">
        <f t="shared" si="251"/>
        <v>64.036653965573691</v>
      </c>
      <c r="AT335" s="26">
        <f t="shared" si="226"/>
        <v>74.669034917954647</v>
      </c>
      <c r="AU335" s="43">
        <f t="shared" si="221"/>
        <v>51.872588056220096</v>
      </c>
      <c r="AV335" s="37">
        <f t="shared" si="232"/>
        <v>73.996000238536993</v>
      </c>
      <c r="AW335" s="42">
        <f t="shared" si="227"/>
        <v>73.919669313443677</v>
      </c>
      <c r="AX335" s="45">
        <f t="shared" si="233"/>
        <v>66.367266506030731</v>
      </c>
      <c r="AY335" s="47">
        <f t="shared" si="248"/>
        <v>68.137397388059696</v>
      </c>
      <c r="AZ335" s="28">
        <f t="shared" si="234"/>
        <v>83.007918713004997</v>
      </c>
      <c r="BA335" s="49">
        <f t="shared" si="235"/>
        <v>49.813088087774425</v>
      </c>
      <c r="BB335" s="45">
        <f t="shared" si="211"/>
        <v>80.609840146367475</v>
      </c>
      <c r="BC335" s="5">
        <f t="shared" si="236"/>
        <v>92.5</v>
      </c>
      <c r="BD335" s="5">
        <f t="shared" si="237"/>
        <v>92.89473684210526</v>
      </c>
      <c r="BE335" s="5">
        <f t="shared" si="238"/>
        <v>55</v>
      </c>
      <c r="BF335" s="5">
        <f t="shared" si="239"/>
        <v>83.208955223880594</v>
      </c>
      <c r="BG335" s="5">
        <f t="shared" si="240"/>
        <v>71.791044776119406</v>
      </c>
      <c r="BH335" s="5">
        <f t="shared" si="241"/>
        <v>67.785977859778598</v>
      </c>
      <c r="BI335" s="5">
        <f t="shared" si="242"/>
        <v>85</v>
      </c>
      <c r="BJ335" s="5">
        <f t="shared" si="243"/>
        <v>84.21052631578948</v>
      </c>
      <c r="BK335" s="5">
        <f t="shared" si="244"/>
        <v>0</v>
      </c>
      <c r="BL335" s="5">
        <f t="shared" si="245"/>
        <v>62.686567164179102</v>
      </c>
      <c r="BM335" s="5">
        <f t="shared" si="246"/>
        <v>37.31343283582089</v>
      </c>
      <c r="BN335" s="5">
        <f t="shared" si="247"/>
        <v>28.41328413284133</v>
      </c>
      <c r="BP335" s="51" t="s">
        <v>807</v>
      </c>
      <c r="BQ335" s="51" t="s">
        <v>790</v>
      </c>
    </row>
    <row r="336" spans="1:69" x14ac:dyDescent="0.25">
      <c r="A336" s="1">
        <v>42</v>
      </c>
      <c r="B336" s="1" t="s">
        <v>96</v>
      </c>
      <c r="C336" s="1" t="s">
        <v>50</v>
      </c>
      <c r="D336" s="1">
        <v>26</v>
      </c>
      <c r="E336" s="4">
        <f t="shared" si="228"/>
        <v>77</v>
      </c>
      <c r="F336">
        <v>82</v>
      </c>
      <c r="G336">
        <v>235</v>
      </c>
      <c r="H336" t="s">
        <v>676</v>
      </c>
      <c r="I336" s="1" t="s">
        <v>587</v>
      </c>
      <c r="J336" s="1" t="s">
        <v>55</v>
      </c>
      <c r="K336" s="1">
        <v>24</v>
      </c>
      <c r="L336" s="1">
        <v>1</v>
      </c>
      <c r="M336" s="1">
        <v>505</v>
      </c>
      <c r="N336" s="12">
        <v>92</v>
      </c>
      <c r="O336" s="12">
        <v>212</v>
      </c>
      <c r="P336" s="12">
        <v>0.434</v>
      </c>
      <c r="Q336" s="7">
        <v>8</v>
      </c>
      <c r="R336" s="7">
        <v>34</v>
      </c>
      <c r="S336" s="7">
        <v>0.23499999999999999</v>
      </c>
      <c r="T336" s="1">
        <v>84</v>
      </c>
      <c r="U336" s="1">
        <v>178</v>
      </c>
      <c r="V336" s="1">
        <v>0.47199999999999998</v>
      </c>
      <c r="W336" s="1">
        <v>0.45300000000000001</v>
      </c>
      <c r="X336" s="16">
        <v>20</v>
      </c>
      <c r="Y336" s="16">
        <v>26</v>
      </c>
      <c r="Z336" s="16">
        <v>0.76900000000000002</v>
      </c>
      <c r="AA336" s="20">
        <v>12</v>
      </c>
      <c r="AB336" s="20">
        <v>77</v>
      </c>
      <c r="AC336" s="20">
        <v>89</v>
      </c>
      <c r="AD336" s="32">
        <v>32</v>
      </c>
      <c r="AE336" s="34">
        <v>15</v>
      </c>
      <c r="AF336" s="30">
        <v>13</v>
      </c>
      <c r="AG336" s="1">
        <v>37</v>
      </c>
      <c r="AH336" s="1">
        <v>66</v>
      </c>
      <c r="AI336" s="1">
        <v>212</v>
      </c>
      <c r="AJ336" s="1"/>
      <c r="AK336" s="4">
        <f t="shared" si="229"/>
        <v>73.383403677235293</v>
      </c>
      <c r="AL336" s="4">
        <f t="shared" si="230"/>
        <v>64.874777881405535</v>
      </c>
      <c r="AM336" s="14">
        <f t="shared" si="231"/>
        <v>63.928980273141121</v>
      </c>
      <c r="AN336" s="10">
        <f t="shared" si="249"/>
        <v>57.873999999999995</v>
      </c>
      <c r="AO336" s="18">
        <f t="shared" si="250"/>
        <v>65.623500000000007</v>
      </c>
      <c r="AP336" s="39">
        <f t="shared" si="224"/>
        <v>72.267085418447152</v>
      </c>
      <c r="AQ336" s="37">
        <f t="shared" si="252"/>
        <v>52.7</v>
      </c>
      <c r="AR336" s="24">
        <f t="shared" si="223"/>
        <v>59.182777777777773</v>
      </c>
      <c r="AS336" s="22">
        <f t="shared" si="251"/>
        <v>55.004430070926148</v>
      </c>
      <c r="AT336" s="26">
        <f t="shared" si="226"/>
        <v>64.19776340425949</v>
      </c>
      <c r="AU336" s="43">
        <f t="shared" si="221"/>
        <v>52.074634454246414</v>
      </c>
      <c r="AV336" s="37">
        <f t="shared" si="232"/>
        <v>72.275207627441063</v>
      </c>
      <c r="AW336" s="42">
        <f t="shared" si="227"/>
        <v>73.259149570464558</v>
      </c>
      <c r="AX336" s="45">
        <f t="shared" si="233"/>
        <v>64.060486586002398</v>
      </c>
      <c r="AY336" s="47">
        <f t="shared" si="248"/>
        <v>69.822595615671645</v>
      </c>
      <c r="AZ336" s="28">
        <f t="shared" si="234"/>
        <v>75.015019120594019</v>
      </c>
      <c r="BA336" s="49">
        <f t="shared" si="235"/>
        <v>68.97896848942176</v>
      </c>
      <c r="BB336" s="45">
        <f t="shared" si="211"/>
        <v>71.73184769409491</v>
      </c>
      <c r="BC336" s="5">
        <f t="shared" si="236"/>
        <v>82.5</v>
      </c>
      <c r="BD336" s="5">
        <f t="shared" si="237"/>
        <v>85.78947368421052</v>
      </c>
      <c r="BE336" s="5">
        <f t="shared" si="238"/>
        <v>63.4375</v>
      </c>
      <c r="BF336" s="5">
        <f t="shared" si="239"/>
        <v>79.850746268656707</v>
      </c>
      <c r="BG336" s="5">
        <f t="shared" si="240"/>
        <v>75.149253731343279</v>
      </c>
      <c r="BH336" s="5">
        <f t="shared" si="241"/>
        <v>62.623280778262327</v>
      </c>
      <c r="BI336" s="5">
        <f t="shared" si="242"/>
        <v>65</v>
      </c>
      <c r="BJ336" s="5">
        <f t="shared" si="243"/>
        <v>68.421052631578945</v>
      </c>
      <c r="BK336" s="5">
        <f t="shared" si="244"/>
        <v>18.75</v>
      </c>
      <c r="BL336" s="5">
        <f t="shared" si="245"/>
        <v>55.223880597014919</v>
      </c>
      <c r="BM336" s="5">
        <f t="shared" si="246"/>
        <v>44.776119402985074</v>
      </c>
      <c r="BN336" s="5">
        <f t="shared" si="247"/>
        <v>16.940623951694064</v>
      </c>
      <c r="BP336" s="51" t="s">
        <v>788</v>
      </c>
      <c r="BQ336" s="51" t="s">
        <v>789</v>
      </c>
    </row>
    <row r="337" spans="1:69" x14ac:dyDescent="0.25">
      <c r="A337" s="1">
        <v>86</v>
      </c>
      <c r="B337" s="1" t="s">
        <v>145</v>
      </c>
      <c r="C337" s="1" t="s">
        <v>73</v>
      </c>
      <c r="D337" s="1">
        <v>23</v>
      </c>
      <c r="E337" s="4">
        <f t="shared" si="228"/>
        <v>73</v>
      </c>
      <c r="F337">
        <v>78</v>
      </c>
      <c r="G337">
        <v>190</v>
      </c>
      <c r="H337" t="s">
        <v>621</v>
      </c>
      <c r="I337" s="1" t="s">
        <v>587</v>
      </c>
      <c r="J337" s="1" t="s">
        <v>62</v>
      </c>
      <c r="K337" s="1">
        <v>66</v>
      </c>
      <c r="L337" s="1">
        <v>63</v>
      </c>
      <c r="M337" s="1">
        <v>2149</v>
      </c>
      <c r="N337" s="12">
        <v>364</v>
      </c>
      <c r="O337" s="12">
        <v>919</v>
      </c>
      <c r="P337" s="12">
        <v>0.39600000000000002</v>
      </c>
      <c r="Q337" s="7">
        <v>36</v>
      </c>
      <c r="R337" s="7">
        <v>153</v>
      </c>
      <c r="S337" s="7">
        <v>0.23499999999999999</v>
      </c>
      <c r="T337" s="1">
        <v>328</v>
      </c>
      <c r="U337" s="1">
        <v>766</v>
      </c>
      <c r="V337" s="1">
        <v>0.42799999999999999</v>
      </c>
      <c r="W337" s="1">
        <v>0.41599999999999998</v>
      </c>
      <c r="X337" s="16">
        <v>202</v>
      </c>
      <c r="Y337" s="16">
        <v>291</v>
      </c>
      <c r="Z337" s="16">
        <v>0.69399999999999995</v>
      </c>
      <c r="AA337" s="20">
        <v>64</v>
      </c>
      <c r="AB337" s="20">
        <v>289</v>
      </c>
      <c r="AC337" s="20">
        <v>353</v>
      </c>
      <c r="AD337" s="32">
        <v>442</v>
      </c>
      <c r="AE337" s="34">
        <v>111</v>
      </c>
      <c r="AF337" s="30">
        <v>30</v>
      </c>
      <c r="AG337" s="1">
        <v>253</v>
      </c>
      <c r="AH337" s="1">
        <v>167</v>
      </c>
      <c r="AI337" s="1">
        <v>966</v>
      </c>
      <c r="AJ337" s="1"/>
      <c r="AK337" s="4">
        <f t="shared" si="229"/>
        <v>90.077099578455176</v>
      </c>
      <c r="AL337" s="4">
        <f t="shared" si="230"/>
        <v>81.961266627360004</v>
      </c>
      <c r="AM337" s="14">
        <f t="shared" si="231"/>
        <v>76.295617602427924</v>
      </c>
      <c r="AN337" s="10">
        <f t="shared" si="249"/>
        <v>71.335999999999999</v>
      </c>
      <c r="AO337" s="18">
        <f t="shared" si="250"/>
        <v>79.61054</v>
      </c>
      <c r="AP337" s="39">
        <f t="shared" si="224"/>
        <v>85.712344444304492</v>
      </c>
      <c r="AQ337" s="37">
        <f t="shared" si="252"/>
        <v>89.18</v>
      </c>
      <c r="AR337" s="24">
        <f t="shared" si="223"/>
        <v>63.968333333333334</v>
      </c>
      <c r="AS337" s="22">
        <f t="shared" si="251"/>
        <v>68.246399822321536</v>
      </c>
      <c r="AT337" s="26">
        <f t="shared" si="226"/>
        <v>80.571161727083421</v>
      </c>
      <c r="AU337" s="43">
        <f>((AD337/5.5)*0.9+(AY337/0.95)*0.15)*0.61+40</f>
        <v>93.173320574162673</v>
      </c>
      <c r="AV337" s="37">
        <f t="shared" si="232"/>
        <v>89.230021316374973</v>
      </c>
      <c r="AW337" s="42">
        <f t="shared" si="227"/>
        <v>90.473275903266313</v>
      </c>
      <c r="AX337" s="45">
        <f t="shared" si="233"/>
        <v>87.791697867589249</v>
      </c>
      <c r="AY337" s="47">
        <v>94</v>
      </c>
      <c r="AZ337" s="28">
        <f t="shared" si="234"/>
        <v>81.683625529524434</v>
      </c>
      <c r="BA337" s="49">
        <f t="shared" si="235"/>
        <v>88.597811641643986</v>
      </c>
      <c r="BB337" s="45">
        <f t="shared" si="211"/>
        <v>71.51011627572764</v>
      </c>
      <c r="BC337" s="5">
        <f t="shared" si="236"/>
        <v>90</v>
      </c>
      <c r="BD337" s="5">
        <f t="shared" si="237"/>
        <v>76.315789473684205</v>
      </c>
      <c r="BE337" s="5">
        <f t="shared" si="238"/>
        <v>74.6875</v>
      </c>
      <c r="BF337" s="5">
        <f t="shared" si="239"/>
        <v>64.738805970149258</v>
      </c>
      <c r="BG337" s="5">
        <f t="shared" si="240"/>
        <v>90.261194029850742</v>
      </c>
      <c r="BH337" s="5">
        <f t="shared" si="241"/>
        <v>87.440456222744046</v>
      </c>
      <c r="BI337" s="5">
        <f t="shared" si="242"/>
        <v>80</v>
      </c>
      <c r="BJ337" s="5">
        <f t="shared" si="243"/>
        <v>47.368421052631575</v>
      </c>
      <c r="BK337" s="5">
        <f t="shared" si="244"/>
        <v>43.75</v>
      </c>
      <c r="BL337" s="5">
        <f t="shared" si="245"/>
        <v>21.641791044776117</v>
      </c>
      <c r="BM337" s="5">
        <f t="shared" si="246"/>
        <v>78.358208955223873</v>
      </c>
      <c r="BN337" s="5">
        <f t="shared" si="247"/>
        <v>72.089902717209</v>
      </c>
      <c r="BP337" s="51" t="s">
        <v>793</v>
      </c>
      <c r="BQ337" s="51" t="s">
        <v>781</v>
      </c>
    </row>
    <row r="338" spans="1:69" x14ac:dyDescent="0.25">
      <c r="A338" s="1">
        <v>261</v>
      </c>
      <c r="B338" s="1" t="s">
        <v>322</v>
      </c>
      <c r="C338" s="1" t="s">
        <v>50</v>
      </c>
      <c r="D338" s="1">
        <v>21</v>
      </c>
      <c r="E338" s="4">
        <f t="shared" si="228"/>
        <v>74</v>
      </c>
      <c r="F338">
        <v>79</v>
      </c>
      <c r="G338">
        <v>232</v>
      </c>
      <c r="H338" t="s">
        <v>593</v>
      </c>
      <c r="I338" s="1" t="s">
        <v>587</v>
      </c>
      <c r="J338" s="1" t="s">
        <v>105</v>
      </c>
      <c r="K338" s="1">
        <v>55</v>
      </c>
      <c r="L338" s="1">
        <v>52</v>
      </c>
      <c r="M338" s="1">
        <v>1587</v>
      </c>
      <c r="N338" s="12">
        <v>224</v>
      </c>
      <c r="O338" s="12">
        <v>482</v>
      </c>
      <c r="P338" s="12">
        <v>0.46500000000000002</v>
      </c>
      <c r="Q338" s="7">
        <v>0</v>
      </c>
      <c r="R338" s="7">
        <v>0</v>
      </c>
      <c r="S338" s="7"/>
      <c r="T338" s="1">
        <v>224</v>
      </c>
      <c r="U338" s="1">
        <v>482</v>
      </c>
      <c r="V338" s="1">
        <v>0.46500000000000002</v>
      </c>
      <c r="W338" s="1">
        <v>0.46500000000000002</v>
      </c>
      <c r="X338" s="16">
        <v>150</v>
      </c>
      <c r="Y338" s="16">
        <v>214</v>
      </c>
      <c r="Z338" s="16">
        <v>0.70099999999999996</v>
      </c>
      <c r="AA338" s="20">
        <v>109</v>
      </c>
      <c r="AB338" s="20">
        <v>307</v>
      </c>
      <c r="AC338" s="20">
        <v>416</v>
      </c>
      <c r="AD338" s="32">
        <v>77</v>
      </c>
      <c r="AE338" s="34">
        <v>30</v>
      </c>
      <c r="AF338" s="30">
        <v>38</v>
      </c>
      <c r="AG338" s="1">
        <v>63</v>
      </c>
      <c r="AH338" s="1">
        <v>115</v>
      </c>
      <c r="AI338" s="1">
        <v>598</v>
      </c>
      <c r="AJ338" s="1"/>
      <c r="AK338" s="4">
        <f t="shared" si="229"/>
        <v>81.770385570399043</v>
      </c>
      <c r="AL338" s="4">
        <f t="shared" si="230"/>
        <v>73.459100524996671</v>
      </c>
      <c r="AM338" s="14">
        <f t="shared" si="231"/>
        <v>71.561995447647945</v>
      </c>
      <c r="AN338" s="10">
        <f t="shared" si="249"/>
        <v>45</v>
      </c>
      <c r="AO338" s="18">
        <f t="shared" si="250"/>
        <v>79.354410000000001</v>
      </c>
      <c r="AP338" s="39">
        <f t="shared" si="224"/>
        <v>83.378229860236587</v>
      </c>
      <c r="AQ338" s="37">
        <f t="shared" si="252"/>
        <v>58.4</v>
      </c>
      <c r="AR338" s="24">
        <f t="shared" si="223"/>
        <v>66.746388888888887</v>
      </c>
      <c r="AS338" s="22">
        <f t="shared" si="251"/>
        <v>76.1388698518806</v>
      </c>
      <c r="AT338" s="26">
        <f t="shared" si="226"/>
        <v>82.506488899499658</v>
      </c>
      <c r="AU338" s="43">
        <f>((AD338/5.5)*0.95+(AY338/0.95)*0.17)*0.67+40</f>
        <v>58.406616184210534</v>
      </c>
      <c r="AV338" s="37">
        <f t="shared" si="232"/>
        <v>79.054353187832234</v>
      </c>
      <c r="AW338" s="42">
        <f t="shared" si="227"/>
        <v>80.654369586169395</v>
      </c>
      <c r="AX338" s="45">
        <f t="shared" si="233"/>
        <v>79.976303714069715</v>
      </c>
      <c r="AY338" s="47">
        <f>(BI338*0.2+BK338*0.2+BM338*0.2+(AQ338/0.96)*0.45)*0.79+30</f>
        <v>79.199608208955226</v>
      </c>
      <c r="AZ338" s="28">
        <f t="shared" si="234"/>
        <v>82.275433718702558</v>
      </c>
      <c r="BA338" s="49">
        <f t="shared" si="235"/>
        <v>77.801067396884463</v>
      </c>
      <c r="BB338" s="45">
        <f t="shared" si="211"/>
        <v>74.891473454969045</v>
      </c>
      <c r="BC338" s="5">
        <f t="shared" si="236"/>
        <v>95</v>
      </c>
      <c r="BD338" s="5">
        <f t="shared" si="237"/>
        <v>78.68421052631578</v>
      </c>
      <c r="BE338" s="5">
        <f t="shared" si="238"/>
        <v>71.875</v>
      </c>
      <c r="BF338" s="5">
        <f t="shared" si="239"/>
        <v>78.843283582089555</v>
      </c>
      <c r="BG338" s="5">
        <f t="shared" si="240"/>
        <v>76.156716417910445</v>
      </c>
      <c r="BH338" s="5">
        <f t="shared" si="241"/>
        <v>78.956725930895672</v>
      </c>
      <c r="BI338" s="5">
        <f t="shared" si="242"/>
        <v>90</v>
      </c>
      <c r="BJ338" s="5">
        <f t="shared" si="243"/>
        <v>52.631578947368418</v>
      </c>
      <c r="BK338" s="5">
        <f t="shared" si="244"/>
        <v>37.5</v>
      </c>
      <c r="BL338" s="5">
        <f t="shared" si="245"/>
        <v>52.985074626865668</v>
      </c>
      <c r="BM338" s="5">
        <f t="shared" si="246"/>
        <v>47.014925373134325</v>
      </c>
      <c r="BN338" s="5">
        <f t="shared" si="247"/>
        <v>53.237168735323721</v>
      </c>
      <c r="BP338" s="51" t="s">
        <v>800</v>
      </c>
      <c r="BQ338" s="51" t="s">
        <v>787</v>
      </c>
    </row>
    <row r="339" spans="1:69" x14ac:dyDescent="0.25">
      <c r="A339" s="1">
        <v>100</v>
      </c>
      <c r="B339" s="1" t="s">
        <v>159</v>
      </c>
      <c r="C339" s="1" t="s">
        <v>73</v>
      </c>
      <c r="D339" s="1">
        <v>27</v>
      </c>
      <c r="E339" s="4">
        <f t="shared" si="228"/>
        <v>68</v>
      </c>
      <c r="F339">
        <v>73</v>
      </c>
      <c r="G339">
        <v>175</v>
      </c>
      <c r="H339" t="s">
        <v>664</v>
      </c>
      <c r="I339" s="1" t="s">
        <v>587</v>
      </c>
      <c r="J339" s="1" t="s">
        <v>31</v>
      </c>
      <c r="K339" s="1">
        <v>70</v>
      </c>
      <c r="L339" s="1">
        <v>70</v>
      </c>
      <c r="M339" s="1">
        <v>2225</v>
      </c>
      <c r="N339" s="12">
        <v>393</v>
      </c>
      <c r="O339" s="12">
        <v>882</v>
      </c>
      <c r="P339" s="12">
        <v>0.44600000000000001</v>
      </c>
      <c r="Q339" s="7">
        <v>107</v>
      </c>
      <c r="R339" s="7">
        <v>277</v>
      </c>
      <c r="S339" s="7">
        <v>0.38600000000000001</v>
      </c>
      <c r="T339" s="1">
        <v>286</v>
      </c>
      <c r="U339" s="1">
        <v>605</v>
      </c>
      <c r="V339" s="1">
        <v>0.47299999999999998</v>
      </c>
      <c r="W339" s="1">
        <v>0.50600000000000001</v>
      </c>
      <c r="X339" s="16">
        <v>214</v>
      </c>
      <c r="Y339" s="16">
        <v>249</v>
      </c>
      <c r="Z339" s="16">
        <v>0.85899999999999999</v>
      </c>
      <c r="AA339" s="20">
        <v>29</v>
      </c>
      <c r="AB339" s="20">
        <v>180</v>
      </c>
      <c r="AC339" s="20">
        <v>209</v>
      </c>
      <c r="AD339" s="32">
        <v>375</v>
      </c>
      <c r="AE339" s="34">
        <v>89</v>
      </c>
      <c r="AF339" s="30">
        <v>14</v>
      </c>
      <c r="AG339" s="1">
        <v>156</v>
      </c>
      <c r="AH339" s="1">
        <v>139</v>
      </c>
      <c r="AI339" s="1">
        <v>1107</v>
      </c>
      <c r="AJ339" s="1"/>
      <c r="AK339" s="4">
        <f t="shared" si="229"/>
        <v>88.741452035388562</v>
      </c>
      <c r="AL339" s="4">
        <f t="shared" si="230"/>
        <v>80.594192083280063</v>
      </c>
      <c r="AM339" s="14">
        <f t="shared" si="231"/>
        <v>79.39781790591806</v>
      </c>
      <c r="AN339" s="10">
        <f t="shared" si="249"/>
        <v>88.083200000000005</v>
      </c>
      <c r="AO339" s="18">
        <f t="shared" si="250"/>
        <v>90.901189999999986</v>
      </c>
      <c r="AP339" s="39">
        <f t="shared" si="224"/>
        <v>79.912301605745867</v>
      </c>
      <c r="AQ339" s="37">
        <f t="shared" si="252"/>
        <v>80.819999999999993</v>
      </c>
      <c r="AR339" s="24">
        <f t="shared" si="223"/>
        <v>57.86472222222222</v>
      </c>
      <c r="AS339" s="22">
        <f t="shared" si="251"/>
        <v>59.049173059491523</v>
      </c>
      <c r="AT339" s="26">
        <f t="shared" si="226"/>
        <v>71.031077821396295</v>
      </c>
      <c r="AU339" s="43">
        <v>92</v>
      </c>
      <c r="AV339" s="37">
        <f t="shared" si="232"/>
        <v>90.304955062310597</v>
      </c>
      <c r="AW339" s="42">
        <f t="shared" si="227"/>
        <v>85.836476978950898</v>
      </c>
      <c r="AX339" s="45">
        <f t="shared" si="233"/>
        <v>90.270659450149452</v>
      </c>
      <c r="AY339" s="47">
        <v>95</v>
      </c>
      <c r="AZ339" s="28">
        <f t="shared" si="234"/>
        <v>71.78137424741243</v>
      </c>
      <c r="BA339" s="49">
        <f t="shared" si="235"/>
        <v>95.352767335004188</v>
      </c>
      <c r="BB339" s="45">
        <f t="shared" si="211"/>
        <v>61.901357643879379</v>
      </c>
      <c r="BC339" s="5">
        <f t="shared" si="236"/>
        <v>80</v>
      </c>
      <c r="BD339" s="5">
        <f t="shared" si="237"/>
        <v>64.473684210526315</v>
      </c>
      <c r="BE339" s="5">
        <f t="shared" si="238"/>
        <v>88.75</v>
      </c>
      <c r="BF339" s="5">
        <f t="shared" si="239"/>
        <v>59.701492537313435</v>
      </c>
      <c r="BG339" s="5">
        <f t="shared" si="240"/>
        <v>95.298507462686558</v>
      </c>
      <c r="BH339" s="5">
        <f t="shared" si="241"/>
        <v>88.587722240858767</v>
      </c>
      <c r="BI339" s="5">
        <f t="shared" si="242"/>
        <v>60</v>
      </c>
      <c r="BJ339" s="5">
        <f t="shared" si="243"/>
        <v>21.05263157894737</v>
      </c>
      <c r="BK339" s="5">
        <f t="shared" si="244"/>
        <v>75</v>
      </c>
      <c r="BL339" s="5">
        <f t="shared" si="245"/>
        <v>10.44776119402985</v>
      </c>
      <c r="BM339" s="5">
        <f t="shared" si="246"/>
        <v>89.552238805970148</v>
      </c>
      <c r="BN339" s="5">
        <f t="shared" si="247"/>
        <v>74.639382757463935</v>
      </c>
      <c r="BP339" s="51" t="s">
        <v>795</v>
      </c>
      <c r="BQ339" s="51" t="s">
        <v>781</v>
      </c>
    </row>
    <row r="340" spans="1:69" x14ac:dyDescent="0.25">
      <c r="A340" s="1">
        <v>138</v>
      </c>
      <c r="B340" s="1" t="s">
        <v>199</v>
      </c>
      <c r="C340" s="1" t="s">
        <v>50</v>
      </c>
      <c r="D340" s="1">
        <v>34</v>
      </c>
      <c r="E340" s="4">
        <f t="shared" si="228"/>
        <v>76</v>
      </c>
      <c r="F340">
        <v>81</v>
      </c>
      <c r="G340">
        <v>230</v>
      </c>
      <c r="H340" t="s">
        <v>594</v>
      </c>
      <c r="I340" s="1" t="s">
        <v>587</v>
      </c>
      <c r="J340" s="1" t="s">
        <v>77</v>
      </c>
      <c r="K340" s="1">
        <v>63</v>
      </c>
      <c r="L340" s="1">
        <v>63</v>
      </c>
      <c r="M340" s="1">
        <v>1838</v>
      </c>
      <c r="N340" s="12">
        <v>209</v>
      </c>
      <c r="O340" s="12">
        <v>481</v>
      </c>
      <c r="P340" s="12">
        <v>0.435</v>
      </c>
      <c r="Q340" s="7">
        <v>107</v>
      </c>
      <c r="R340" s="7">
        <v>263</v>
      </c>
      <c r="S340" s="7">
        <v>0.40699999999999997</v>
      </c>
      <c r="T340" s="1">
        <v>102</v>
      </c>
      <c r="U340" s="1">
        <v>218</v>
      </c>
      <c r="V340" s="1">
        <v>0.46800000000000003</v>
      </c>
      <c r="W340" s="1">
        <v>0.54600000000000004</v>
      </c>
      <c r="X340" s="16">
        <v>70</v>
      </c>
      <c r="Y340" s="16">
        <v>87</v>
      </c>
      <c r="Z340" s="16">
        <v>0.80500000000000005</v>
      </c>
      <c r="AA340" s="20">
        <v>28</v>
      </c>
      <c r="AB340" s="20">
        <v>220</v>
      </c>
      <c r="AC340" s="20">
        <v>248</v>
      </c>
      <c r="AD340" s="32">
        <v>114</v>
      </c>
      <c r="AE340" s="34">
        <v>39</v>
      </c>
      <c r="AF340" s="30">
        <v>21</v>
      </c>
      <c r="AG340" s="1">
        <v>60</v>
      </c>
      <c r="AH340" s="1">
        <v>123</v>
      </c>
      <c r="AI340" s="1">
        <v>595</v>
      </c>
      <c r="AJ340" s="1"/>
      <c r="AK340" s="4">
        <f t="shared" si="229"/>
        <v>79.141123368368184</v>
      </c>
      <c r="AL340" s="4">
        <f t="shared" si="230"/>
        <v>70.767973329976854</v>
      </c>
      <c r="AM340" s="14">
        <f t="shared" si="231"/>
        <v>69.820857359635809</v>
      </c>
      <c r="AN340" s="10">
        <f t="shared" si="249"/>
        <v>82.572399999999988</v>
      </c>
      <c r="AO340" s="18">
        <f t="shared" si="250"/>
        <v>85.245050000000006</v>
      </c>
      <c r="AP340" s="39">
        <f t="shared" si="224"/>
        <v>73.035466699416361</v>
      </c>
      <c r="AQ340" s="37">
        <f t="shared" si="252"/>
        <v>61.82</v>
      </c>
      <c r="AR340" s="24">
        <f t="shared" si="223"/>
        <v>61.595833333333331</v>
      </c>
      <c r="AS340" s="22">
        <f t="shared" si="251"/>
        <v>59.570957061278555</v>
      </c>
      <c r="AT340" s="26">
        <f t="shared" si="226"/>
        <v>73.801433251754744</v>
      </c>
      <c r="AU340" s="43">
        <f t="shared" ref="AU340:AU347" si="253">((AD340/5.5)*0.95+(AY340/0.95)*0.17)*0.67+40</f>
        <v>61.40053084419857</v>
      </c>
      <c r="AV340" s="37">
        <f t="shared" si="232"/>
        <v>78.077448247707025</v>
      </c>
      <c r="AW340" s="42">
        <f t="shared" si="227"/>
        <v>76.824677611969179</v>
      </c>
      <c r="AX340" s="45">
        <f t="shared" si="233"/>
        <v>63.102891782395474</v>
      </c>
      <c r="AY340" s="47">
        <f t="shared" ref="AY340:AY348" si="254">(BI340*0.2+BK340*0.2+BM340*0.2+(AQ340/0.96)*0.45)*0.79+30</f>
        <v>68.456897854477617</v>
      </c>
      <c r="AZ340" s="28">
        <f t="shared" si="234"/>
        <v>71.920791858849412</v>
      </c>
      <c r="BA340" s="49">
        <f t="shared" si="235"/>
        <v>71.535684396211977</v>
      </c>
      <c r="BB340" s="45">
        <f t="shared" si="211"/>
        <v>73.506652978401974</v>
      </c>
      <c r="BC340" s="5">
        <f t="shared" si="236"/>
        <v>62.5</v>
      </c>
      <c r="BD340" s="5">
        <f t="shared" si="237"/>
        <v>83.421052631578945</v>
      </c>
      <c r="BE340" s="5">
        <f t="shared" si="238"/>
        <v>66.25</v>
      </c>
      <c r="BF340" s="5">
        <f t="shared" si="239"/>
        <v>78.171641791044777</v>
      </c>
      <c r="BG340" s="5">
        <f t="shared" si="240"/>
        <v>76.828358208955223</v>
      </c>
      <c r="BH340" s="5">
        <f t="shared" si="241"/>
        <v>82.745722911774578</v>
      </c>
      <c r="BI340" s="5">
        <f t="shared" si="242"/>
        <v>25</v>
      </c>
      <c r="BJ340" s="5">
        <f t="shared" si="243"/>
        <v>63.157894736842103</v>
      </c>
      <c r="BK340" s="5">
        <f t="shared" si="244"/>
        <v>25</v>
      </c>
      <c r="BL340" s="5">
        <f t="shared" si="245"/>
        <v>51.492537313432834</v>
      </c>
      <c r="BM340" s="5">
        <f t="shared" si="246"/>
        <v>48.507462686567159</v>
      </c>
      <c r="BN340" s="5">
        <f t="shared" si="247"/>
        <v>61.657162026165722</v>
      </c>
      <c r="BP340" s="51" t="s">
        <v>793</v>
      </c>
      <c r="BQ340" s="51" t="s">
        <v>790</v>
      </c>
    </row>
    <row r="341" spans="1:69" x14ac:dyDescent="0.25">
      <c r="A341" s="1">
        <v>320</v>
      </c>
      <c r="B341" s="1" t="s">
        <v>382</v>
      </c>
      <c r="C341" s="1" t="s">
        <v>50</v>
      </c>
      <c r="D341" s="1">
        <v>34</v>
      </c>
      <c r="E341" s="4">
        <f t="shared" si="228"/>
        <v>75</v>
      </c>
      <c r="F341">
        <v>80</v>
      </c>
      <c r="G341">
        <v>218</v>
      </c>
      <c r="H341" t="s">
        <v>602</v>
      </c>
      <c r="I341" s="1" t="s">
        <v>587</v>
      </c>
      <c r="J341" s="1" t="s">
        <v>53</v>
      </c>
      <c r="K341" s="1">
        <v>52</v>
      </c>
      <c r="L341" s="1">
        <v>15</v>
      </c>
      <c r="M341" s="1">
        <v>701</v>
      </c>
      <c r="N341" s="12">
        <v>37</v>
      </c>
      <c r="O341" s="12">
        <v>114</v>
      </c>
      <c r="P341" s="12">
        <v>0.32500000000000001</v>
      </c>
      <c r="Q341" s="7">
        <v>32</v>
      </c>
      <c r="R341" s="7">
        <v>98</v>
      </c>
      <c r="S341" s="7">
        <v>0.32700000000000001</v>
      </c>
      <c r="T341" s="1">
        <v>5</v>
      </c>
      <c r="U341" s="1">
        <v>16</v>
      </c>
      <c r="V341" s="1">
        <v>0.313</v>
      </c>
      <c r="W341" s="1">
        <v>0.46500000000000002</v>
      </c>
      <c r="X341" s="16">
        <v>3</v>
      </c>
      <c r="Y341" s="16">
        <v>4</v>
      </c>
      <c r="Z341" s="16">
        <v>0.75</v>
      </c>
      <c r="AA341" s="20">
        <v>4</v>
      </c>
      <c r="AB341" s="20">
        <v>87</v>
      </c>
      <c r="AC341" s="20">
        <v>91</v>
      </c>
      <c r="AD341" s="32">
        <v>46</v>
      </c>
      <c r="AE341" s="34">
        <v>14</v>
      </c>
      <c r="AF341" s="30">
        <v>4</v>
      </c>
      <c r="AG341" s="1">
        <v>23</v>
      </c>
      <c r="AH341" s="1">
        <v>74</v>
      </c>
      <c r="AI341" s="1">
        <v>109</v>
      </c>
      <c r="AJ341" s="1"/>
      <c r="AK341" s="4">
        <f t="shared" si="229"/>
        <v>71.574282100401803</v>
      </c>
      <c r="AL341" s="4">
        <f t="shared" si="230"/>
        <v>63.02308873805832</v>
      </c>
      <c r="AM341" s="14">
        <f t="shared" si="231"/>
        <v>57.577807283763278</v>
      </c>
      <c r="AN341" s="10">
        <f t="shared" si="249"/>
        <v>66.336399999999998</v>
      </c>
      <c r="AO341" s="18">
        <f t="shared" si="250"/>
        <v>63.834999999999994</v>
      </c>
      <c r="AP341" s="39">
        <f t="shared" si="224"/>
        <v>67.144348518068938</v>
      </c>
      <c r="AQ341" s="37">
        <f t="shared" si="252"/>
        <v>52.32</v>
      </c>
      <c r="AR341" s="24">
        <f t="shared" si="223"/>
        <v>55.897777777777776</v>
      </c>
      <c r="AS341" s="22">
        <f t="shared" si="251"/>
        <v>52.777923912872403</v>
      </c>
      <c r="AT341" s="26">
        <f t="shared" si="226"/>
        <v>63.721733436681923</v>
      </c>
      <c r="AU341" s="43">
        <f t="shared" si="253"/>
        <v>53.397328519138753</v>
      </c>
      <c r="AV341" s="37">
        <f t="shared" si="232"/>
        <v>72.113816850670389</v>
      </c>
      <c r="AW341" s="42">
        <f t="shared" si="227"/>
        <v>71.950844185150771</v>
      </c>
      <c r="AX341" s="45">
        <f t="shared" si="233"/>
        <v>59.343834015731474</v>
      </c>
      <c r="AY341" s="47">
        <f t="shared" si="254"/>
        <v>67.341354477611944</v>
      </c>
      <c r="AZ341" s="28">
        <f t="shared" si="234"/>
        <v>68.232046375716692</v>
      </c>
      <c r="BA341" s="49">
        <f t="shared" si="235"/>
        <v>70.594447408055458</v>
      </c>
      <c r="BB341" s="45">
        <f t="shared" si="211"/>
        <v>65.784757047693404</v>
      </c>
      <c r="BC341" s="5">
        <f t="shared" si="236"/>
        <v>62.5</v>
      </c>
      <c r="BD341" s="5">
        <f t="shared" si="237"/>
        <v>81.05263157894737</v>
      </c>
      <c r="BE341" s="5">
        <f t="shared" si="238"/>
        <v>69.0625</v>
      </c>
      <c r="BF341" s="5">
        <f t="shared" si="239"/>
        <v>74.141791044776113</v>
      </c>
      <c r="BG341" s="5">
        <f t="shared" si="240"/>
        <v>80.858208955223887</v>
      </c>
      <c r="BH341" s="5">
        <f t="shared" si="241"/>
        <v>65.5820194565582</v>
      </c>
      <c r="BI341" s="5">
        <f t="shared" si="242"/>
        <v>25</v>
      </c>
      <c r="BJ341" s="5">
        <f t="shared" si="243"/>
        <v>57.89473684210526</v>
      </c>
      <c r="BK341" s="5">
        <f t="shared" si="244"/>
        <v>31.25</v>
      </c>
      <c r="BL341" s="5">
        <f t="shared" si="245"/>
        <v>42.537313432835816</v>
      </c>
      <c r="BM341" s="5">
        <f t="shared" si="246"/>
        <v>57.462686567164177</v>
      </c>
      <c r="BN341" s="5">
        <f t="shared" si="247"/>
        <v>23.515598792351561</v>
      </c>
      <c r="BP341" s="51" t="s">
        <v>795</v>
      </c>
      <c r="BQ341" s="51" t="s">
        <v>790</v>
      </c>
    </row>
    <row r="342" spans="1:69" x14ac:dyDescent="0.25">
      <c r="A342" s="1">
        <v>338</v>
      </c>
      <c r="B342" s="1" t="s">
        <v>400</v>
      </c>
      <c r="C342" s="1" t="s">
        <v>25</v>
      </c>
      <c r="D342" s="1">
        <v>23</v>
      </c>
      <c r="E342" s="4">
        <f t="shared" si="228"/>
        <v>78</v>
      </c>
      <c r="F342">
        <v>83</v>
      </c>
      <c r="G342">
        <v>230</v>
      </c>
      <c r="H342" t="s">
        <v>748</v>
      </c>
      <c r="I342" s="1" t="s">
        <v>587</v>
      </c>
      <c r="J342" s="1" t="s">
        <v>67</v>
      </c>
      <c r="K342" s="1">
        <v>40</v>
      </c>
      <c r="L342" s="1">
        <v>8</v>
      </c>
      <c r="M342" s="1">
        <v>502</v>
      </c>
      <c r="N342" s="12">
        <v>83</v>
      </c>
      <c r="O342" s="12">
        <v>151</v>
      </c>
      <c r="P342" s="12">
        <v>0.55000000000000004</v>
      </c>
      <c r="Q342" s="7">
        <v>9</v>
      </c>
      <c r="R342" s="7">
        <v>22</v>
      </c>
      <c r="S342" s="7">
        <v>0.40899999999999997</v>
      </c>
      <c r="T342" s="1">
        <v>74</v>
      </c>
      <c r="U342" s="1">
        <v>129</v>
      </c>
      <c r="V342" s="1">
        <v>0.57399999999999995</v>
      </c>
      <c r="W342" s="1">
        <v>0.57899999999999996</v>
      </c>
      <c r="X342" s="16">
        <v>22</v>
      </c>
      <c r="Y342" s="16">
        <v>25</v>
      </c>
      <c r="Z342" s="16">
        <v>0.88</v>
      </c>
      <c r="AA342" s="20">
        <v>52</v>
      </c>
      <c r="AB342" s="20">
        <v>67</v>
      </c>
      <c r="AC342" s="20">
        <v>119</v>
      </c>
      <c r="AD342" s="32">
        <v>25</v>
      </c>
      <c r="AE342" s="34">
        <v>16</v>
      </c>
      <c r="AF342" s="30">
        <v>19</v>
      </c>
      <c r="AG342" s="1">
        <v>21</v>
      </c>
      <c r="AH342" s="1">
        <v>52</v>
      </c>
      <c r="AI342" s="1">
        <v>197</v>
      </c>
      <c r="AJ342" s="1"/>
      <c r="AK342" s="4">
        <f t="shared" si="229"/>
        <v>75.660027944937553</v>
      </c>
      <c r="AL342" s="4">
        <f t="shared" si="230"/>
        <v>67.204969778936075</v>
      </c>
      <c r="AM342" s="14">
        <f t="shared" si="231"/>
        <v>67.306297420333848</v>
      </c>
      <c r="AN342" s="10">
        <f t="shared" si="249"/>
        <v>66.598799999999997</v>
      </c>
      <c r="AO342" s="18">
        <f t="shared" si="250"/>
        <v>69.260000000000005</v>
      </c>
      <c r="AP342" s="39">
        <f t="shared" si="224"/>
        <v>74.232651926806739</v>
      </c>
      <c r="AQ342" s="37">
        <f t="shared" si="252"/>
        <v>53.08</v>
      </c>
      <c r="AR342" s="24">
        <f t="shared" si="223"/>
        <v>61.311944444444443</v>
      </c>
      <c r="AS342" s="22">
        <f t="shared" si="251"/>
        <v>62.135349729282495</v>
      </c>
      <c r="AT342" s="26">
        <f t="shared" si="226"/>
        <v>64.671540205472979</v>
      </c>
      <c r="AU342" s="43">
        <f t="shared" si="253"/>
        <v>51.517853666866031</v>
      </c>
      <c r="AV342" s="37">
        <f t="shared" si="232"/>
        <v>73.184579710863574</v>
      </c>
      <c r="AW342" s="42">
        <f t="shared" si="227"/>
        <v>75.072692453163199</v>
      </c>
      <c r="AX342" s="45">
        <f t="shared" si="233"/>
        <v>67.41042121127839</v>
      </c>
      <c r="AY342" s="47">
        <f t="shared" si="254"/>
        <v>71.935366604477622</v>
      </c>
      <c r="AZ342" s="28">
        <f t="shared" si="234"/>
        <v>79.052904934074661</v>
      </c>
      <c r="BA342" s="49">
        <f t="shared" si="235"/>
        <v>66.343588461084124</v>
      </c>
      <c r="BB342" s="45">
        <f t="shared" ref="BB342:BB405" si="255">(BL342*0.3+BJ342*0.3+BI342*0.1+BN342*0.1+(AH342/2.8)*0.25)*0.62+40</f>
        <v>72.165525694829086</v>
      </c>
      <c r="BC342" s="5">
        <f t="shared" si="236"/>
        <v>90</v>
      </c>
      <c r="BD342" s="5">
        <f t="shared" si="237"/>
        <v>88.15789473684211</v>
      </c>
      <c r="BE342" s="5">
        <f t="shared" si="238"/>
        <v>60.625</v>
      </c>
      <c r="BF342" s="5">
        <f t="shared" si="239"/>
        <v>78.171641791044777</v>
      </c>
      <c r="BG342" s="5">
        <f t="shared" si="240"/>
        <v>76.828358208955223</v>
      </c>
      <c r="BH342" s="5">
        <f t="shared" si="241"/>
        <v>62.577993961757798</v>
      </c>
      <c r="BI342" s="5">
        <f t="shared" si="242"/>
        <v>80</v>
      </c>
      <c r="BJ342" s="5">
        <f t="shared" si="243"/>
        <v>73.684210526315795</v>
      </c>
      <c r="BK342" s="5">
        <f t="shared" si="244"/>
        <v>12.5</v>
      </c>
      <c r="BL342" s="5">
        <f t="shared" si="245"/>
        <v>51.492537313432834</v>
      </c>
      <c r="BM342" s="5">
        <f t="shared" si="246"/>
        <v>48.507462686567159</v>
      </c>
      <c r="BN342" s="5">
        <f t="shared" si="247"/>
        <v>16.839986581683998</v>
      </c>
      <c r="BP342" s="51" t="s">
        <v>796</v>
      </c>
      <c r="BQ342" s="51" t="s">
        <v>790</v>
      </c>
    </row>
    <row r="343" spans="1:69" x14ac:dyDescent="0.25">
      <c r="A343" s="1">
        <v>403</v>
      </c>
      <c r="B343" s="1" t="s">
        <v>468</v>
      </c>
      <c r="C343" s="1" t="s">
        <v>25</v>
      </c>
      <c r="D343" s="1">
        <v>26</v>
      </c>
      <c r="E343" s="4">
        <f t="shared" si="228"/>
        <v>75</v>
      </c>
      <c r="F343">
        <v>80</v>
      </c>
      <c r="G343">
        <v>237</v>
      </c>
      <c r="H343" t="s">
        <v>731</v>
      </c>
      <c r="I343" s="1" t="s">
        <v>587</v>
      </c>
      <c r="J343" s="1" t="s">
        <v>67</v>
      </c>
      <c r="K343" s="1">
        <v>68</v>
      </c>
      <c r="L343" s="1">
        <v>0</v>
      </c>
      <c r="M343" s="1">
        <v>1123</v>
      </c>
      <c r="N343" s="12">
        <v>201</v>
      </c>
      <c r="O343" s="12">
        <v>453</v>
      </c>
      <c r="P343" s="12">
        <v>0.44400000000000001</v>
      </c>
      <c r="Q343" s="7">
        <v>66</v>
      </c>
      <c r="R343" s="7">
        <v>192</v>
      </c>
      <c r="S343" s="7">
        <v>0.34399999999999997</v>
      </c>
      <c r="T343" s="1">
        <v>135</v>
      </c>
      <c r="U343" s="1">
        <v>261</v>
      </c>
      <c r="V343" s="1">
        <v>0.51700000000000002</v>
      </c>
      <c r="W343" s="1">
        <v>0.51700000000000002</v>
      </c>
      <c r="X343" s="16">
        <v>61</v>
      </c>
      <c r="Y343" s="16">
        <v>77</v>
      </c>
      <c r="Z343" s="16">
        <v>0.79200000000000004</v>
      </c>
      <c r="AA343" s="20">
        <v>45</v>
      </c>
      <c r="AB343" s="20">
        <v>154</v>
      </c>
      <c r="AC343" s="20">
        <v>199</v>
      </c>
      <c r="AD343" s="32">
        <v>75</v>
      </c>
      <c r="AE343" s="34">
        <v>25</v>
      </c>
      <c r="AF343" s="30">
        <v>3</v>
      </c>
      <c r="AG343" s="1">
        <v>39</v>
      </c>
      <c r="AH343" s="1">
        <v>83</v>
      </c>
      <c r="AI343" s="1">
        <v>529</v>
      </c>
      <c r="AJ343" s="1"/>
      <c r="AK343" s="4">
        <f t="shared" si="229"/>
        <v>78.200031029170447</v>
      </c>
      <c r="AL343" s="4">
        <f t="shared" si="230"/>
        <v>69.804737641621529</v>
      </c>
      <c r="AM343" s="14">
        <f t="shared" si="231"/>
        <v>69.717250379362667</v>
      </c>
      <c r="AN343" s="10">
        <f t="shared" si="249"/>
        <v>72.748799999999989</v>
      </c>
      <c r="AO343" s="18">
        <f t="shared" si="250"/>
        <v>84.242719999999991</v>
      </c>
      <c r="AP343" s="39">
        <f t="shared" si="224"/>
        <v>75.41729977843562</v>
      </c>
      <c r="AQ343" s="37">
        <f t="shared" si="252"/>
        <v>56.5</v>
      </c>
      <c r="AR343" s="24">
        <f t="shared" si="223"/>
        <v>55.573333333333331</v>
      </c>
      <c r="AS343" s="22">
        <f t="shared" si="251"/>
        <v>61.751669539717568</v>
      </c>
      <c r="AT343" s="26">
        <f t="shared" si="226"/>
        <v>69.918336206384225</v>
      </c>
      <c r="AU343" s="43">
        <f t="shared" si="253"/>
        <v>57.428139977571774</v>
      </c>
      <c r="AV343" s="37">
        <f t="shared" si="232"/>
        <v>76.919369318536496</v>
      </c>
      <c r="AW343" s="42">
        <f t="shared" si="227"/>
        <v>75.334466361299405</v>
      </c>
      <c r="AX343" s="45">
        <f t="shared" si="233"/>
        <v>69.390397659743059</v>
      </c>
      <c r="AY343" s="47">
        <f t="shared" si="254"/>
        <v>72.968962220149251</v>
      </c>
      <c r="AZ343" s="28">
        <f t="shared" si="234"/>
        <v>74.784018387525748</v>
      </c>
      <c r="BA343" s="49">
        <f t="shared" si="235"/>
        <v>71.903062287993919</v>
      </c>
      <c r="BB343" s="45">
        <f t="shared" si="255"/>
        <v>72.277976815891293</v>
      </c>
      <c r="BC343" s="5">
        <f t="shared" si="236"/>
        <v>82.5</v>
      </c>
      <c r="BD343" s="5">
        <f t="shared" si="237"/>
        <v>81.05263157894737</v>
      </c>
      <c r="BE343" s="5">
        <f t="shared" si="238"/>
        <v>69.0625</v>
      </c>
      <c r="BF343" s="5">
        <f t="shared" si="239"/>
        <v>80.522388059701484</v>
      </c>
      <c r="BG343" s="5">
        <f t="shared" si="240"/>
        <v>74.477611940298502</v>
      </c>
      <c r="BH343" s="5">
        <f t="shared" si="241"/>
        <v>71.952364978195234</v>
      </c>
      <c r="BI343" s="5">
        <f t="shared" si="242"/>
        <v>65</v>
      </c>
      <c r="BJ343" s="5">
        <f t="shared" si="243"/>
        <v>57.89473684210526</v>
      </c>
      <c r="BK343" s="5">
        <f t="shared" si="244"/>
        <v>31.25</v>
      </c>
      <c r="BL343" s="5">
        <f t="shared" si="245"/>
        <v>56.71641791044776</v>
      </c>
      <c r="BM343" s="5">
        <f t="shared" si="246"/>
        <v>43.283582089552233</v>
      </c>
      <c r="BN343" s="5">
        <f t="shared" si="247"/>
        <v>37.671922173767193</v>
      </c>
      <c r="BP343" s="51" t="s">
        <v>796</v>
      </c>
      <c r="BQ343" s="51" t="s">
        <v>789</v>
      </c>
    </row>
    <row r="344" spans="1:69" x14ac:dyDescent="0.25">
      <c r="A344" s="1">
        <v>368</v>
      </c>
      <c r="B344" s="1" t="s">
        <v>431</v>
      </c>
      <c r="C344" s="1" t="s">
        <v>33</v>
      </c>
      <c r="D344" s="1">
        <v>26</v>
      </c>
      <c r="E344" s="4">
        <f t="shared" si="228"/>
        <v>78</v>
      </c>
      <c r="F344">
        <v>83</v>
      </c>
      <c r="G344">
        <v>255</v>
      </c>
      <c r="H344" t="s">
        <v>594</v>
      </c>
      <c r="I344" s="1" t="s">
        <v>587</v>
      </c>
      <c r="J344" s="1" t="s">
        <v>62</v>
      </c>
      <c r="K344" s="1">
        <v>73</v>
      </c>
      <c r="L344" s="1">
        <v>28</v>
      </c>
      <c r="M344" s="1">
        <v>1194</v>
      </c>
      <c r="N344" s="12">
        <v>136</v>
      </c>
      <c r="O344" s="12">
        <v>254</v>
      </c>
      <c r="P344" s="12">
        <v>0.53500000000000003</v>
      </c>
      <c r="Q344" s="7">
        <v>0</v>
      </c>
      <c r="R344" s="7">
        <v>0</v>
      </c>
      <c r="S344" s="7"/>
      <c r="T344" s="1">
        <v>136</v>
      </c>
      <c r="U344" s="1">
        <v>254</v>
      </c>
      <c r="V344" s="1">
        <v>0.53500000000000003</v>
      </c>
      <c r="W344" s="1">
        <v>0.53500000000000003</v>
      </c>
      <c r="X344" s="16">
        <v>22</v>
      </c>
      <c r="Y344" s="16">
        <v>46</v>
      </c>
      <c r="Z344" s="16">
        <v>0.47799999999999998</v>
      </c>
      <c r="AA344" s="20">
        <v>112</v>
      </c>
      <c r="AB344" s="20">
        <v>208</v>
      </c>
      <c r="AC344" s="20">
        <v>320</v>
      </c>
      <c r="AD344" s="32">
        <v>34</v>
      </c>
      <c r="AE344" s="34">
        <v>41</v>
      </c>
      <c r="AF344" s="30">
        <v>66</v>
      </c>
      <c r="AG344" s="1">
        <v>51</v>
      </c>
      <c r="AH344" s="1">
        <v>111</v>
      </c>
      <c r="AI344" s="1">
        <v>294</v>
      </c>
      <c r="AJ344" s="1"/>
      <c r="AK344" s="4">
        <f t="shared" si="229"/>
        <v>76.954991881835113</v>
      </c>
      <c r="AL344" s="4">
        <f t="shared" si="230"/>
        <v>68.530403455525359</v>
      </c>
      <c r="AM344" s="14">
        <f t="shared" si="231"/>
        <v>69.465318664643405</v>
      </c>
      <c r="AN344" s="10">
        <f t="shared" si="249"/>
        <v>45</v>
      </c>
      <c r="AO344" s="18">
        <f t="shared" si="250"/>
        <v>56.596999999999994</v>
      </c>
      <c r="AP344" s="39">
        <f t="shared" si="224"/>
        <v>79.276370937398582</v>
      </c>
      <c r="AQ344" s="37">
        <f t="shared" si="252"/>
        <v>62.58</v>
      </c>
      <c r="AR344" s="24">
        <f t="shared" si="223"/>
        <v>76.560833333333335</v>
      </c>
      <c r="AS344" s="22">
        <f t="shared" si="251"/>
        <v>74.690210847429114</v>
      </c>
      <c r="AT344" s="26">
        <f t="shared" si="226"/>
        <v>75.412115609333867</v>
      </c>
      <c r="AU344" s="43">
        <f t="shared" si="253"/>
        <v>52.34361347996412</v>
      </c>
      <c r="AV344" s="37">
        <f t="shared" si="232"/>
        <v>75.088982773898636</v>
      </c>
      <c r="AW344" s="42">
        <f t="shared" si="227"/>
        <v>81.799599794159846</v>
      </c>
      <c r="AX344" s="45">
        <f t="shared" si="233"/>
        <v>64.395553058061751</v>
      </c>
      <c r="AY344" s="47">
        <f t="shared" si="254"/>
        <v>70.13557416044776</v>
      </c>
      <c r="AZ344" s="28">
        <f t="shared" si="234"/>
        <v>80.364016090212971</v>
      </c>
      <c r="BA344" s="49">
        <f t="shared" si="235"/>
        <v>53.366271588086576</v>
      </c>
      <c r="BB344" s="45">
        <f t="shared" si="255"/>
        <v>79.410994951435782</v>
      </c>
      <c r="BC344" s="5">
        <f t="shared" si="236"/>
        <v>82.5</v>
      </c>
      <c r="BD344" s="5">
        <f t="shared" si="237"/>
        <v>88.15789473684211</v>
      </c>
      <c r="BE344" s="5">
        <f t="shared" si="238"/>
        <v>60.625</v>
      </c>
      <c r="BF344" s="5">
        <f t="shared" si="239"/>
        <v>86.567164179104481</v>
      </c>
      <c r="BG344" s="5">
        <f t="shared" si="240"/>
        <v>68.432835820895519</v>
      </c>
      <c r="BH344" s="5">
        <f t="shared" si="241"/>
        <v>73.024152968802412</v>
      </c>
      <c r="BI344" s="5">
        <f t="shared" si="242"/>
        <v>65</v>
      </c>
      <c r="BJ344" s="5">
        <f t="shared" si="243"/>
        <v>73.684210526315795</v>
      </c>
      <c r="BK344" s="5">
        <f t="shared" si="244"/>
        <v>12.5</v>
      </c>
      <c r="BL344" s="5">
        <f t="shared" si="245"/>
        <v>70.149253731343279</v>
      </c>
      <c r="BM344" s="5">
        <f t="shared" si="246"/>
        <v>29.850746268656714</v>
      </c>
      <c r="BN344" s="5">
        <f t="shared" si="247"/>
        <v>40.053673264005369</v>
      </c>
      <c r="BP344" s="51" t="s">
        <v>786</v>
      </c>
      <c r="BQ344" s="51" t="s">
        <v>790</v>
      </c>
    </row>
    <row r="345" spans="1:69" x14ac:dyDescent="0.25">
      <c r="A345" s="1">
        <v>377</v>
      </c>
      <c r="B345" s="1" t="s">
        <v>441</v>
      </c>
      <c r="C345" s="1" t="s">
        <v>33</v>
      </c>
      <c r="D345" s="1">
        <v>27</v>
      </c>
      <c r="E345" s="4">
        <f t="shared" si="228"/>
        <v>79</v>
      </c>
      <c r="F345">
        <v>84</v>
      </c>
      <c r="G345">
        <v>250</v>
      </c>
      <c r="H345" t="s">
        <v>586</v>
      </c>
      <c r="I345" s="1" t="s">
        <v>757</v>
      </c>
      <c r="J345" s="1" t="s">
        <v>36</v>
      </c>
      <c r="K345" s="1">
        <v>5</v>
      </c>
      <c r="L345" s="1">
        <v>0</v>
      </c>
      <c r="M345" s="1">
        <v>23</v>
      </c>
      <c r="N345" s="12">
        <v>3</v>
      </c>
      <c r="O345" s="12">
        <v>8</v>
      </c>
      <c r="P345" s="12">
        <v>0.375</v>
      </c>
      <c r="Q345" s="7">
        <v>0</v>
      </c>
      <c r="R345" s="7">
        <v>0</v>
      </c>
      <c r="S345" s="7"/>
      <c r="T345" s="1">
        <v>3</v>
      </c>
      <c r="U345" s="1">
        <v>8</v>
      </c>
      <c r="V345" s="1">
        <v>0.375</v>
      </c>
      <c r="W345" s="1">
        <v>0.375</v>
      </c>
      <c r="X345" s="16">
        <v>2</v>
      </c>
      <c r="Y345" s="16">
        <v>2</v>
      </c>
      <c r="Z345" s="16">
        <v>1</v>
      </c>
      <c r="AA345" s="20">
        <v>2</v>
      </c>
      <c r="AB345" s="20">
        <v>3</v>
      </c>
      <c r="AC345" s="20">
        <v>5</v>
      </c>
      <c r="AD345" s="32">
        <v>0</v>
      </c>
      <c r="AE345" s="34">
        <v>1</v>
      </c>
      <c r="AF345" s="30">
        <v>0</v>
      </c>
      <c r="AG345" s="1">
        <v>2</v>
      </c>
      <c r="AH345" s="1">
        <v>8</v>
      </c>
      <c r="AI345" s="1">
        <v>8</v>
      </c>
      <c r="AJ345" s="1"/>
      <c r="AK345" s="4">
        <f t="shared" si="229"/>
        <v>68.408886777089009</v>
      </c>
      <c r="AL345" s="4">
        <f t="shared" si="230"/>
        <v>59.783213524785225</v>
      </c>
      <c r="AM345" s="14">
        <f t="shared" si="231"/>
        <v>57.525227617602425</v>
      </c>
      <c r="AN345" s="10">
        <f t="shared" si="249"/>
        <v>45</v>
      </c>
      <c r="AO345" s="18">
        <f t="shared" si="250"/>
        <v>71.64</v>
      </c>
      <c r="AP345" s="39">
        <f t="shared" si="224"/>
        <v>68.214404694811051</v>
      </c>
      <c r="AQ345" s="37">
        <f t="shared" si="252"/>
        <v>47.38</v>
      </c>
      <c r="AR345" s="24">
        <f t="shared" si="223"/>
        <v>55.33</v>
      </c>
      <c r="AS345" s="22">
        <f t="shared" si="251"/>
        <v>51.86766563013073</v>
      </c>
      <c r="AT345" s="26">
        <f t="shared" si="226"/>
        <v>58.718141820606917</v>
      </c>
      <c r="AU345" s="43">
        <f t="shared" si="253"/>
        <v>47.591600023026317</v>
      </c>
      <c r="AV345" s="37">
        <f t="shared" si="232"/>
        <v>69.695297962946427</v>
      </c>
      <c r="AW345" s="42">
        <f t="shared" si="227"/>
        <v>69.651862071760632</v>
      </c>
      <c r="AX345" s="45">
        <f t="shared" si="233"/>
        <v>55.962092947510854</v>
      </c>
      <c r="AY345" s="47">
        <f t="shared" si="254"/>
        <v>63.318876399253732</v>
      </c>
      <c r="AZ345" s="28">
        <f t="shared" si="234"/>
        <v>73.499726699503299</v>
      </c>
      <c r="BA345" s="49">
        <f t="shared" si="235"/>
        <v>49.887885220409729</v>
      </c>
      <c r="BB345" s="45">
        <f t="shared" si="255"/>
        <v>71.248635309001301</v>
      </c>
      <c r="BC345" s="5">
        <f t="shared" si="236"/>
        <v>80</v>
      </c>
      <c r="BD345" s="5">
        <f t="shared" si="237"/>
        <v>90.526315789473685</v>
      </c>
      <c r="BE345" s="5">
        <f t="shared" si="238"/>
        <v>57.8125</v>
      </c>
      <c r="BF345" s="5">
        <f t="shared" si="239"/>
        <v>84.888059701492537</v>
      </c>
      <c r="BG345" s="5">
        <f t="shared" si="240"/>
        <v>70.111940298507463</v>
      </c>
      <c r="BH345" s="5">
        <f t="shared" si="241"/>
        <v>55.347198926534723</v>
      </c>
      <c r="BI345" s="5">
        <f t="shared" si="242"/>
        <v>60</v>
      </c>
      <c r="BJ345" s="5">
        <f t="shared" si="243"/>
        <v>78.94736842105263</v>
      </c>
      <c r="BK345" s="5">
        <f t="shared" si="244"/>
        <v>6.25</v>
      </c>
      <c r="BL345" s="5">
        <f t="shared" si="245"/>
        <v>66.417910447761187</v>
      </c>
      <c r="BM345" s="5">
        <f t="shared" si="246"/>
        <v>33.582089552238806</v>
      </c>
      <c r="BN345" s="5">
        <f t="shared" si="247"/>
        <v>0.7715531700771554</v>
      </c>
      <c r="BP345" s="51" t="s">
        <v>796</v>
      </c>
      <c r="BQ345" s="51" t="s">
        <v>790</v>
      </c>
    </row>
    <row r="346" spans="1:69" x14ac:dyDescent="0.25">
      <c r="A346" s="1">
        <v>432</v>
      </c>
      <c r="B346" s="1" t="s">
        <v>497</v>
      </c>
      <c r="C346" s="1" t="s">
        <v>25</v>
      </c>
      <c r="D346" s="1">
        <v>29</v>
      </c>
      <c r="E346" s="4">
        <f t="shared" si="228"/>
        <v>76</v>
      </c>
      <c r="F346">
        <v>81</v>
      </c>
      <c r="G346">
        <v>242</v>
      </c>
      <c r="H346" t="s">
        <v>586</v>
      </c>
      <c r="I346" s="1" t="s">
        <v>734</v>
      </c>
      <c r="J346" s="1" t="s">
        <v>57</v>
      </c>
      <c r="K346" s="1">
        <v>40</v>
      </c>
      <c r="L346" s="1">
        <v>4</v>
      </c>
      <c r="M346" s="1">
        <v>892</v>
      </c>
      <c r="N346" s="12">
        <v>122</v>
      </c>
      <c r="O346" s="12">
        <v>319</v>
      </c>
      <c r="P346" s="12">
        <v>0.38200000000000001</v>
      </c>
      <c r="Q346" s="7">
        <v>62</v>
      </c>
      <c r="R346" s="7">
        <v>193</v>
      </c>
      <c r="S346" s="7">
        <v>0.32100000000000001</v>
      </c>
      <c r="T346" s="1">
        <v>60</v>
      </c>
      <c r="U346" s="1">
        <v>126</v>
      </c>
      <c r="V346" s="1">
        <v>0.47599999999999998</v>
      </c>
      <c r="W346" s="1">
        <v>0.48</v>
      </c>
      <c r="X346" s="16">
        <v>33</v>
      </c>
      <c r="Y346" s="16">
        <v>46</v>
      </c>
      <c r="Z346" s="16">
        <v>0.71699999999999997</v>
      </c>
      <c r="AA346" s="20">
        <v>27</v>
      </c>
      <c r="AB346" s="20">
        <v>167</v>
      </c>
      <c r="AC346" s="20">
        <v>194</v>
      </c>
      <c r="AD346" s="32">
        <v>46</v>
      </c>
      <c r="AE346" s="34">
        <v>14</v>
      </c>
      <c r="AF346" s="30">
        <v>16</v>
      </c>
      <c r="AG346" s="1">
        <v>53</v>
      </c>
      <c r="AH346" s="1">
        <v>74</v>
      </c>
      <c r="AI346" s="1">
        <v>339</v>
      </c>
      <c r="AJ346" s="1"/>
      <c r="AK346" s="4">
        <f t="shared" si="229"/>
        <v>74.545005647606459</v>
      </c>
      <c r="AL346" s="4">
        <f t="shared" si="230"/>
        <v>66.063711662844256</v>
      </c>
      <c r="AM346" s="14">
        <f t="shared" si="231"/>
        <v>63.715256449165402</v>
      </c>
      <c r="AN346" s="10">
        <f t="shared" si="249"/>
        <v>70.961200000000005</v>
      </c>
      <c r="AO346" s="18">
        <f t="shared" si="250"/>
        <v>64.895499999999998</v>
      </c>
      <c r="AP346" s="39">
        <f t="shared" si="224"/>
        <v>71.667102827831428</v>
      </c>
      <c r="AQ346" s="37">
        <f t="shared" si="252"/>
        <v>52.32</v>
      </c>
      <c r="AR346" s="24">
        <f t="shared" si="223"/>
        <v>59.973611111111111</v>
      </c>
      <c r="AS346" s="22">
        <f t="shared" si="251"/>
        <v>58.760683566685579</v>
      </c>
      <c r="AT346" s="26">
        <f t="shared" si="226"/>
        <v>70.368302614304625</v>
      </c>
      <c r="AU346" s="43">
        <f t="shared" si="253"/>
        <v>53.413232466507182</v>
      </c>
      <c r="AV346" s="37">
        <f t="shared" si="232"/>
        <v>73.69451161707434</v>
      </c>
      <c r="AW346" s="42">
        <f t="shared" si="227"/>
        <v>73.474166709576707</v>
      </c>
      <c r="AX346" s="45">
        <f t="shared" si="233"/>
        <v>62.513933656741457</v>
      </c>
      <c r="AY346" s="47">
        <f t="shared" si="254"/>
        <v>67.474003731343288</v>
      </c>
      <c r="AZ346" s="28">
        <f t="shared" si="234"/>
        <v>73.45504149345436</v>
      </c>
      <c r="BA346" s="49">
        <f t="shared" si="235"/>
        <v>68.29054341679651</v>
      </c>
      <c r="BB346" s="45">
        <f t="shared" si="255"/>
        <v>72.042296944916274</v>
      </c>
      <c r="BC346" s="5">
        <f t="shared" si="236"/>
        <v>75</v>
      </c>
      <c r="BD346" s="5">
        <f t="shared" si="237"/>
        <v>83.421052631578945</v>
      </c>
      <c r="BE346" s="5">
        <f t="shared" si="238"/>
        <v>66.25</v>
      </c>
      <c r="BF346" s="5">
        <f t="shared" si="239"/>
        <v>82.201492537313428</v>
      </c>
      <c r="BG346" s="5">
        <f t="shared" si="240"/>
        <v>72.798507462686572</v>
      </c>
      <c r="BH346" s="5">
        <f t="shared" si="241"/>
        <v>68.46528010734653</v>
      </c>
      <c r="BI346" s="5">
        <f t="shared" si="242"/>
        <v>50</v>
      </c>
      <c r="BJ346" s="5">
        <f t="shared" si="243"/>
        <v>63.157894736842103</v>
      </c>
      <c r="BK346" s="5">
        <f t="shared" si="244"/>
        <v>25</v>
      </c>
      <c r="BL346" s="5">
        <f t="shared" si="245"/>
        <v>60.447761194029844</v>
      </c>
      <c r="BM346" s="5">
        <f t="shared" si="246"/>
        <v>39.552238805970148</v>
      </c>
      <c r="BN346" s="5">
        <f t="shared" si="247"/>
        <v>29.922844682992285</v>
      </c>
      <c r="BP346" s="51" t="s">
        <v>795</v>
      </c>
      <c r="BQ346" s="51" t="s">
        <v>790</v>
      </c>
    </row>
    <row r="347" spans="1:69" x14ac:dyDescent="0.25">
      <c r="A347" s="1">
        <v>309</v>
      </c>
      <c r="B347" s="1" t="s">
        <v>371</v>
      </c>
      <c r="C347" s="1" t="s">
        <v>25</v>
      </c>
      <c r="D347" s="1">
        <v>22</v>
      </c>
      <c r="E347" s="4">
        <f t="shared" si="228"/>
        <v>77</v>
      </c>
      <c r="F347">
        <v>82</v>
      </c>
      <c r="G347">
        <v>255</v>
      </c>
      <c r="H347" t="s">
        <v>603</v>
      </c>
      <c r="I347" s="1" t="s">
        <v>587</v>
      </c>
      <c r="J347" s="1" t="s">
        <v>34</v>
      </c>
      <c r="K347" s="1">
        <v>32</v>
      </c>
      <c r="L347" s="1">
        <v>2</v>
      </c>
      <c r="M347" s="1">
        <v>485</v>
      </c>
      <c r="N347" s="12">
        <v>88</v>
      </c>
      <c r="O347" s="12">
        <v>165</v>
      </c>
      <c r="P347" s="12">
        <v>0.53300000000000003</v>
      </c>
      <c r="Q347" s="7">
        <v>0</v>
      </c>
      <c r="R347" s="7">
        <v>2</v>
      </c>
      <c r="S347" s="7">
        <v>0</v>
      </c>
      <c r="T347" s="1">
        <v>88</v>
      </c>
      <c r="U347" s="1">
        <v>163</v>
      </c>
      <c r="V347" s="1">
        <v>0.54</v>
      </c>
      <c r="W347" s="1">
        <v>0.53300000000000003</v>
      </c>
      <c r="X347" s="16">
        <v>25</v>
      </c>
      <c r="Y347" s="16">
        <v>40</v>
      </c>
      <c r="Z347" s="16">
        <v>0.625</v>
      </c>
      <c r="AA347" s="20">
        <v>53</v>
      </c>
      <c r="AB347" s="20">
        <v>112</v>
      </c>
      <c r="AC347" s="20">
        <v>165</v>
      </c>
      <c r="AD347" s="32">
        <v>14</v>
      </c>
      <c r="AE347" s="34">
        <v>16</v>
      </c>
      <c r="AF347" s="30">
        <v>16</v>
      </c>
      <c r="AG347" s="1">
        <v>31</v>
      </c>
      <c r="AH347" s="1">
        <v>72</v>
      </c>
      <c r="AI347" s="1">
        <v>201</v>
      </c>
      <c r="AJ347" s="1"/>
      <c r="AK347" s="4">
        <f t="shared" si="229"/>
        <v>73.995760627168636</v>
      </c>
      <c r="AL347" s="4">
        <f t="shared" si="230"/>
        <v>65.501543230160834</v>
      </c>
      <c r="AM347" s="14">
        <f t="shared" si="231"/>
        <v>66.995676783004555</v>
      </c>
      <c r="AN347" s="10">
        <f t="shared" si="249"/>
        <v>45</v>
      </c>
      <c r="AO347" s="18">
        <f t="shared" si="250"/>
        <v>61.4375</v>
      </c>
      <c r="AP347" s="39">
        <f t="shared" si="224"/>
        <v>74.677822637762389</v>
      </c>
      <c r="AQ347" s="37">
        <f t="shared" si="252"/>
        <v>53.08</v>
      </c>
      <c r="AR347" s="24">
        <f t="shared" si="223"/>
        <v>60.156111111111109</v>
      </c>
      <c r="AS347" s="22">
        <f t="shared" si="251"/>
        <v>62.906540803010593</v>
      </c>
      <c r="AT347" s="26">
        <f t="shared" si="226"/>
        <v>67.646540803010595</v>
      </c>
      <c r="AU347" s="43">
        <f t="shared" si="253"/>
        <v>50.104545508971292</v>
      </c>
      <c r="AV347" s="37">
        <f t="shared" si="232"/>
        <v>72.610286495484019</v>
      </c>
      <c r="AW347" s="42">
        <f t="shared" si="227"/>
        <v>74.840275305356698</v>
      </c>
      <c r="AX347" s="45">
        <f t="shared" si="233"/>
        <v>66.440481140081204</v>
      </c>
      <c r="AY347" s="47">
        <f t="shared" si="254"/>
        <v>70.765105410447774</v>
      </c>
      <c r="AZ347" s="28">
        <f t="shared" si="234"/>
        <v>78.121861139267793</v>
      </c>
      <c r="BA347" s="49">
        <f t="shared" si="235"/>
        <v>67.203431370446594</v>
      </c>
      <c r="BB347" s="45">
        <f t="shared" si="255"/>
        <v>76.038513174618686</v>
      </c>
      <c r="BC347" s="5">
        <f t="shared" si="236"/>
        <v>92.5</v>
      </c>
      <c r="BD347" s="5">
        <f t="shared" si="237"/>
        <v>85.78947368421052</v>
      </c>
      <c r="BE347" s="5">
        <f t="shared" si="238"/>
        <v>63.4375</v>
      </c>
      <c r="BF347" s="5">
        <f t="shared" si="239"/>
        <v>86.567164179104481</v>
      </c>
      <c r="BG347" s="5">
        <f t="shared" si="240"/>
        <v>68.432835820895519</v>
      </c>
      <c r="BH347" s="5">
        <f t="shared" si="241"/>
        <v>62.321368668232139</v>
      </c>
      <c r="BI347" s="5">
        <f t="shared" si="242"/>
        <v>85</v>
      </c>
      <c r="BJ347" s="5">
        <f t="shared" si="243"/>
        <v>68.421052631578945</v>
      </c>
      <c r="BK347" s="5">
        <f t="shared" si="244"/>
        <v>18.75</v>
      </c>
      <c r="BL347" s="5">
        <f t="shared" si="245"/>
        <v>70.149253731343279</v>
      </c>
      <c r="BM347" s="5">
        <f t="shared" si="246"/>
        <v>29.850746268656714</v>
      </c>
      <c r="BN347" s="5">
        <f t="shared" si="247"/>
        <v>16.269708151626972</v>
      </c>
      <c r="BP347" s="51" t="s">
        <v>795</v>
      </c>
      <c r="BQ347" s="51" t="s">
        <v>790</v>
      </c>
    </row>
    <row r="348" spans="1:69" x14ac:dyDescent="0.25">
      <c r="A348" s="1">
        <v>480</v>
      </c>
      <c r="B348" s="1" t="s">
        <v>546</v>
      </c>
      <c r="C348" s="1" t="s">
        <v>73</v>
      </c>
      <c r="D348" s="1">
        <v>32</v>
      </c>
      <c r="E348" s="4">
        <f t="shared" si="228"/>
        <v>68</v>
      </c>
      <c r="F348">
        <v>73</v>
      </c>
      <c r="G348">
        <v>198</v>
      </c>
      <c r="H348" t="s">
        <v>608</v>
      </c>
      <c r="I348" s="1" t="s">
        <v>587</v>
      </c>
      <c r="J348" s="1" t="s">
        <v>105</v>
      </c>
      <c r="K348" s="1">
        <v>68</v>
      </c>
      <c r="L348" s="1">
        <v>33</v>
      </c>
      <c r="M348" s="1">
        <v>1980</v>
      </c>
      <c r="N348" s="12">
        <v>341</v>
      </c>
      <c r="O348" s="12">
        <v>860</v>
      </c>
      <c r="P348" s="12">
        <v>0.39700000000000002</v>
      </c>
      <c r="Q348" s="7">
        <v>119</v>
      </c>
      <c r="R348" s="7">
        <v>348</v>
      </c>
      <c r="S348" s="7">
        <v>0.34200000000000003</v>
      </c>
      <c r="T348" s="1">
        <v>222</v>
      </c>
      <c r="U348" s="1">
        <v>512</v>
      </c>
      <c r="V348" s="1">
        <v>0.434</v>
      </c>
      <c r="W348" s="1">
        <v>0.46600000000000003</v>
      </c>
      <c r="X348" s="16">
        <v>163</v>
      </c>
      <c r="Y348" s="16">
        <v>187</v>
      </c>
      <c r="Z348" s="16">
        <v>0.872</v>
      </c>
      <c r="AA348" s="20">
        <v>22</v>
      </c>
      <c r="AB348" s="20">
        <v>152</v>
      </c>
      <c r="AC348" s="20">
        <v>174</v>
      </c>
      <c r="AD348" s="32">
        <v>424</v>
      </c>
      <c r="AE348" s="34">
        <v>46</v>
      </c>
      <c r="AF348" s="30">
        <v>14</v>
      </c>
      <c r="AG348" s="1">
        <v>172</v>
      </c>
      <c r="AH348" s="1">
        <v>162</v>
      </c>
      <c r="AI348" s="1">
        <v>964</v>
      </c>
      <c r="AJ348" s="1"/>
      <c r="AK348" s="4">
        <f t="shared" si="229"/>
        <v>84.611412254367551</v>
      </c>
      <c r="AL348" s="4">
        <f t="shared" si="230"/>
        <v>76.366974895646791</v>
      </c>
      <c r="AM348" s="14">
        <f t="shared" si="231"/>
        <v>75.176872534142646</v>
      </c>
      <c r="AN348" s="10">
        <f t="shared" si="249"/>
        <v>87.910399999999996</v>
      </c>
      <c r="AO348" s="18">
        <f t="shared" si="250"/>
        <v>91.063520000000011</v>
      </c>
      <c r="AP348" s="39">
        <f t="shared" si="224"/>
        <v>75.542651622417736</v>
      </c>
      <c r="AQ348" s="37">
        <f t="shared" si="252"/>
        <v>64.48</v>
      </c>
      <c r="AR348" s="24">
        <f t="shared" si="223"/>
        <v>57.86472222222222</v>
      </c>
      <c r="AS348" s="22">
        <f t="shared" si="251"/>
        <v>56.506578330223711</v>
      </c>
      <c r="AT348" s="26">
        <f t="shared" si="226"/>
        <v>68.095149758795145</v>
      </c>
      <c r="AU348" s="43">
        <f>((AD348/5.25)*0.9+(AY348/0.95)*0.15)*0.62+40</f>
        <v>93.160554330041521</v>
      </c>
      <c r="AV348" s="37">
        <f t="shared" si="232"/>
        <v>89.24451934002569</v>
      </c>
      <c r="AW348" s="42">
        <f t="shared" si="227"/>
        <v>78.732361774642115</v>
      </c>
      <c r="AX348" s="45">
        <f t="shared" si="233"/>
        <v>79.225000899928403</v>
      </c>
      <c r="AY348" s="47">
        <f t="shared" si="254"/>
        <v>82.695063432835823</v>
      </c>
      <c r="AZ348" s="28">
        <f t="shared" si="234"/>
        <v>65.962101313431759</v>
      </c>
      <c r="BA348" s="49">
        <f t="shared" si="235"/>
        <v>91.904554078766239</v>
      </c>
      <c r="BB348" s="45">
        <f t="shared" si="255"/>
        <v>64.307548692875542</v>
      </c>
      <c r="BC348" s="5">
        <f t="shared" si="236"/>
        <v>67.5</v>
      </c>
      <c r="BD348" s="5">
        <f t="shared" si="237"/>
        <v>64.473684210526315</v>
      </c>
      <c r="BE348" s="5">
        <f t="shared" si="238"/>
        <v>88.75</v>
      </c>
      <c r="BF348" s="5">
        <f t="shared" si="239"/>
        <v>67.425373134328353</v>
      </c>
      <c r="BG348" s="5">
        <f t="shared" si="240"/>
        <v>87.574626865671632</v>
      </c>
      <c r="BH348" s="5">
        <f t="shared" si="241"/>
        <v>84.889298892988933</v>
      </c>
      <c r="BI348" s="5">
        <f t="shared" si="242"/>
        <v>35</v>
      </c>
      <c r="BJ348" s="5">
        <f t="shared" si="243"/>
        <v>21.05263157894737</v>
      </c>
      <c r="BK348" s="5">
        <f t="shared" si="244"/>
        <v>75</v>
      </c>
      <c r="BL348" s="5">
        <f t="shared" si="245"/>
        <v>27.611940298507459</v>
      </c>
      <c r="BM348" s="5">
        <f t="shared" si="246"/>
        <v>72.388059701492537</v>
      </c>
      <c r="BN348" s="5">
        <f t="shared" si="247"/>
        <v>66.420664206642073</v>
      </c>
      <c r="BP348" s="51" t="s">
        <v>798</v>
      </c>
      <c r="BQ348" s="51" t="s">
        <v>787</v>
      </c>
    </row>
    <row r="349" spans="1:69" x14ac:dyDescent="0.25">
      <c r="A349" s="1">
        <v>142</v>
      </c>
      <c r="B349" s="1" t="s">
        <v>203</v>
      </c>
      <c r="C349" s="1" t="s">
        <v>30</v>
      </c>
      <c r="D349" s="1">
        <v>29</v>
      </c>
      <c r="E349" s="4">
        <f t="shared" si="228"/>
        <v>70</v>
      </c>
      <c r="F349">
        <v>75</v>
      </c>
      <c r="G349">
        <v>185</v>
      </c>
      <c r="H349" t="s">
        <v>586</v>
      </c>
      <c r="I349" s="1" t="s">
        <v>587</v>
      </c>
      <c r="J349" s="1" t="s">
        <v>51</v>
      </c>
      <c r="K349" s="1">
        <v>80</v>
      </c>
      <c r="L349" s="1">
        <v>80</v>
      </c>
      <c r="M349" s="1">
        <v>2699</v>
      </c>
      <c r="N349" s="12">
        <v>602</v>
      </c>
      <c r="O349" s="12">
        <v>1354</v>
      </c>
      <c r="P349" s="12">
        <v>0.44500000000000001</v>
      </c>
      <c r="Q349" s="7">
        <v>81</v>
      </c>
      <c r="R349" s="7">
        <v>284</v>
      </c>
      <c r="S349" s="7">
        <v>0.28499999999999998</v>
      </c>
      <c r="T349" s="1">
        <v>521</v>
      </c>
      <c r="U349" s="1">
        <v>1070</v>
      </c>
      <c r="V349" s="1">
        <v>0.48699999999999999</v>
      </c>
      <c r="W349" s="1">
        <v>0.47499999999999998</v>
      </c>
      <c r="X349" s="16">
        <v>228</v>
      </c>
      <c r="Y349" s="16">
        <v>303</v>
      </c>
      <c r="Z349" s="16">
        <v>0.752</v>
      </c>
      <c r="AA349" s="20">
        <v>34</v>
      </c>
      <c r="AB349" s="20">
        <v>156</v>
      </c>
      <c r="AC349" s="20">
        <v>190</v>
      </c>
      <c r="AD349" s="32">
        <v>329</v>
      </c>
      <c r="AE349" s="34">
        <v>148</v>
      </c>
      <c r="AF349" s="30">
        <v>25</v>
      </c>
      <c r="AG349" s="1">
        <v>198</v>
      </c>
      <c r="AH349" s="1">
        <v>197</v>
      </c>
      <c r="AI349" s="1">
        <v>1513</v>
      </c>
      <c r="AJ349" s="1"/>
      <c r="AK349" s="4">
        <f t="shared" si="229"/>
        <v>90.464216881133098</v>
      </c>
      <c r="AL349" s="4">
        <f t="shared" si="230"/>
        <v>82.357492572453879</v>
      </c>
      <c r="AM349" s="14">
        <f t="shared" si="231"/>
        <v>89.830675265553879</v>
      </c>
      <c r="AN349" s="10">
        <f t="shared" si="249"/>
        <v>80.311999999999998</v>
      </c>
      <c r="AO349" s="18">
        <f t="shared" si="250"/>
        <v>83.884320000000002</v>
      </c>
      <c r="AP349" s="39">
        <f t="shared" si="224"/>
        <v>89.00098080764667</v>
      </c>
      <c r="AQ349" s="37">
        <v>95</v>
      </c>
      <c r="AR349" s="24">
        <f t="shared" si="223"/>
        <v>61.798611111111114</v>
      </c>
      <c r="AS349" s="22">
        <f t="shared" si="251"/>
        <v>59.513302616332467</v>
      </c>
      <c r="AT349" s="26">
        <f t="shared" si="226"/>
        <v>69.471397854427707</v>
      </c>
      <c r="AU349" s="43">
        <f t="shared" ref="AU349:AU387" si="256">((AD349/5.5)*0.95+(AY349/0.95)*0.17)*0.67+40</f>
        <v>89.464272727272729</v>
      </c>
      <c r="AV349" s="37">
        <f t="shared" si="232"/>
        <v>91.101673406547235</v>
      </c>
      <c r="AW349" s="42">
        <f t="shared" si="227"/>
        <v>90.732938683470522</v>
      </c>
      <c r="AX349" s="45">
        <f t="shared" si="233"/>
        <v>87.220742313257603</v>
      </c>
      <c r="AY349" s="47">
        <v>95</v>
      </c>
      <c r="AZ349" s="28">
        <f t="shared" si="234"/>
        <v>71.978470077861132</v>
      </c>
      <c r="BA349" s="49">
        <f t="shared" si="235"/>
        <v>94.586626251234151</v>
      </c>
      <c r="BB349" s="45">
        <f t="shared" si="255"/>
        <v>68.823870044546894</v>
      </c>
      <c r="BC349" s="5">
        <f t="shared" si="236"/>
        <v>75</v>
      </c>
      <c r="BD349" s="5">
        <f t="shared" si="237"/>
        <v>69.21052631578948</v>
      </c>
      <c r="BE349" s="5">
        <f t="shared" si="238"/>
        <v>83.125</v>
      </c>
      <c r="BF349" s="5">
        <f t="shared" si="239"/>
        <v>63.059701492537314</v>
      </c>
      <c r="BG349" s="5">
        <f t="shared" si="240"/>
        <v>91.940298507462686</v>
      </c>
      <c r="BH349" s="5">
        <f t="shared" si="241"/>
        <v>95.743039248574306</v>
      </c>
      <c r="BI349" s="5">
        <f t="shared" si="242"/>
        <v>50</v>
      </c>
      <c r="BJ349" s="5">
        <f t="shared" si="243"/>
        <v>31.578947368421051</v>
      </c>
      <c r="BK349" s="5">
        <f t="shared" si="244"/>
        <v>62.5</v>
      </c>
      <c r="BL349" s="5">
        <f t="shared" si="245"/>
        <v>17.910447761194028</v>
      </c>
      <c r="BM349" s="5">
        <f t="shared" si="246"/>
        <v>82.089552238805965</v>
      </c>
      <c r="BN349" s="5">
        <f t="shared" si="247"/>
        <v>90.540087219054016</v>
      </c>
      <c r="BP349" s="51" t="s">
        <v>781</v>
      </c>
      <c r="BQ349" s="51" t="s">
        <v>781</v>
      </c>
    </row>
    <row r="350" spans="1:69" x14ac:dyDescent="0.25">
      <c r="A350" s="1">
        <v>389</v>
      </c>
      <c r="B350" s="1" t="s">
        <v>454</v>
      </c>
      <c r="C350" s="1" t="s">
        <v>73</v>
      </c>
      <c r="D350" s="1">
        <v>30</v>
      </c>
      <c r="E350" s="4">
        <f t="shared" si="228"/>
        <v>64</v>
      </c>
      <c r="F350">
        <v>69</v>
      </c>
      <c r="G350">
        <v>180</v>
      </c>
      <c r="H350" t="s">
        <v>643</v>
      </c>
      <c r="I350" s="1" t="s">
        <v>587</v>
      </c>
      <c r="J350" s="1" t="s">
        <v>84</v>
      </c>
      <c r="K350" s="1">
        <v>42</v>
      </c>
      <c r="L350" s="1">
        <v>1</v>
      </c>
      <c r="M350" s="1">
        <v>591</v>
      </c>
      <c r="N350" s="12">
        <v>88</v>
      </c>
      <c r="O350" s="12">
        <v>255</v>
      </c>
      <c r="P350" s="12">
        <v>0.34499999999999997</v>
      </c>
      <c r="Q350" s="7">
        <v>31</v>
      </c>
      <c r="R350" s="7">
        <v>112</v>
      </c>
      <c r="S350" s="7">
        <v>0.27700000000000002</v>
      </c>
      <c r="T350" s="1">
        <v>57</v>
      </c>
      <c r="U350" s="1">
        <v>143</v>
      </c>
      <c r="V350" s="1">
        <v>0.39900000000000002</v>
      </c>
      <c r="W350" s="1">
        <v>0.40600000000000003</v>
      </c>
      <c r="X350" s="16">
        <v>31</v>
      </c>
      <c r="Y350" s="16">
        <v>46</v>
      </c>
      <c r="Z350" s="16">
        <v>0.67400000000000004</v>
      </c>
      <c r="AA350" s="20">
        <v>17</v>
      </c>
      <c r="AB350" s="20">
        <v>33</v>
      </c>
      <c r="AC350" s="20">
        <v>50</v>
      </c>
      <c r="AD350" s="32">
        <v>97</v>
      </c>
      <c r="AE350" s="34">
        <v>20</v>
      </c>
      <c r="AF350" s="30">
        <v>3</v>
      </c>
      <c r="AG350" s="1">
        <v>30</v>
      </c>
      <c r="AH350" s="1">
        <v>76</v>
      </c>
      <c r="AI350" s="1">
        <v>238</v>
      </c>
      <c r="AJ350" s="1"/>
      <c r="AK350" s="4">
        <f t="shared" si="229"/>
        <v>75.318052510618685</v>
      </c>
      <c r="AL350" s="4">
        <f t="shared" si="230"/>
        <v>66.854947863809713</v>
      </c>
      <c r="AM350" s="14">
        <f t="shared" si="231"/>
        <v>60.791676783004554</v>
      </c>
      <c r="AN350" s="10">
        <f t="shared" si="249"/>
        <v>72.430399999999992</v>
      </c>
      <c r="AO350" s="18">
        <f t="shared" si="250"/>
        <v>63.400999999999996</v>
      </c>
      <c r="AP350" s="39">
        <f t="shared" si="224"/>
        <v>67.569458147171858</v>
      </c>
      <c r="AQ350" s="37">
        <f>(AE350/1.5)*0.57+47</f>
        <v>54.6</v>
      </c>
      <c r="AR350" s="24">
        <f t="shared" si="223"/>
        <v>53.56583333333333</v>
      </c>
      <c r="AS350" s="22">
        <f t="shared" si="251"/>
        <v>53.041321907175735</v>
      </c>
      <c r="AT350" s="26">
        <f t="shared" si="226"/>
        <v>59.163226669080494</v>
      </c>
      <c r="AU350" s="43">
        <f t="shared" si="256"/>
        <v>61.619072000598088</v>
      </c>
      <c r="AV350" s="37">
        <f t="shared" si="232"/>
        <v>75.750074708096633</v>
      </c>
      <c r="AW350" s="42">
        <f t="shared" si="227"/>
        <v>75.21517950641325</v>
      </c>
      <c r="AX350" s="45">
        <f t="shared" si="233"/>
        <v>80.638534305702279</v>
      </c>
      <c r="AY350" s="47">
        <f t="shared" ref="AY350:AY387" si="257">(BI350*0.2+BK350*0.2+BM350*0.2+(AQ350/0.96)*0.45)*0.79+30</f>
        <v>86.688763992537318</v>
      </c>
      <c r="AZ350" s="28">
        <f t="shared" si="234"/>
        <v>61.811126872591352</v>
      </c>
      <c r="BA350" s="49">
        <f t="shared" si="235"/>
        <v>92.529856467968926</v>
      </c>
      <c r="BB350" s="45">
        <f t="shared" si="255"/>
        <v>50.863641127281596</v>
      </c>
      <c r="BC350" s="5">
        <f t="shared" si="236"/>
        <v>72.5</v>
      </c>
      <c r="BD350" s="5">
        <f t="shared" si="237"/>
        <v>55</v>
      </c>
      <c r="BE350" s="5">
        <f t="shared" si="238"/>
        <v>100</v>
      </c>
      <c r="BF350" s="5">
        <f t="shared" si="239"/>
        <v>61.380597014925371</v>
      </c>
      <c r="BG350" s="5">
        <f t="shared" si="240"/>
        <v>93.619402985074629</v>
      </c>
      <c r="BH350" s="5">
        <f t="shared" si="241"/>
        <v>63.921502851392148</v>
      </c>
      <c r="BI350" s="5">
        <f t="shared" si="242"/>
        <v>45</v>
      </c>
      <c r="BJ350" s="5">
        <f t="shared" si="243"/>
        <v>0</v>
      </c>
      <c r="BK350" s="5">
        <f t="shared" si="244"/>
        <v>100</v>
      </c>
      <c r="BL350" s="5">
        <f t="shared" si="245"/>
        <v>14.17910447761194</v>
      </c>
      <c r="BM350" s="5">
        <f t="shared" si="246"/>
        <v>85.820895522388057</v>
      </c>
      <c r="BN350" s="5">
        <f t="shared" si="247"/>
        <v>19.825561891982556</v>
      </c>
      <c r="BP350" s="51" t="s">
        <v>789</v>
      </c>
      <c r="BQ350" s="51" t="s">
        <v>787</v>
      </c>
    </row>
    <row r="351" spans="1:69" x14ac:dyDescent="0.25">
      <c r="A351" s="1">
        <v>484</v>
      </c>
      <c r="B351" s="1" t="s">
        <v>550</v>
      </c>
      <c r="C351" s="1" t="s">
        <v>73</v>
      </c>
      <c r="D351" s="1">
        <v>23</v>
      </c>
      <c r="E351" s="4">
        <f t="shared" si="228"/>
        <v>71</v>
      </c>
      <c r="F351">
        <v>76</v>
      </c>
      <c r="G351">
        <v>190</v>
      </c>
      <c r="H351" t="s">
        <v>749</v>
      </c>
      <c r="I351" s="1" t="s">
        <v>587</v>
      </c>
      <c r="J351" s="1" t="s">
        <v>41</v>
      </c>
      <c r="K351" s="1">
        <v>21</v>
      </c>
      <c r="L351" s="1">
        <v>0</v>
      </c>
      <c r="M351" s="1">
        <v>247</v>
      </c>
      <c r="N351" s="12">
        <v>20</v>
      </c>
      <c r="O351" s="12">
        <v>57</v>
      </c>
      <c r="P351" s="12">
        <v>0.35099999999999998</v>
      </c>
      <c r="Q351" s="7">
        <v>0</v>
      </c>
      <c r="R351" s="7">
        <v>7</v>
      </c>
      <c r="S351" s="7">
        <v>0</v>
      </c>
      <c r="T351" s="1">
        <v>20</v>
      </c>
      <c r="U351" s="1">
        <v>50</v>
      </c>
      <c r="V351" s="1">
        <v>0.4</v>
      </c>
      <c r="W351" s="1">
        <v>0.35099999999999998</v>
      </c>
      <c r="X351" s="16">
        <v>2</v>
      </c>
      <c r="Y351" s="16">
        <v>6</v>
      </c>
      <c r="Z351" s="16">
        <v>0.33300000000000002</v>
      </c>
      <c r="AA351" s="20">
        <v>8</v>
      </c>
      <c r="AB351" s="20">
        <v>26</v>
      </c>
      <c r="AC351" s="20">
        <v>34</v>
      </c>
      <c r="AD351" s="32">
        <v>21</v>
      </c>
      <c r="AE351" s="34">
        <v>8</v>
      </c>
      <c r="AF351" s="30">
        <v>2</v>
      </c>
      <c r="AG351" s="1">
        <v>13</v>
      </c>
      <c r="AH351" s="1">
        <v>18</v>
      </c>
      <c r="AI351" s="1">
        <v>42</v>
      </c>
      <c r="AJ351" s="1"/>
      <c r="AK351" s="4">
        <f t="shared" si="229"/>
        <v>72.229895371170713</v>
      </c>
      <c r="AL351" s="4">
        <f t="shared" si="230"/>
        <v>63.694128203433557</v>
      </c>
      <c r="AM351" s="14">
        <f t="shared" si="231"/>
        <v>57.584517450682853</v>
      </c>
      <c r="AN351" s="10">
        <f t="shared" si="249"/>
        <v>56</v>
      </c>
      <c r="AO351" s="18">
        <f t="shared" si="250"/>
        <v>50.6295</v>
      </c>
      <c r="AP351" s="39">
        <f t="shared" si="224"/>
        <v>68.857087138492375</v>
      </c>
      <c r="AQ351" s="37">
        <f>(AE351/1.5)*0.57+47</f>
        <v>50.04</v>
      </c>
      <c r="AR351" s="24">
        <f t="shared" si="223"/>
        <v>54.518888888888888</v>
      </c>
      <c r="AS351" s="22">
        <f t="shared" si="251"/>
        <v>53.1031323318905</v>
      </c>
      <c r="AT351" s="26">
        <f t="shared" si="226"/>
        <v>60.238370427128601</v>
      </c>
      <c r="AU351" s="43">
        <f t="shared" si="256"/>
        <v>52.314219128588519</v>
      </c>
      <c r="AV351" s="37">
        <f t="shared" si="232"/>
        <v>71.549892316114537</v>
      </c>
      <c r="AW351" s="42">
        <f t="shared" si="227"/>
        <v>73.368377804705347</v>
      </c>
      <c r="AX351" s="45">
        <f t="shared" si="233"/>
        <v>78.658125814962432</v>
      </c>
      <c r="AY351" s="47">
        <f t="shared" si="257"/>
        <v>82.438534514925379</v>
      </c>
      <c r="AZ351" s="28">
        <f t="shared" si="234"/>
        <v>72.553380257432536</v>
      </c>
      <c r="BA351" s="49">
        <f t="shared" si="235"/>
        <v>79.90387166830925</v>
      </c>
      <c r="BB351" s="45">
        <f t="shared" si="255"/>
        <v>57.348153512815671</v>
      </c>
      <c r="BC351" s="5">
        <f t="shared" si="236"/>
        <v>90</v>
      </c>
      <c r="BD351" s="5">
        <f t="shared" si="237"/>
        <v>71.578947368421055</v>
      </c>
      <c r="BE351" s="5">
        <f t="shared" si="238"/>
        <v>80.3125</v>
      </c>
      <c r="BF351" s="5">
        <f t="shared" si="239"/>
        <v>64.738805970149258</v>
      </c>
      <c r="BG351" s="5">
        <f t="shared" si="240"/>
        <v>90.261194029850742</v>
      </c>
      <c r="BH351" s="5">
        <f t="shared" si="241"/>
        <v>58.728614558872863</v>
      </c>
      <c r="BI351" s="5">
        <f t="shared" si="242"/>
        <v>80</v>
      </c>
      <c r="BJ351" s="5">
        <f t="shared" si="243"/>
        <v>36.842105263157897</v>
      </c>
      <c r="BK351" s="5">
        <f t="shared" si="244"/>
        <v>56.25</v>
      </c>
      <c r="BL351" s="5">
        <f t="shared" si="245"/>
        <v>21.641791044776117</v>
      </c>
      <c r="BM351" s="5">
        <f t="shared" si="246"/>
        <v>78.358208955223873</v>
      </c>
      <c r="BN351" s="5">
        <f t="shared" si="247"/>
        <v>8.2858101308285814</v>
      </c>
      <c r="BP351" s="51" t="s">
        <v>788</v>
      </c>
      <c r="BQ351" s="51" t="s">
        <v>790</v>
      </c>
    </row>
    <row r="352" spans="1:69" x14ac:dyDescent="0.25">
      <c r="A352" s="1">
        <v>326</v>
      </c>
      <c r="B352" s="1" t="s">
        <v>388</v>
      </c>
      <c r="C352" s="1" t="s">
        <v>33</v>
      </c>
      <c r="D352" s="1">
        <v>37</v>
      </c>
      <c r="E352" s="4">
        <f t="shared" si="228"/>
        <v>77</v>
      </c>
      <c r="F352">
        <v>82</v>
      </c>
      <c r="G352">
        <v>250</v>
      </c>
      <c r="H352" t="s">
        <v>593</v>
      </c>
      <c r="I352" s="1" t="s">
        <v>587</v>
      </c>
      <c r="J352" s="1" t="s">
        <v>77</v>
      </c>
      <c r="K352" s="1">
        <v>23</v>
      </c>
      <c r="L352" s="1">
        <v>0</v>
      </c>
      <c r="M352" s="1">
        <v>128</v>
      </c>
      <c r="N352" s="12">
        <v>13</v>
      </c>
      <c r="O352" s="12">
        <v>30</v>
      </c>
      <c r="P352" s="12">
        <v>0.433</v>
      </c>
      <c r="Q352" s="7">
        <v>0</v>
      </c>
      <c r="R352" s="7">
        <v>0</v>
      </c>
      <c r="S352" s="7"/>
      <c r="T352" s="1">
        <v>13</v>
      </c>
      <c r="U352" s="1">
        <v>30</v>
      </c>
      <c r="V352" s="1">
        <v>0.433</v>
      </c>
      <c r="W352" s="1">
        <v>0.433</v>
      </c>
      <c r="X352" s="16">
        <v>1</v>
      </c>
      <c r="Y352" s="16">
        <v>3</v>
      </c>
      <c r="Z352" s="16">
        <v>0.33300000000000002</v>
      </c>
      <c r="AA352" s="20">
        <v>11</v>
      </c>
      <c r="AB352" s="20">
        <v>27</v>
      </c>
      <c r="AC352" s="20">
        <v>38</v>
      </c>
      <c r="AD352" s="32">
        <v>3</v>
      </c>
      <c r="AE352" s="34">
        <v>4</v>
      </c>
      <c r="AF352" s="30">
        <v>5</v>
      </c>
      <c r="AG352" s="1">
        <v>7</v>
      </c>
      <c r="AH352" s="1">
        <v>16</v>
      </c>
      <c r="AI352" s="1">
        <v>27</v>
      </c>
      <c r="AJ352" s="1"/>
      <c r="AK352" s="4">
        <f t="shared" si="229"/>
        <v>65.761285519934944</v>
      </c>
      <c r="AL352" s="4">
        <f t="shared" si="230"/>
        <v>57.07331576746283</v>
      </c>
      <c r="AM352" s="14">
        <f t="shared" si="231"/>
        <v>59.939986342943854</v>
      </c>
      <c r="AN352" s="10">
        <f t="shared" si="249"/>
        <v>45</v>
      </c>
      <c r="AO352" s="18">
        <f t="shared" si="250"/>
        <v>50.5595</v>
      </c>
      <c r="AP352" s="39">
        <f t="shared" si="224"/>
        <v>66.645984689576522</v>
      </c>
      <c r="AQ352" s="37">
        <f>(AE352/1.5)*0.57+47</f>
        <v>48.52</v>
      </c>
      <c r="AR352" s="24">
        <f t="shared" si="223"/>
        <v>56.587222222222223</v>
      </c>
      <c r="AS352" s="22">
        <f t="shared" si="251"/>
        <v>52.477806952543645</v>
      </c>
      <c r="AT352" s="26">
        <f t="shared" si="226"/>
        <v>59.205426000162689</v>
      </c>
      <c r="AU352" s="43">
        <f t="shared" si="256"/>
        <v>47.279019837918661</v>
      </c>
      <c r="AV352" s="37">
        <f t="shared" si="232"/>
        <v>69.680381635213536</v>
      </c>
      <c r="AW352" s="42">
        <f t="shared" si="227"/>
        <v>69.449253451590295</v>
      </c>
      <c r="AX352" s="45">
        <f t="shared" si="233"/>
        <v>46.085434719567218</v>
      </c>
      <c r="AY352" s="47">
        <f t="shared" si="257"/>
        <v>57.816032649253735</v>
      </c>
      <c r="AZ352" s="28">
        <f t="shared" si="234"/>
        <v>65.244631162945964</v>
      </c>
      <c r="BA352" s="49">
        <f t="shared" si="235"/>
        <v>51.830391807528841</v>
      </c>
      <c r="BB352" s="45">
        <f t="shared" si="255"/>
        <v>66.851980807938176</v>
      </c>
      <c r="BC352" s="5">
        <f t="shared" si="236"/>
        <v>55</v>
      </c>
      <c r="BD352" s="5">
        <f t="shared" si="237"/>
        <v>85.78947368421052</v>
      </c>
      <c r="BE352" s="5">
        <f t="shared" si="238"/>
        <v>63.4375</v>
      </c>
      <c r="BF352" s="5">
        <f t="shared" si="239"/>
        <v>84.888059701492537</v>
      </c>
      <c r="BG352" s="5">
        <f t="shared" si="240"/>
        <v>70.111940298507463</v>
      </c>
      <c r="BH352" s="5">
        <f t="shared" si="241"/>
        <v>56.932237504193225</v>
      </c>
      <c r="BI352" s="5">
        <f t="shared" si="242"/>
        <v>10</v>
      </c>
      <c r="BJ352" s="5">
        <f t="shared" si="243"/>
        <v>68.421052631578945</v>
      </c>
      <c r="BK352" s="5">
        <f t="shared" si="244"/>
        <v>18.75</v>
      </c>
      <c r="BL352" s="5">
        <f t="shared" si="245"/>
        <v>66.417910447761187</v>
      </c>
      <c r="BM352" s="5">
        <f t="shared" si="246"/>
        <v>33.582089552238806</v>
      </c>
      <c r="BN352" s="5">
        <f t="shared" si="247"/>
        <v>4.2938611204293862</v>
      </c>
      <c r="BP352" s="51" t="s">
        <v>781</v>
      </c>
      <c r="BQ352" s="51" t="s">
        <v>787</v>
      </c>
    </row>
    <row r="353" spans="1:69" x14ac:dyDescent="0.25">
      <c r="A353" s="1">
        <v>213</v>
      </c>
      <c r="B353" s="1" t="s">
        <v>274</v>
      </c>
      <c r="C353" s="1" t="s">
        <v>25</v>
      </c>
      <c r="D353" s="1">
        <v>32</v>
      </c>
      <c r="E353" s="4">
        <f t="shared" si="228"/>
        <v>78</v>
      </c>
      <c r="F353">
        <v>83</v>
      </c>
      <c r="G353">
        <v>250</v>
      </c>
      <c r="H353" t="s">
        <v>586</v>
      </c>
      <c r="I353" s="1" t="s">
        <v>614</v>
      </c>
      <c r="J353" s="1" t="s">
        <v>95</v>
      </c>
      <c r="K353" s="1">
        <v>67</v>
      </c>
      <c r="L353" s="1">
        <v>58</v>
      </c>
      <c r="M353" s="1">
        <v>1693</v>
      </c>
      <c r="N353" s="12">
        <v>307</v>
      </c>
      <c r="O353" s="12">
        <v>601</v>
      </c>
      <c r="P353" s="12">
        <v>0.51100000000000001</v>
      </c>
      <c r="Q353" s="7">
        <v>1</v>
      </c>
      <c r="R353" s="7">
        <v>5</v>
      </c>
      <c r="S353" s="7">
        <v>0.2</v>
      </c>
      <c r="T353" s="1">
        <v>306</v>
      </c>
      <c r="U353" s="1">
        <v>596</v>
      </c>
      <c r="V353" s="1">
        <v>0.51300000000000001</v>
      </c>
      <c r="W353" s="1">
        <v>0.51200000000000001</v>
      </c>
      <c r="X353" s="16">
        <v>122</v>
      </c>
      <c r="Y353" s="16">
        <v>202</v>
      </c>
      <c r="Z353" s="16">
        <v>0.60399999999999998</v>
      </c>
      <c r="AA353" s="20">
        <v>84</v>
      </c>
      <c r="AB353" s="20">
        <v>261</v>
      </c>
      <c r="AC353" s="20">
        <v>345</v>
      </c>
      <c r="AD353" s="32">
        <v>123</v>
      </c>
      <c r="AE353" s="34">
        <v>66</v>
      </c>
      <c r="AF353" s="30">
        <v>22</v>
      </c>
      <c r="AG353" s="1">
        <v>124</v>
      </c>
      <c r="AH353" s="1">
        <v>180</v>
      </c>
      <c r="AI353" s="1">
        <v>737</v>
      </c>
      <c r="AJ353" s="1"/>
      <c r="AK353" s="4">
        <f t="shared" si="229"/>
        <v>80.243498819058445</v>
      </c>
      <c r="AL353" s="4">
        <f t="shared" si="230"/>
        <v>71.896287026565702</v>
      </c>
      <c r="AM353" s="14">
        <f t="shared" si="231"/>
        <v>77.236292867981788</v>
      </c>
      <c r="AN353" s="10">
        <f t="shared" si="249"/>
        <v>55.003999999999998</v>
      </c>
      <c r="AO353" s="18">
        <f t="shared" si="250"/>
        <v>72.423639999999992</v>
      </c>
      <c r="AP353" s="39">
        <f t="shared" si="224"/>
        <v>83.863526056106394</v>
      </c>
      <c r="AQ353" s="37">
        <f>(AE353/1.5)*0.57+47</f>
        <v>72.08</v>
      </c>
      <c r="AR353" s="24">
        <f t="shared" si="223"/>
        <v>62.285277777777779</v>
      </c>
      <c r="AS353" s="22">
        <f t="shared" si="251"/>
        <v>70.246927663755827</v>
      </c>
      <c r="AT353" s="26">
        <f t="shared" si="226"/>
        <v>78.038356235184395</v>
      </c>
      <c r="AU353" s="43">
        <f t="shared" si="256"/>
        <v>62.567509848086125</v>
      </c>
      <c r="AV353" s="37">
        <f t="shared" si="232"/>
        <v>79.501842661913315</v>
      </c>
      <c r="AW353" s="42">
        <f t="shared" si="227"/>
        <v>81.747087035675577</v>
      </c>
      <c r="AX353" s="45">
        <f t="shared" si="233"/>
        <v>60.4202655364072</v>
      </c>
      <c r="AY353" s="47">
        <f t="shared" si="257"/>
        <v>69.503095149253738</v>
      </c>
      <c r="AZ353" s="28">
        <f t="shared" si="234"/>
        <v>76.140337048037281</v>
      </c>
      <c r="BA353" s="49">
        <f t="shared" si="235"/>
        <v>67.567986935915769</v>
      </c>
      <c r="BB353" s="45">
        <f t="shared" si="255"/>
        <v>81.714447608956149</v>
      </c>
      <c r="BC353" s="5">
        <f t="shared" si="236"/>
        <v>67.5</v>
      </c>
      <c r="BD353" s="5">
        <f t="shared" si="237"/>
        <v>88.15789473684211</v>
      </c>
      <c r="BE353" s="5">
        <f t="shared" si="238"/>
        <v>60.625</v>
      </c>
      <c r="BF353" s="5">
        <f t="shared" si="239"/>
        <v>84.888059701492537</v>
      </c>
      <c r="BG353" s="5">
        <f t="shared" si="240"/>
        <v>70.111940298507463</v>
      </c>
      <c r="BH353" s="5">
        <f t="shared" si="241"/>
        <v>80.556860114055695</v>
      </c>
      <c r="BI353" s="5">
        <f t="shared" si="242"/>
        <v>35</v>
      </c>
      <c r="BJ353" s="5">
        <f t="shared" si="243"/>
        <v>73.684210526315795</v>
      </c>
      <c r="BK353" s="5">
        <f t="shared" si="244"/>
        <v>12.5</v>
      </c>
      <c r="BL353" s="5">
        <f t="shared" si="245"/>
        <v>66.417910447761187</v>
      </c>
      <c r="BM353" s="5">
        <f t="shared" si="246"/>
        <v>33.582089552238806</v>
      </c>
      <c r="BN353" s="5">
        <f t="shared" si="247"/>
        <v>56.793022475679308</v>
      </c>
      <c r="BP353" s="51" t="s">
        <v>786</v>
      </c>
      <c r="BQ353" s="51" t="s">
        <v>787</v>
      </c>
    </row>
    <row r="354" spans="1:69" x14ac:dyDescent="0.25">
      <c r="A354" s="1">
        <v>344</v>
      </c>
      <c r="B354" s="1" t="s">
        <v>406</v>
      </c>
      <c r="C354" s="1" t="s">
        <v>25</v>
      </c>
      <c r="D354" s="1">
        <v>20</v>
      </c>
      <c r="E354" s="4">
        <f t="shared" si="228"/>
        <v>78</v>
      </c>
      <c r="F354">
        <v>83</v>
      </c>
      <c r="G354">
        <v>228</v>
      </c>
      <c r="H354" t="s">
        <v>593</v>
      </c>
      <c r="I354" s="1" t="s">
        <v>587</v>
      </c>
      <c r="J354" s="1" t="s">
        <v>43</v>
      </c>
      <c r="K354" s="1">
        <v>75</v>
      </c>
      <c r="L354" s="1">
        <v>71</v>
      </c>
      <c r="M354" s="1">
        <v>2311</v>
      </c>
      <c r="N354" s="12">
        <v>302</v>
      </c>
      <c r="O354" s="12">
        <v>653</v>
      </c>
      <c r="P354" s="12">
        <v>0.46200000000000002</v>
      </c>
      <c r="Q354" s="7">
        <v>0</v>
      </c>
      <c r="R354" s="7">
        <v>0</v>
      </c>
      <c r="S354" s="7"/>
      <c r="T354" s="1">
        <v>302</v>
      </c>
      <c r="U354" s="1">
        <v>653</v>
      </c>
      <c r="V354" s="1">
        <v>0.46200000000000002</v>
      </c>
      <c r="W354" s="1">
        <v>0.46200000000000002</v>
      </c>
      <c r="X354" s="16">
        <v>140</v>
      </c>
      <c r="Y354" s="16">
        <v>230</v>
      </c>
      <c r="Z354" s="16">
        <v>0.60899999999999999</v>
      </c>
      <c r="AA354" s="20">
        <v>185</v>
      </c>
      <c r="AB354" s="20">
        <v>426</v>
      </c>
      <c r="AC354" s="20">
        <v>611</v>
      </c>
      <c r="AD354" s="32">
        <v>128</v>
      </c>
      <c r="AE354" s="34">
        <v>133</v>
      </c>
      <c r="AF354" s="30">
        <v>142</v>
      </c>
      <c r="AG354" s="1">
        <v>146</v>
      </c>
      <c r="AH354" s="1">
        <v>208</v>
      </c>
      <c r="AI354" s="1">
        <v>744</v>
      </c>
      <c r="AJ354" s="1"/>
      <c r="AK354" s="4">
        <f t="shared" si="229"/>
        <v>90.904551158192945</v>
      </c>
      <c r="AL354" s="4">
        <f t="shared" si="230"/>
        <v>82.808187656032771</v>
      </c>
      <c r="AM354" s="14">
        <f t="shared" si="231"/>
        <v>75.368913505311085</v>
      </c>
      <c r="AN354" s="10">
        <f t="shared" si="249"/>
        <v>45</v>
      </c>
      <c r="AO354" s="18">
        <f t="shared" si="250"/>
        <v>73.012689999999992</v>
      </c>
      <c r="AP354" s="39">
        <f t="shared" si="224"/>
        <v>91.689412234461258</v>
      </c>
      <c r="AQ354" s="37">
        <v>94</v>
      </c>
      <c r="AR354" s="24">
        <v>94</v>
      </c>
      <c r="AS354" s="22">
        <f>((AA354/3)*0.6+(AC354/9)*0.2+(AZ354/0.96)*0.2)*0.7+41</f>
        <v>90.001568874458513</v>
      </c>
      <c r="AT354" s="26">
        <f t="shared" si="226"/>
        <v>93.449299984538868</v>
      </c>
      <c r="AU354" s="43">
        <f t="shared" si="256"/>
        <v>65.566974395933016</v>
      </c>
      <c r="AV354" s="37">
        <f t="shared" si="232"/>
        <v>82.707758046166447</v>
      </c>
      <c r="AW354" s="42">
        <v>96</v>
      </c>
      <c r="AX354" s="45">
        <f t="shared" si="233"/>
        <v>82.379441311640392</v>
      </c>
      <c r="AY354" s="47">
        <f t="shared" si="257"/>
        <v>89.694375000000008</v>
      </c>
      <c r="AZ354" s="28">
        <f t="shared" si="234"/>
        <v>93.237424662953558</v>
      </c>
      <c r="BA354" s="49">
        <f t="shared" si="235"/>
        <v>73.607087725620119</v>
      </c>
      <c r="BB354" s="45">
        <f t="shared" si="255"/>
        <v>85.216056755441116</v>
      </c>
      <c r="BC354" s="5">
        <f t="shared" si="236"/>
        <v>97.5</v>
      </c>
      <c r="BD354" s="5">
        <f t="shared" si="237"/>
        <v>88.15789473684211</v>
      </c>
      <c r="BE354" s="5">
        <f t="shared" si="238"/>
        <v>60.625</v>
      </c>
      <c r="BF354" s="5">
        <f t="shared" si="239"/>
        <v>77.5</v>
      </c>
      <c r="BG354" s="5">
        <f t="shared" si="240"/>
        <v>77.5</v>
      </c>
      <c r="BH354" s="5">
        <f t="shared" si="241"/>
        <v>89.885944313988603</v>
      </c>
      <c r="BI354" s="5">
        <f t="shared" si="242"/>
        <v>95</v>
      </c>
      <c r="BJ354" s="5">
        <f t="shared" si="243"/>
        <v>73.684210526315795</v>
      </c>
      <c r="BK354" s="5">
        <f t="shared" si="244"/>
        <v>12.5</v>
      </c>
      <c r="BL354" s="5">
        <f t="shared" si="245"/>
        <v>50</v>
      </c>
      <c r="BM354" s="5">
        <f t="shared" si="246"/>
        <v>50</v>
      </c>
      <c r="BN354" s="5">
        <f t="shared" si="247"/>
        <v>77.52432069775243</v>
      </c>
      <c r="BP354" s="51" t="s">
        <v>795</v>
      </c>
      <c r="BQ354" s="51" t="s">
        <v>787</v>
      </c>
    </row>
    <row r="355" spans="1:69" x14ac:dyDescent="0.25">
      <c r="A355" s="1">
        <v>79</v>
      </c>
      <c r="B355" s="1" t="s">
        <v>138</v>
      </c>
      <c r="C355" s="1" t="s">
        <v>30</v>
      </c>
      <c r="D355" s="1">
        <v>25</v>
      </c>
      <c r="E355" s="4">
        <f t="shared" si="228"/>
        <v>73</v>
      </c>
      <c r="F355">
        <v>78</v>
      </c>
      <c r="G355">
        <v>213</v>
      </c>
      <c r="H355" t="s">
        <v>602</v>
      </c>
      <c r="I355" s="1" t="s">
        <v>587</v>
      </c>
      <c r="J355" s="1" t="s">
        <v>31</v>
      </c>
      <c r="K355" s="1">
        <v>58</v>
      </c>
      <c r="L355" s="1">
        <v>0</v>
      </c>
      <c r="M355" s="1">
        <v>838</v>
      </c>
      <c r="N355" s="12">
        <v>104</v>
      </c>
      <c r="O355" s="12">
        <v>247</v>
      </c>
      <c r="P355" s="12">
        <v>0.42099999999999999</v>
      </c>
      <c r="Q355" s="7">
        <v>11</v>
      </c>
      <c r="R355" s="7">
        <v>43</v>
      </c>
      <c r="S355" s="7">
        <v>0.25600000000000001</v>
      </c>
      <c r="T355" s="1">
        <v>93</v>
      </c>
      <c r="U355" s="1">
        <v>204</v>
      </c>
      <c r="V355" s="1">
        <v>0.45600000000000002</v>
      </c>
      <c r="W355" s="1">
        <v>0.443</v>
      </c>
      <c r="X355" s="16">
        <v>24</v>
      </c>
      <c r="Y355" s="16">
        <v>45</v>
      </c>
      <c r="Z355" s="16">
        <v>0.53300000000000003</v>
      </c>
      <c r="AA355" s="20">
        <v>19</v>
      </c>
      <c r="AB355" s="20">
        <v>87</v>
      </c>
      <c r="AC355" s="20">
        <v>106</v>
      </c>
      <c r="AD355" s="32">
        <v>146</v>
      </c>
      <c r="AE355" s="34">
        <v>63</v>
      </c>
      <c r="AF355" s="30">
        <v>5</v>
      </c>
      <c r="AG355" s="1">
        <v>61</v>
      </c>
      <c r="AH355" s="1">
        <v>100</v>
      </c>
      <c r="AI355" s="1">
        <v>243</v>
      </c>
      <c r="AJ355" s="1"/>
      <c r="AK355" s="4">
        <f t="shared" si="229"/>
        <v>78.276311725495361</v>
      </c>
      <c r="AL355" s="4">
        <f t="shared" si="230"/>
        <v>69.882813177859958</v>
      </c>
      <c r="AM355" s="14">
        <f t="shared" si="231"/>
        <v>64.100890743550835</v>
      </c>
      <c r="AN355" s="10">
        <f t="shared" si="249"/>
        <v>70.238399999999999</v>
      </c>
      <c r="AO355" s="18">
        <f t="shared" si="250"/>
        <v>58.469499999999996</v>
      </c>
      <c r="AP355" s="39">
        <f t="shared" si="224"/>
        <v>72.480659558100911</v>
      </c>
      <c r="AQ355" s="37">
        <f t="shared" ref="AQ355:AQ379" si="258">(AE355/1.5)*0.57+47</f>
        <v>70.94</v>
      </c>
      <c r="AR355" s="24">
        <f t="shared" ref="AR355:AR377" si="259">((AF355/1.8)*0.8+(F355/0.8)*0.2)*0.73+40</f>
        <v>55.857222222222219</v>
      </c>
      <c r="AS355" s="22">
        <f t="shared" ref="AS355:AS362" si="260">((AA355/3)*0.6+(AC355/9)*0.2+(AZ355/0.96)*0.2)*0.75+40</f>
        <v>56.125577108761085</v>
      </c>
      <c r="AT355" s="26">
        <f t="shared" si="226"/>
        <v>64.769386632570601</v>
      </c>
      <c r="AU355" s="43">
        <f t="shared" si="256"/>
        <v>66.956684124102878</v>
      </c>
      <c r="AV355" s="37">
        <f t="shared" si="232"/>
        <v>77.511765950948472</v>
      </c>
      <c r="AW355" s="42">
        <f t="shared" ref="AW355:AW386" si="261">((AQ355/0.95)*0.4+(AS355/0.95)*0.2+(AR355/0.95)*0.2+(AY355/0.95)*0.2)*0.71+30</f>
        <v>80.488312969716816</v>
      </c>
      <c r="AX355" s="45">
        <f t="shared" si="233"/>
        <v>74.801754337082627</v>
      </c>
      <c r="AY355" s="47">
        <f t="shared" si="257"/>
        <v>83.911125466417914</v>
      </c>
      <c r="AZ355" s="28">
        <f t="shared" si="234"/>
        <v>73.657026829404259</v>
      </c>
      <c r="BA355" s="49">
        <f t="shared" si="235"/>
        <v>80.16964878820113</v>
      </c>
      <c r="BB355" s="45">
        <f t="shared" si="255"/>
        <v>67.647056114679245</v>
      </c>
      <c r="BC355" s="5">
        <f t="shared" si="236"/>
        <v>85</v>
      </c>
      <c r="BD355" s="5">
        <f t="shared" si="237"/>
        <v>76.315789473684205</v>
      </c>
      <c r="BE355" s="5">
        <f t="shared" si="238"/>
        <v>74.6875</v>
      </c>
      <c r="BF355" s="5">
        <f t="shared" si="239"/>
        <v>72.462686567164184</v>
      </c>
      <c r="BG355" s="5">
        <f t="shared" si="240"/>
        <v>82.537313432835816</v>
      </c>
      <c r="BH355" s="5">
        <f t="shared" si="241"/>
        <v>67.650117410265011</v>
      </c>
      <c r="BI355" s="5">
        <f t="shared" si="242"/>
        <v>70</v>
      </c>
      <c r="BJ355" s="5">
        <f t="shared" si="243"/>
        <v>47.368421052631575</v>
      </c>
      <c r="BK355" s="5">
        <f t="shared" si="244"/>
        <v>43.75</v>
      </c>
      <c r="BL355" s="5">
        <f t="shared" si="245"/>
        <v>38.805970149253731</v>
      </c>
      <c r="BM355" s="5">
        <f t="shared" si="246"/>
        <v>61.194029850746269</v>
      </c>
      <c r="BN355" s="5">
        <f t="shared" si="247"/>
        <v>28.111372022811139</v>
      </c>
      <c r="BP355" s="51" t="s">
        <v>781</v>
      </c>
      <c r="BQ355" s="51" t="s">
        <v>781</v>
      </c>
    </row>
    <row r="356" spans="1:69" x14ac:dyDescent="0.25">
      <c r="A356" s="1">
        <v>99</v>
      </c>
      <c r="B356" s="1" t="s">
        <v>158</v>
      </c>
      <c r="C356" s="1" t="s">
        <v>25</v>
      </c>
      <c r="D356" s="1">
        <v>34</v>
      </c>
      <c r="E356" s="4">
        <f t="shared" si="228"/>
        <v>77</v>
      </c>
      <c r="F356">
        <v>82</v>
      </c>
      <c r="G356">
        <v>255</v>
      </c>
      <c r="H356" t="s">
        <v>592</v>
      </c>
      <c r="I356" s="1" t="s">
        <v>587</v>
      </c>
      <c r="J356" s="1" t="s">
        <v>34</v>
      </c>
      <c r="K356" s="1">
        <v>66</v>
      </c>
      <c r="L356" s="1">
        <v>2</v>
      </c>
      <c r="M356" s="1">
        <v>1101</v>
      </c>
      <c r="N356" s="12">
        <v>106</v>
      </c>
      <c r="O356" s="12">
        <v>253</v>
      </c>
      <c r="P356" s="12">
        <v>0.41899999999999998</v>
      </c>
      <c r="Q356" s="7">
        <v>16</v>
      </c>
      <c r="R356" s="7">
        <v>60</v>
      </c>
      <c r="S356" s="7">
        <v>0.26700000000000002</v>
      </c>
      <c r="T356" s="1">
        <v>90</v>
      </c>
      <c r="U356" s="1">
        <v>193</v>
      </c>
      <c r="V356" s="1">
        <v>0.46600000000000003</v>
      </c>
      <c r="W356" s="1">
        <v>0.45100000000000001</v>
      </c>
      <c r="X356" s="16">
        <v>45</v>
      </c>
      <c r="Y356" s="16">
        <v>65</v>
      </c>
      <c r="Z356" s="16">
        <v>0.69199999999999995</v>
      </c>
      <c r="AA356" s="20">
        <v>90</v>
      </c>
      <c r="AB356" s="20">
        <v>160</v>
      </c>
      <c r="AC356" s="20">
        <v>250</v>
      </c>
      <c r="AD356" s="32">
        <v>90</v>
      </c>
      <c r="AE356" s="34">
        <v>35</v>
      </c>
      <c r="AF356" s="30">
        <v>25</v>
      </c>
      <c r="AG356" s="1">
        <v>45</v>
      </c>
      <c r="AH356" s="1">
        <v>156</v>
      </c>
      <c r="AI356" s="1">
        <v>273</v>
      </c>
      <c r="AJ356" s="1"/>
      <c r="AK356" s="4">
        <f t="shared" si="229"/>
        <v>76.322723180470291</v>
      </c>
      <c r="AL356" s="4">
        <f t="shared" si="230"/>
        <v>67.883257843540179</v>
      </c>
      <c r="AM356" s="14">
        <f t="shared" si="231"/>
        <v>64.135042488619121</v>
      </c>
      <c r="AN356" s="10">
        <f t="shared" si="249"/>
        <v>60.760399999999997</v>
      </c>
      <c r="AO356" s="18">
        <f t="shared" si="250"/>
        <v>77.277720000000002</v>
      </c>
      <c r="AP356" s="39">
        <f t="shared" si="224"/>
        <v>74.229103516873906</v>
      </c>
      <c r="AQ356" s="37">
        <f t="shared" si="258"/>
        <v>60.3</v>
      </c>
      <c r="AR356" s="24">
        <f t="shared" si="259"/>
        <v>63.076111111111118</v>
      </c>
      <c r="AS356" s="22">
        <f t="shared" si="260"/>
        <v>68.848782520262461</v>
      </c>
      <c r="AT356" s="26">
        <f t="shared" si="226"/>
        <v>70.429734901214843</v>
      </c>
      <c r="AU356" s="43">
        <f t="shared" si="256"/>
        <v>58.083773443480865</v>
      </c>
      <c r="AV356" s="37">
        <f t="shared" si="232"/>
        <v>76.403725262674953</v>
      </c>
      <c r="AW356" s="42">
        <f t="shared" si="261"/>
        <v>77.30597794888277</v>
      </c>
      <c r="AX356" s="45">
        <f t="shared" si="233"/>
        <v>54.802246702811843</v>
      </c>
      <c r="AY356" s="47">
        <f t="shared" si="257"/>
        <v>63.958761660447763</v>
      </c>
      <c r="AZ356" s="28">
        <f t="shared" si="234"/>
        <v>71.565541463013062</v>
      </c>
      <c r="BA356" s="49">
        <f t="shared" si="235"/>
        <v>66.705510490823229</v>
      </c>
      <c r="BB356" s="45">
        <f t="shared" si="255"/>
        <v>78.24969398642682</v>
      </c>
      <c r="BC356" s="5">
        <f t="shared" si="236"/>
        <v>62.5</v>
      </c>
      <c r="BD356" s="5">
        <f t="shared" si="237"/>
        <v>85.78947368421052</v>
      </c>
      <c r="BE356" s="5">
        <f t="shared" si="238"/>
        <v>63.4375</v>
      </c>
      <c r="BF356" s="5">
        <f t="shared" si="239"/>
        <v>86.567164179104481</v>
      </c>
      <c r="BG356" s="5">
        <f t="shared" si="240"/>
        <v>68.432835820895519</v>
      </c>
      <c r="BH356" s="5">
        <f t="shared" si="241"/>
        <v>71.620261657162018</v>
      </c>
      <c r="BI356" s="5">
        <f t="shared" si="242"/>
        <v>25</v>
      </c>
      <c r="BJ356" s="5">
        <f t="shared" si="243"/>
        <v>68.421052631578945</v>
      </c>
      <c r="BK356" s="5">
        <f t="shared" si="244"/>
        <v>18.75</v>
      </c>
      <c r="BL356" s="5">
        <f t="shared" si="245"/>
        <v>70.149253731343279</v>
      </c>
      <c r="BM356" s="5">
        <f t="shared" si="246"/>
        <v>29.850746268656714</v>
      </c>
      <c r="BN356" s="5">
        <f t="shared" si="247"/>
        <v>36.93391479369339</v>
      </c>
      <c r="BP356" s="51" t="s">
        <v>797</v>
      </c>
      <c r="BQ356" s="51" t="s">
        <v>790</v>
      </c>
    </row>
    <row r="357" spans="1:69" x14ac:dyDescent="0.25">
      <c r="A357" s="1">
        <v>247</v>
      </c>
      <c r="B357" s="1" t="s">
        <v>308</v>
      </c>
      <c r="C357" s="1" t="s">
        <v>30</v>
      </c>
      <c r="D357" s="1">
        <v>22</v>
      </c>
      <c r="E357" s="4">
        <f t="shared" si="228"/>
        <v>70</v>
      </c>
      <c r="F357">
        <v>75</v>
      </c>
      <c r="G357">
        <v>202</v>
      </c>
      <c r="H357" t="s">
        <v>597</v>
      </c>
      <c r="I357" s="1" t="s">
        <v>587</v>
      </c>
      <c r="J357" s="1" t="s">
        <v>69</v>
      </c>
      <c r="K357" s="1">
        <v>28</v>
      </c>
      <c r="L357" s="1">
        <v>0</v>
      </c>
      <c r="M357" s="1">
        <v>262</v>
      </c>
      <c r="N357" s="12">
        <v>26</v>
      </c>
      <c r="O357" s="12">
        <v>75</v>
      </c>
      <c r="P357" s="12">
        <v>0.34699999999999998</v>
      </c>
      <c r="Q357" s="7">
        <v>5</v>
      </c>
      <c r="R357" s="7">
        <v>21</v>
      </c>
      <c r="S357" s="7">
        <v>0.23799999999999999</v>
      </c>
      <c r="T357" s="1">
        <v>21</v>
      </c>
      <c r="U357" s="1">
        <v>54</v>
      </c>
      <c r="V357" s="1">
        <v>0.38900000000000001</v>
      </c>
      <c r="W357" s="1">
        <v>0.38</v>
      </c>
      <c r="X357" s="16">
        <v>17</v>
      </c>
      <c r="Y357" s="16">
        <v>25</v>
      </c>
      <c r="Z357" s="16">
        <v>0.68</v>
      </c>
      <c r="AA357" s="20">
        <v>13</v>
      </c>
      <c r="AB357" s="20">
        <v>26</v>
      </c>
      <c r="AC357" s="20">
        <v>39</v>
      </c>
      <c r="AD357" s="32">
        <v>11</v>
      </c>
      <c r="AE357" s="34">
        <v>7</v>
      </c>
      <c r="AF357" s="30">
        <v>3</v>
      </c>
      <c r="AG357" s="1">
        <v>19</v>
      </c>
      <c r="AH357" s="1">
        <v>34</v>
      </c>
      <c r="AI357" s="1">
        <v>74</v>
      </c>
      <c r="AJ357" s="1"/>
      <c r="AK357" s="4">
        <f t="shared" si="229"/>
        <v>73.905896919124572</v>
      </c>
      <c r="AL357" s="4">
        <f t="shared" si="230"/>
        <v>65.409565081927497</v>
      </c>
      <c r="AM357" s="14">
        <f t="shared" si="231"/>
        <v>57.752972685887705</v>
      </c>
      <c r="AN357" s="10">
        <f t="shared" si="249"/>
        <v>68.779200000000003</v>
      </c>
      <c r="AO357" s="18">
        <f t="shared" si="250"/>
        <v>62.61</v>
      </c>
      <c r="AP357" s="39">
        <f t="shared" si="224"/>
        <v>68.81538834720179</v>
      </c>
      <c r="AQ357" s="37">
        <f t="shared" si="258"/>
        <v>49.66</v>
      </c>
      <c r="AR357" s="24">
        <f t="shared" si="259"/>
        <v>54.660833333333329</v>
      </c>
      <c r="AS357" s="22">
        <f t="shared" si="260"/>
        <v>53.804413061371633</v>
      </c>
      <c r="AT357" s="26">
        <f t="shared" si="226"/>
        <v>60.172984489943062</v>
      </c>
      <c r="AU357" s="43">
        <f t="shared" si="256"/>
        <v>51.183545753289479</v>
      </c>
      <c r="AV357" s="37">
        <f t="shared" si="232"/>
        <v>71.311283197283686</v>
      </c>
      <c r="AW357" s="42">
        <f t="shared" si="261"/>
        <v>73.413979393349933</v>
      </c>
      <c r="AX357" s="45">
        <f t="shared" si="233"/>
        <v>79.523548360224197</v>
      </c>
      <c r="AY357" s="47">
        <f t="shared" si="257"/>
        <v>82.660390391791054</v>
      </c>
      <c r="AZ357" s="28">
        <f t="shared" si="234"/>
        <v>71.708243592778445</v>
      </c>
      <c r="BA357" s="49">
        <f t="shared" si="235"/>
        <v>81.234469047782568</v>
      </c>
      <c r="BB357" s="45">
        <f t="shared" si="255"/>
        <v>59.261789656603064</v>
      </c>
      <c r="BC357" s="5">
        <f t="shared" si="236"/>
        <v>92.5</v>
      </c>
      <c r="BD357" s="5">
        <f t="shared" si="237"/>
        <v>69.21052631578948</v>
      </c>
      <c r="BE357" s="5">
        <f t="shared" si="238"/>
        <v>83.125</v>
      </c>
      <c r="BF357" s="5">
        <f t="shared" si="239"/>
        <v>68.768656716417908</v>
      </c>
      <c r="BG357" s="5">
        <f t="shared" si="240"/>
        <v>86.231343283582078</v>
      </c>
      <c r="BH357" s="5">
        <f t="shared" si="241"/>
        <v>58.955048641395507</v>
      </c>
      <c r="BI357" s="5">
        <f t="shared" si="242"/>
        <v>85</v>
      </c>
      <c r="BJ357" s="5">
        <f t="shared" si="243"/>
        <v>31.578947368421051</v>
      </c>
      <c r="BK357" s="5">
        <f t="shared" si="244"/>
        <v>62.5</v>
      </c>
      <c r="BL357" s="5">
        <f t="shared" si="245"/>
        <v>30.597014925373134</v>
      </c>
      <c r="BM357" s="5">
        <f t="shared" si="246"/>
        <v>69.402985074626855</v>
      </c>
      <c r="BN357" s="5">
        <f t="shared" si="247"/>
        <v>8.7889969808789008</v>
      </c>
      <c r="BP357" s="51" t="s">
        <v>794</v>
      </c>
      <c r="BQ357" s="51" t="s">
        <v>789</v>
      </c>
    </row>
    <row r="358" spans="1:69" x14ac:dyDescent="0.25">
      <c r="A358" s="1">
        <v>489</v>
      </c>
      <c r="B358" s="1" t="s">
        <v>555</v>
      </c>
      <c r="C358" s="1" t="s">
        <v>30</v>
      </c>
      <c r="D358" s="1">
        <v>29</v>
      </c>
      <c r="E358" s="4">
        <f t="shared" si="228"/>
        <v>74</v>
      </c>
      <c r="F358">
        <v>79</v>
      </c>
      <c r="G358">
        <v>210</v>
      </c>
      <c r="H358" t="s">
        <v>667</v>
      </c>
      <c r="I358" s="1" t="s">
        <v>587</v>
      </c>
      <c r="J358" s="1" t="s">
        <v>107</v>
      </c>
      <c r="K358" s="1">
        <v>42</v>
      </c>
      <c r="L358" s="1">
        <v>0</v>
      </c>
      <c r="M358" s="1">
        <v>1000</v>
      </c>
      <c r="N358" s="12">
        <v>174</v>
      </c>
      <c r="O358" s="12">
        <v>476</v>
      </c>
      <c r="P358" s="12">
        <v>0.36599999999999999</v>
      </c>
      <c r="Q358" s="7">
        <v>83</v>
      </c>
      <c r="R358" s="7">
        <v>225</v>
      </c>
      <c r="S358" s="7">
        <v>0.36899999999999999</v>
      </c>
      <c r="T358" s="1">
        <v>91</v>
      </c>
      <c r="U358" s="1">
        <v>251</v>
      </c>
      <c r="V358" s="1">
        <v>0.36299999999999999</v>
      </c>
      <c r="W358" s="1">
        <v>0.45300000000000001</v>
      </c>
      <c r="X358" s="16">
        <v>132</v>
      </c>
      <c r="Y358" s="16">
        <v>148</v>
      </c>
      <c r="Z358" s="16">
        <v>0.89200000000000002</v>
      </c>
      <c r="AA358" s="20">
        <v>17</v>
      </c>
      <c r="AB358" s="20">
        <v>79</v>
      </c>
      <c r="AC358" s="20">
        <v>96</v>
      </c>
      <c r="AD358" s="32">
        <v>41</v>
      </c>
      <c r="AE358" s="34">
        <v>23</v>
      </c>
      <c r="AF358" s="30">
        <v>11</v>
      </c>
      <c r="AG358" s="1">
        <v>44</v>
      </c>
      <c r="AH358" s="1">
        <v>83</v>
      </c>
      <c r="AI358" s="1">
        <v>563</v>
      </c>
      <c r="AJ358" s="1"/>
      <c r="AK358" s="4">
        <f t="shared" si="229"/>
        <v>77.537904536917708</v>
      </c>
      <c r="AL358" s="4">
        <f t="shared" si="230"/>
        <v>69.127031702492246</v>
      </c>
      <c r="AM358" s="14">
        <f t="shared" si="231"/>
        <v>65.791201820940813</v>
      </c>
      <c r="AN358" s="10">
        <f t="shared" ref="AN358:AN389" si="262">IF(C358="SG",((S358*100)*0.6+(Q358/2)*0.4)*0.64+59,IF(C358="PG",((S358*100)*0.6+(Q358/2)*0.4)*0.72+56,((S358*100)*0.6+(Q358/2)*0.4)*0.82+45))</f>
        <v>83.793599999999998</v>
      </c>
      <c r="AO358" s="18">
        <f t="shared" si="250"/>
        <v>91.977720000000005</v>
      </c>
      <c r="AP358" s="39">
        <f t="shared" si="224"/>
        <v>71.730653648691586</v>
      </c>
      <c r="AQ358" s="37">
        <f t="shared" si="258"/>
        <v>55.74</v>
      </c>
      <c r="AR358" s="24">
        <f t="shared" si="259"/>
        <v>57.986388888888889</v>
      </c>
      <c r="AS358" s="22">
        <f t="shared" si="260"/>
        <v>55.33090180812583</v>
      </c>
      <c r="AT358" s="26">
        <f t="shared" si="226"/>
        <v>63.862330379554393</v>
      </c>
      <c r="AU358" s="43">
        <f t="shared" si="256"/>
        <v>53.675610093002398</v>
      </c>
      <c r="AV358" s="37">
        <f t="shared" si="232"/>
        <v>74.86795627112312</v>
      </c>
      <c r="AW358" s="42">
        <f t="shared" si="261"/>
        <v>74.735365732582835</v>
      </c>
      <c r="AX358" s="45">
        <f t="shared" si="233"/>
        <v>69.475668676656142</v>
      </c>
      <c r="AY358" s="47">
        <f t="shared" si="257"/>
        <v>74.488606809701494</v>
      </c>
      <c r="AZ358" s="28">
        <f t="shared" si="234"/>
        <v>71.557771572005294</v>
      </c>
      <c r="BA358" s="49">
        <f t="shared" si="235"/>
        <v>74.653283479728259</v>
      </c>
      <c r="BB358" s="45">
        <f t="shared" si="255"/>
        <v>66.36544805887479</v>
      </c>
      <c r="BC358" s="5">
        <f t="shared" si="236"/>
        <v>75</v>
      </c>
      <c r="BD358" s="5">
        <f t="shared" si="237"/>
        <v>78.68421052631578</v>
      </c>
      <c r="BE358" s="5">
        <f t="shared" si="238"/>
        <v>71.875</v>
      </c>
      <c r="BF358" s="5">
        <f t="shared" si="239"/>
        <v>71.455223880597018</v>
      </c>
      <c r="BG358" s="5">
        <f t="shared" si="240"/>
        <v>83.544776119402982</v>
      </c>
      <c r="BH358" s="5">
        <f t="shared" si="241"/>
        <v>70.095605501509567</v>
      </c>
      <c r="BI358" s="5">
        <f t="shared" si="242"/>
        <v>50</v>
      </c>
      <c r="BJ358" s="5">
        <f t="shared" si="243"/>
        <v>52.631578947368418</v>
      </c>
      <c r="BK358" s="5">
        <f t="shared" si="244"/>
        <v>37.5</v>
      </c>
      <c r="BL358" s="5">
        <f t="shared" si="245"/>
        <v>36.567164179104473</v>
      </c>
      <c r="BM358" s="5">
        <f t="shared" si="246"/>
        <v>63.432835820895519</v>
      </c>
      <c r="BN358" s="5">
        <f t="shared" si="247"/>
        <v>33.545790003354583</v>
      </c>
      <c r="BP358" s="51" t="s">
        <v>795</v>
      </c>
      <c r="BQ358" s="51" t="s">
        <v>781</v>
      </c>
    </row>
    <row r="359" spans="1:69" x14ac:dyDescent="0.25">
      <c r="A359" s="1">
        <v>37</v>
      </c>
      <c r="B359" s="1" t="s">
        <v>90</v>
      </c>
      <c r="C359" s="1" t="s">
        <v>50</v>
      </c>
      <c r="D359" s="1">
        <v>26</v>
      </c>
      <c r="E359" s="4">
        <f t="shared" si="228"/>
        <v>75</v>
      </c>
      <c r="F359">
        <v>80</v>
      </c>
      <c r="G359">
        <v>200</v>
      </c>
      <c r="H359" t="s">
        <v>586</v>
      </c>
      <c r="I359" s="1" t="s">
        <v>611</v>
      </c>
      <c r="J359" s="1" t="s">
        <v>39</v>
      </c>
      <c r="K359" s="1">
        <v>71</v>
      </c>
      <c r="L359" s="1">
        <v>71</v>
      </c>
      <c r="M359" s="1">
        <v>2380</v>
      </c>
      <c r="N359" s="12">
        <v>240</v>
      </c>
      <c r="O359" s="12">
        <v>600</v>
      </c>
      <c r="P359" s="12">
        <v>0.4</v>
      </c>
      <c r="Q359" s="7">
        <v>100</v>
      </c>
      <c r="R359" s="7">
        <v>309</v>
      </c>
      <c r="S359" s="7">
        <v>0.32400000000000001</v>
      </c>
      <c r="T359" s="1">
        <v>140</v>
      </c>
      <c r="U359" s="1">
        <v>291</v>
      </c>
      <c r="V359" s="1">
        <v>0.48099999999999998</v>
      </c>
      <c r="W359" s="1">
        <v>0.48299999999999998</v>
      </c>
      <c r="X359" s="16">
        <v>84</v>
      </c>
      <c r="Y359" s="16">
        <v>98</v>
      </c>
      <c r="Z359" s="16">
        <v>0.85699999999999998</v>
      </c>
      <c r="AA359" s="20">
        <v>62</v>
      </c>
      <c r="AB359" s="20">
        <v>354</v>
      </c>
      <c r="AC359" s="20">
        <v>416</v>
      </c>
      <c r="AD359" s="32">
        <v>341</v>
      </c>
      <c r="AE359" s="34">
        <v>78</v>
      </c>
      <c r="AF359" s="30">
        <v>40</v>
      </c>
      <c r="AG359" s="1">
        <v>132</v>
      </c>
      <c r="AH359" s="1">
        <v>106</v>
      </c>
      <c r="AI359" s="1">
        <v>664</v>
      </c>
      <c r="AJ359" s="1"/>
      <c r="AK359" s="4">
        <f t="shared" si="229"/>
        <v>88.055772031511054</v>
      </c>
      <c r="AL359" s="4">
        <f t="shared" si="230"/>
        <v>79.892378432252485</v>
      </c>
      <c r="AM359" s="14">
        <f t="shared" si="231"/>
        <v>70.218209408194241</v>
      </c>
      <c r="AN359" s="10">
        <f t="shared" si="262"/>
        <v>77.340800000000002</v>
      </c>
      <c r="AO359" s="18">
        <f t="shared" si="250"/>
        <v>88.946370000000002</v>
      </c>
      <c r="AP359" s="39">
        <f t="shared" si="224"/>
        <v>78.790257922506356</v>
      </c>
      <c r="AQ359" s="37">
        <f t="shared" si="258"/>
        <v>76.64</v>
      </c>
      <c r="AR359" s="24">
        <f t="shared" si="259"/>
        <v>67.577777777777783</v>
      </c>
      <c r="AS359" s="22">
        <f t="shared" si="260"/>
        <v>69.051892544059513</v>
      </c>
      <c r="AT359" s="26">
        <f t="shared" si="226"/>
        <v>85.088083020249982</v>
      </c>
      <c r="AU359" s="43">
        <f t="shared" si="256"/>
        <v>89.628843868421058</v>
      </c>
      <c r="AV359" s="37">
        <f t="shared" si="232"/>
        <v>88.505438394360311</v>
      </c>
      <c r="AW359" s="42">
        <f t="shared" si="261"/>
        <v>86.007701711578335</v>
      </c>
      <c r="AX359" s="45">
        <f t="shared" si="233"/>
        <v>81.500699818352047</v>
      </c>
      <c r="AY359" s="47">
        <f t="shared" si="257"/>
        <v>84.78974253731343</v>
      </c>
      <c r="AZ359" s="28">
        <f t="shared" si="234"/>
        <v>82.03877894864749</v>
      </c>
      <c r="BA359" s="49">
        <f t="shared" si="235"/>
        <v>81.12373116037449</v>
      </c>
      <c r="BB359" s="45">
        <f t="shared" si="255"/>
        <v>71.029727804204612</v>
      </c>
      <c r="BC359" s="5">
        <f t="shared" si="236"/>
        <v>82.5</v>
      </c>
      <c r="BD359" s="5">
        <f t="shared" si="237"/>
        <v>81.05263157894737</v>
      </c>
      <c r="BE359" s="5">
        <f t="shared" si="238"/>
        <v>69.0625</v>
      </c>
      <c r="BF359" s="5">
        <f t="shared" si="239"/>
        <v>68.097014925373131</v>
      </c>
      <c r="BG359" s="5">
        <f t="shared" si="240"/>
        <v>86.902985074626869</v>
      </c>
      <c r="BH359" s="5">
        <f t="shared" si="241"/>
        <v>90.927541093592751</v>
      </c>
      <c r="BI359" s="5">
        <f t="shared" si="242"/>
        <v>65</v>
      </c>
      <c r="BJ359" s="5">
        <f t="shared" si="243"/>
        <v>57.89473684210526</v>
      </c>
      <c r="BK359" s="5">
        <f t="shared" si="244"/>
        <v>31.25</v>
      </c>
      <c r="BL359" s="5">
        <f t="shared" si="245"/>
        <v>29.104477611940297</v>
      </c>
      <c r="BM359" s="5">
        <f t="shared" si="246"/>
        <v>70.895522388059703</v>
      </c>
      <c r="BN359" s="5">
        <f t="shared" si="247"/>
        <v>79.838980207983894</v>
      </c>
      <c r="BP359" s="51" t="s">
        <v>788</v>
      </c>
      <c r="BQ359" s="51" t="s">
        <v>781</v>
      </c>
    </row>
    <row r="360" spans="1:69" x14ac:dyDescent="0.25">
      <c r="A360" s="1">
        <v>422</v>
      </c>
      <c r="B360" s="1" t="s">
        <v>487</v>
      </c>
      <c r="C360" s="1" t="s">
        <v>30</v>
      </c>
      <c r="D360" s="1">
        <v>21</v>
      </c>
      <c r="E360" s="4">
        <f t="shared" si="228"/>
        <v>73</v>
      </c>
      <c r="F360">
        <v>78</v>
      </c>
      <c r="G360">
        <v>205</v>
      </c>
      <c r="H360" t="s">
        <v>603</v>
      </c>
      <c r="I360" s="1" t="s">
        <v>673</v>
      </c>
      <c r="J360" s="1" t="s">
        <v>103</v>
      </c>
      <c r="K360" s="1">
        <v>73</v>
      </c>
      <c r="L360" s="1">
        <v>1</v>
      </c>
      <c r="M360" s="1">
        <v>1127</v>
      </c>
      <c r="N360" s="12">
        <v>108</v>
      </c>
      <c r="O360" s="12">
        <v>296</v>
      </c>
      <c r="P360" s="12">
        <v>0.36499999999999999</v>
      </c>
      <c r="Q360" s="7">
        <v>48</v>
      </c>
      <c r="R360" s="7">
        <v>149</v>
      </c>
      <c r="S360" s="7">
        <v>0.32200000000000001</v>
      </c>
      <c r="T360" s="1">
        <v>60</v>
      </c>
      <c r="U360" s="1">
        <v>147</v>
      </c>
      <c r="V360" s="1">
        <v>0.40799999999999997</v>
      </c>
      <c r="W360" s="1">
        <v>0.44600000000000001</v>
      </c>
      <c r="X360" s="16">
        <v>55</v>
      </c>
      <c r="Y360" s="16">
        <v>64</v>
      </c>
      <c r="Z360" s="16">
        <v>0.85899999999999999</v>
      </c>
      <c r="AA360" s="20">
        <v>11</v>
      </c>
      <c r="AB360" s="20">
        <v>77</v>
      </c>
      <c r="AC360" s="20">
        <v>88</v>
      </c>
      <c r="AD360" s="32">
        <v>67</v>
      </c>
      <c r="AE360" s="34">
        <v>20</v>
      </c>
      <c r="AF360" s="30">
        <v>17</v>
      </c>
      <c r="AG360" s="1">
        <v>40</v>
      </c>
      <c r="AH360" s="1">
        <v>92</v>
      </c>
      <c r="AI360" s="1">
        <v>319</v>
      </c>
      <c r="AJ360" s="1"/>
      <c r="AK360" s="4">
        <f t="shared" si="229"/>
        <v>78.924522870455519</v>
      </c>
      <c r="AL360" s="4">
        <f t="shared" si="230"/>
        <v>70.546276349760362</v>
      </c>
      <c r="AM360" s="14">
        <f t="shared" si="231"/>
        <v>62.453194233687405</v>
      </c>
      <c r="AN360" s="10">
        <f t="shared" si="262"/>
        <v>77.508800000000008</v>
      </c>
      <c r="AO360" s="18">
        <f t="shared" si="250"/>
        <v>88.675189999999986</v>
      </c>
      <c r="AP360" s="39">
        <f t="shared" si="224"/>
        <v>71.724496145245169</v>
      </c>
      <c r="AQ360" s="37">
        <f t="shared" si="258"/>
        <v>54.6</v>
      </c>
      <c r="AR360" s="24">
        <f t="shared" si="259"/>
        <v>59.750555555555557</v>
      </c>
      <c r="AS360" s="22">
        <f t="shared" si="260"/>
        <v>55.063187986683943</v>
      </c>
      <c r="AT360" s="26">
        <f t="shared" si="226"/>
        <v>64.409854653350607</v>
      </c>
      <c r="AU360" s="43">
        <f t="shared" si="256"/>
        <v>57.580719871411489</v>
      </c>
      <c r="AV360" s="37">
        <f t="shared" si="232"/>
        <v>74.850745663782135</v>
      </c>
      <c r="AW360" s="42">
        <f t="shared" si="261"/>
        <v>75.735546295143237</v>
      </c>
      <c r="AX360" s="45">
        <f t="shared" si="233"/>
        <v>81.952325734001903</v>
      </c>
      <c r="AY360" s="47">
        <f t="shared" si="257"/>
        <v>81.963502798507463</v>
      </c>
      <c r="AZ360" s="28">
        <f t="shared" si="234"/>
        <v>76.457736448110552</v>
      </c>
      <c r="BA360" s="49">
        <f t="shared" si="235"/>
        <v>78.079741534778094</v>
      </c>
      <c r="BB360" s="45">
        <f t="shared" si="255"/>
        <v>67.934824675908175</v>
      </c>
      <c r="BC360" s="5">
        <f t="shared" si="236"/>
        <v>95</v>
      </c>
      <c r="BD360" s="5">
        <f t="shared" si="237"/>
        <v>76.315789473684205</v>
      </c>
      <c r="BE360" s="5">
        <f t="shared" si="238"/>
        <v>74.6875</v>
      </c>
      <c r="BF360" s="5">
        <f t="shared" si="239"/>
        <v>69.776119402985074</v>
      </c>
      <c r="BG360" s="5">
        <f t="shared" si="240"/>
        <v>85.223880597014926</v>
      </c>
      <c r="BH360" s="5">
        <f t="shared" si="241"/>
        <v>72.012747400201278</v>
      </c>
      <c r="BI360" s="5">
        <f t="shared" si="242"/>
        <v>90</v>
      </c>
      <c r="BJ360" s="5">
        <f t="shared" si="243"/>
        <v>47.368421052631575</v>
      </c>
      <c r="BK360" s="5">
        <f t="shared" si="244"/>
        <v>43.75</v>
      </c>
      <c r="BL360" s="5">
        <f t="shared" si="245"/>
        <v>32.835820895522389</v>
      </c>
      <c r="BM360" s="5">
        <f t="shared" si="246"/>
        <v>67.164179104477611</v>
      </c>
      <c r="BN360" s="5">
        <f t="shared" si="247"/>
        <v>37.806105333780614</v>
      </c>
      <c r="BP360" s="51" t="s">
        <v>801</v>
      </c>
      <c r="BQ360" s="51" t="s">
        <v>790</v>
      </c>
    </row>
    <row r="361" spans="1:69" x14ac:dyDescent="0.25">
      <c r="A361" s="1">
        <v>325</v>
      </c>
      <c r="B361" s="1" t="s">
        <v>387</v>
      </c>
      <c r="C361" s="1" t="s">
        <v>25</v>
      </c>
      <c r="D361" s="1">
        <v>23</v>
      </c>
      <c r="E361" s="4">
        <f t="shared" si="228"/>
        <v>77</v>
      </c>
      <c r="F361">
        <v>82</v>
      </c>
      <c r="G361">
        <v>220</v>
      </c>
      <c r="H361" t="s">
        <v>586</v>
      </c>
      <c r="I361" s="1" t="s">
        <v>686</v>
      </c>
      <c r="J361" s="1" t="s">
        <v>77</v>
      </c>
      <c r="K361" s="1">
        <v>82</v>
      </c>
      <c r="L361" s="1">
        <v>3</v>
      </c>
      <c r="M361" s="1">
        <v>1654</v>
      </c>
      <c r="N361" s="12">
        <v>253</v>
      </c>
      <c r="O361" s="12">
        <v>624</v>
      </c>
      <c r="P361" s="12">
        <v>0.40500000000000003</v>
      </c>
      <c r="Q361" s="7">
        <v>99</v>
      </c>
      <c r="R361" s="7">
        <v>313</v>
      </c>
      <c r="S361" s="7">
        <v>0.316</v>
      </c>
      <c r="T361" s="1">
        <v>154</v>
      </c>
      <c r="U361" s="1">
        <v>311</v>
      </c>
      <c r="V361" s="1">
        <v>0.495</v>
      </c>
      <c r="W361" s="1">
        <v>0.48499999999999999</v>
      </c>
      <c r="X361" s="16">
        <v>228</v>
      </c>
      <c r="Y361" s="16">
        <v>284</v>
      </c>
      <c r="Z361" s="16">
        <v>0.80300000000000005</v>
      </c>
      <c r="AA361" s="20">
        <v>63</v>
      </c>
      <c r="AB361" s="20">
        <v>341</v>
      </c>
      <c r="AC361" s="20">
        <v>404</v>
      </c>
      <c r="AD361" s="32">
        <v>97</v>
      </c>
      <c r="AE361" s="34">
        <v>54</v>
      </c>
      <c r="AF361" s="30">
        <v>54</v>
      </c>
      <c r="AG361" s="1">
        <v>89</v>
      </c>
      <c r="AH361" s="1">
        <v>172</v>
      </c>
      <c r="AI361" s="1">
        <v>833</v>
      </c>
      <c r="AJ361" s="1"/>
      <c r="AK361" s="4">
        <f t="shared" si="229"/>
        <v>84.75499709753511</v>
      </c>
      <c r="AL361" s="4">
        <f t="shared" si="230"/>
        <v>76.513938205712407</v>
      </c>
      <c r="AM361" s="14">
        <f t="shared" si="231"/>
        <v>71.034195751138085</v>
      </c>
      <c r="AN361" s="10">
        <f t="shared" si="262"/>
        <v>76.783199999999994</v>
      </c>
      <c r="AO361" s="18">
        <f t="shared" si="250"/>
        <v>87.32222999999999</v>
      </c>
      <c r="AP361" s="39">
        <f t="shared" si="224"/>
        <v>80.093572209152697</v>
      </c>
      <c r="AQ361" s="37">
        <f t="shared" si="258"/>
        <v>67.52</v>
      </c>
      <c r="AR361" s="24">
        <f t="shared" si="259"/>
        <v>72.484999999999999</v>
      </c>
      <c r="AS361" s="22">
        <f t="shared" si="260"/>
        <v>69.437895874584257</v>
      </c>
      <c r="AT361" s="26">
        <f t="shared" si="226"/>
        <v>84.639800636489014</v>
      </c>
      <c r="AU361" s="43">
        <f t="shared" si="256"/>
        <v>60.751096401913877</v>
      </c>
      <c r="AV361" s="37">
        <f t="shared" si="232"/>
        <v>79.975945939609431</v>
      </c>
      <c r="AW361" s="42">
        <f t="shared" si="261"/>
        <v>83.274241560892278</v>
      </c>
      <c r="AX361" s="45">
        <f t="shared" si="233"/>
        <v>76.38872443365193</v>
      </c>
      <c r="AY361" s="47">
        <f t="shared" si="257"/>
        <v>79.449283582089549</v>
      </c>
      <c r="AZ361" s="28">
        <f t="shared" si="234"/>
        <v>84.82920026400592</v>
      </c>
      <c r="BA361" s="49">
        <f t="shared" si="235"/>
        <v>71.401274364899251</v>
      </c>
      <c r="BB361" s="45">
        <f t="shared" si="255"/>
        <v>78.83735027297223</v>
      </c>
      <c r="BC361" s="5">
        <f t="shared" si="236"/>
        <v>90</v>
      </c>
      <c r="BD361" s="5">
        <f t="shared" si="237"/>
        <v>85.78947368421052</v>
      </c>
      <c r="BE361" s="5">
        <f t="shared" si="238"/>
        <v>63.4375</v>
      </c>
      <c r="BF361" s="5">
        <f t="shared" si="239"/>
        <v>74.81343283582089</v>
      </c>
      <c r="BG361" s="5">
        <f t="shared" si="240"/>
        <v>80.18656716417911</v>
      </c>
      <c r="BH361" s="5">
        <f t="shared" si="241"/>
        <v>79.96813149949682</v>
      </c>
      <c r="BI361" s="5">
        <f t="shared" si="242"/>
        <v>80</v>
      </c>
      <c r="BJ361" s="5">
        <f t="shared" si="243"/>
        <v>68.421052631578945</v>
      </c>
      <c r="BK361" s="5">
        <f t="shared" si="244"/>
        <v>18.75</v>
      </c>
      <c r="BL361" s="5">
        <f t="shared" si="245"/>
        <v>44.029850746268657</v>
      </c>
      <c r="BM361" s="5">
        <f t="shared" si="246"/>
        <v>55.970149253731343</v>
      </c>
      <c r="BN361" s="5">
        <f t="shared" si="247"/>
        <v>55.484736665548475</v>
      </c>
      <c r="BP361" s="51" t="s">
        <v>796</v>
      </c>
      <c r="BQ361" s="51" t="s">
        <v>790</v>
      </c>
    </row>
    <row r="362" spans="1:69" x14ac:dyDescent="0.25">
      <c r="A362" s="1">
        <v>364</v>
      </c>
      <c r="B362" s="1" t="s">
        <v>427</v>
      </c>
      <c r="C362" s="1" t="s">
        <v>33</v>
      </c>
      <c r="D362" s="1">
        <v>29</v>
      </c>
      <c r="E362" s="4">
        <f t="shared" si="228"/>
        <v>78</v>
      </c>
      <c r="F362">
        <v>83</v>
      </c>
      <c r="G362">
        <v>295</v>
      </c>
      <c r="H362" t="s">
        <v>586</v>
      </c>
      <c r="I362" s="1" t="s">
        <v>686</v>
      </c>
      <c r="J362" s="1" t="s">
        <v>36</v>
      </c>
      <c r="K362" s="1">
        <v>31</v>
      </c>
      <c r="L362" s="1">
        <v>29</v>
      </c>
      <c r="M362" s="1">
        <v>815</v>
      </c>
      <c r="N362" s="12">
        <v>139</v>
      </c>
      <c r="O362" s="12">
        <v>328</v>
      </c>
      <c r="P362" s="12">
        <v>0.42399999999999999</v>
      </c>
      <c r="Q362" s="7">
        <v>0</v>
      </c>
      <c r="R362" s="7">
        <v>0</v>
      </c>
      <c r="S362" s="7"/>
      <c r="T362" s="1">
        <v>139</v>
      </c>
      <c r="U362" s="1">
        <v>328</v>
      </c>
      <c r="V362" s="1">
        <v>0.42399999999999999</v>
      </c>
      <c r="W362" s="1">
        <v>0.42399999999999999</v>
      </c>
      <c r="X362" s="16">
        <v>108</v>
      </c>
      <c r="Y362" s="16">
        <v>129</v>
      </c>
      <c r="Z362" s="16">
        <v>0.83699999999999997</v>
      </c>
      <c r="AA362" s="20">
        <v>89</v>
      </c>
      <c r="AB362" s="20">
        <v>145</v>
      </c>
      <c r="AC362" s="20">
        <v>234</v>
      </c>
      <c r="AD362" s="32">
        <v>27</v>
      </c>
      <c r="AE362" s="34">
        <v>19</v>
      </c>
      <c r="AF362" s="30">
        <v>12</v>
      </c>
      <c r="AG362" s="1">
        <v>42</v>
      </c>
      <c r="AH362" s="1">
        <v>59</v>
      </c>
      <c r="AI362" s="1">
        <v>386</v>
      </c>
      <c r="AJ362" s="1"/>
      <c r="AK362" s="4">
        <f t="shared" si="229"/>
        <v>73.712854531840236</v>
      </c>
      <c r="AL362" s="4">
        <f t="shared" si="230"/>
        <v>65.21198052082471</v>
      </c>
      <c r="AM362" s="14">
        <f t="shared" si="231"/>
        <v>65.952546282245834</v>
      </c>
      <c r="AN362" s="10">
        <f t="shared" si="262"/>
        <v>45</v>
      </c>
      <c r="AO362" s="18">
        <f t="shared" si="250"/>
        <v>87.934169999999995</v>
      </c>
      <c r="AP362" s="39">
        <f t="shared" si="224"/>
        <v>76.438813368054753</v>
      </c>
      <c r="AQ362" s="37">
        <f t="shared" si="258"/>
        <v>54.22</v>
      </c>
      <c r="AR362" s="24">
        <f t="shared" si="259"/>
        <v>59.040833333333332</v>
      </c>
      <c r="AS362" s="22">
        <f t="shared" si="260"/>
        <v>68.667734418358975</v>
      </c>
      <c r="AT362" s="26">
        <f t="shared" si="226"/>
        <v>69.616305846930402</v>
      </c>
      <c r="AU362" s="43">
        <f t="shared" si="256"/>
        <v>50.312726735346892</v>
      </c>
      <c r="AV362" s="37">
        <f t="shared" si="232"/>
        <v>74.317353980177216</v>
      </c>
      <c r="AW362" s="42">
        <f t="shared" si="261"/>
        <v>74.259443613937179</v>
      </c>
      <c r="AX362" s="45">
        <f t="shared" si="233"/>
        <v>53.170638516437435</v>
      </c>
      <c r="AY362" s="47">
        <f t="shared" si="257"/>
        <v>59.953343750000002</v>
      </c>
      <c r="AZ362" s="28">
        <f t="shared" si="234"/>
        <v>73.07350027749743</v>
      </c>
      <c r="BA362" s="49">
        <f t="shared" si="235"/>
        <v>51.067874855540168</v>
      </c>
      <c r="BB362" s="45">
        <f t="shared" si="255"/>
        <v>80.366403355335677</v>
      </c>
      <c r="BC362" s="5">
        <f t="shared" si="236"/>
        <v>75</v>
      </c>
      <c r="BD362" s="5">
        <f t="shared" si="237"/>
        <v>88.15789473684211</v>
      </c>
      <c r="BE362" s="5">
        <f t="shared" si="238"/>
        <v>60.625</v>
      </c>
      <c r="BF362" s="5">
        <f t="shared" si="239"/>
        <v>100</v>
      </c>
      <c r="BG362" s="5">
        <f t="shared" si="240"/>
        <v>55</v>
      </c>
      <c r="BH362" s="5">
        <f t="shared" si="241"/>
        <v>67.302918483730295</v>
      </c>
      <c r="BI362" s="5">
        <f t="shared" si="242"/>
        <v>50</v>
      </c>
      <c r="BJ362" s="5">
        <f t="shared" si="243"/>
        <v>73.684210526315795</v>
      </c>
      <c r="BK362" s="5">
        <f t="shared" si="244"/>
        <v>12.5</v>
      </c>
      <c r="BL362" s="5">
        <f t="shared" si="245"/>
        <v>100</v>
      </c>
      <c r="BM362" s="5">
        <f t="shared" si="246"/>
        <v>0</v>
      </c>
      <c r="BN362" s="5">
        <f t="shared" si="247"/>
        <v>27.339818852733984</v>
      </c>
      <c r="BP362" s="51" t="s">
        <v>786</v>
      </c>
      <c r="BQ362" s="51" t="s">
        <v>790</v>
      </c>
    </row>
    <row r="363" spans="1:69" x14ac:dyDescent="0.25">
      <c r="A363" s="1">
        <v>457</v>
      </c>
      <c r="B363" s="1" t="s">
        <v>523</v>
      </c>
      <c r="C363" s="1" t="s">
        <v>33</v>
      </c>
      <c r="D363" s="1">
        <v>24</v>
      </c>
      <c r="E363" s="4">
        <f t="shared" si="228"/>
        <v>79</v>
      </c>
      <c r="F363">
        <v>84</v>
      </c>
      <c r="G363">
        <v>260</v>
      </c>
      <c r="H363" t="s">
        <v>667</v>
      </c>
      <c r="I363" s="1" t="s">
        <v>686</v>
      </c>
      <c r="J363" s="1" t="s">
        <v>182</v>
      </c>
      <c r="K363" s="1">
        <v>74</v>
      </c>
      <c r="L363" s="1">
        <v>74</v>
      </c>
      <c r="M363" s="1">
        <v>2529</v>
      </c>
      <c r="N363" s="12">
        <v>631</v>
      </c>
      <c r="O363" s="12">
        <v>1206</v>
      </c>
      <c r="P363" s="12">
        <v>0.52300000000000002</v>
      </c>
      <c r="Q363" s="7">
        <v>2</v>
      </c>
      <c r="R363" s="7">
        <v>6</v>
      </c>
      <c r="S363" s="7">
        <v>0.33300000000000002</v>
      </c>
      <c r="T363" s="1">
        <v>629</v>
      </c>
      <c r="U363" s="1">
        <v>1200</v>
      </c>
      <c r="V363" s="1">
        <v>0.52400000000000002</v>
      </c>
      <c r="W363" s="1">
        <v>0.52400000000000002</v>
      </c>
      <c r="X363" s="16">
        <v>164</v>
      </c>
      <c r="Y363" s="16">
        <v>218</v>
      </c>
      <c r="Z363" s="16">
        <v>0.752</v>
      </c>
      <c r="AA363" s="20">
        <v>238</v>
      </c>
      <c r="AB363" s="20">
        <v>572</v>
      </c>
      <c r="AC363" s="20">
        <v>810</v>
      </c>
      <c r="AD363" s="32">
        <v>147</v>
      </c>
      <c r="AE363" s="34">
        <v>54</v>
      </c>
      <c r="AF363" s="30">
        <v>54</v>
      </c>
      <c r="AG363" s="1">
        <v>148</v>
      </c>
      <c r="AH363" s="1">
        <v>220</v>
      </c>
      <c r="AI363" s="1">
        <v>1428</v>
      </c>
      <c r="AJ363" s="1"/>
      <c r="AK363" s="4">
        <f t="shared" si="229"/>
        <v>88.529545849755777</v>
      </c>
      <c r="AL363" s="4">
        <f t="shared" si="230"/>
        <v>80.377299869750033</v>
      </c>
      <c r="AM363" s="14">
        <f t="shared" si="231"/>
        <v>93.856875569044007</v>
      </c>
      <c r="AN363" s="10">
        <f t="shared" si="262"/>
        <v>61.711599999999997</v>
      </c>
      <c r="AO363" s="18">
        <f t="shared" si="250"/>
        <v>82.988320000000002</v>
      </c>
      <c r="AP363" s="39">
        <v>96</v>
      </c>
      <c r="AQ363" s="37">
        <f t="shared" si="258"/>
        <v>67.52</v>
      </c>
      <c r="AR363" s="24">
        <f t="shared" si="259"/>
        <v>72.849999999999994</v>
      </c>
      <c r="AS363" s="22">
        <v>96</v>
      </c>
      <c r="AT363" s="26">
        <v>96</v>
      </c>
      <c r="AU363" s="43">
        <f t="shared" si="256"/>
        <v>65.640477406698565</v>
      </c>
      <c r="AV363" s="37">
        <f t="shared" si="232"/>
        <v>87.558532515698261</v>
      </c>
      <c r="AW363" s="42">
        <f t="shared" si="261"/>
        <v>86.180859921445403</v>
      </c>
      <c r="AX363" s="45">
        <f t="shared" si="233"/>
        <v>72.510502198300685</v>
      </c>
      <c r="AY363" s="47">
        <f t="shared" si="257"/>
        <v>71.967865671641789</v>
      </c>
      <c r="AZ363" s="28">
        <f t="shared" si="234"/>
        <v>91.006965266743435</v>
      </c>
      <c r="BA363" s="49">
        <f t="shared" si="235"/>
        <v>53.730313585818834</v>
      </c>
      <c r="BB363" s="45">
        <f t="shared" si="255"/>
        <v>90.514485780609334</v>
      </c>
      <c r="BC363" s="5">
        <f t="shared" si="236"/>
        <v>87.5</v>
      </c>
      <c r="BD363" s="5">
        <f t="shared" si="237"/>
        <v>90.526315789473685</v>
      </c>
      <c r="BE363" s="5">
        <f t="shared" si="238"/>
        <v>57.8125</v>
      </c>
      <c r="BF363" s="5">
        <f t="shared" si="239"/>
        <v>88.24626865671641</v>
      </c>
      <c r="BG363" s="5">
        <f t="shared" si="240"/>
        <v>66.753731343283576</v>
      </c>
      <c r="BH363" s="5">
        <f t="shared" si="241"/>
        <v>93.176786313317677</v>
      </c>
      <c r="BI363" s="5">
        <f t="shared" si="242"/>
        <v>75</v>
      </c>
      <c r="BJ363" s="5">
        <f t="shared" si="243"/>
        <v>78.94736842105263</v>
      </c>
      <c r="BK363" s="5">
        <f t="shared" si="244"/>
        <v>6.25</v>
      </c>
      <c r="BL363" s="5">
        <f t="shared" si="245"/>
        <v>73.880597014925371</v>
      </c>
      <c r="BM363" s="5">
        <f t="shared" si="246"/>
        <v>26.119402985074625</v>
      </c>
      <c r="BN363" s="5">
        <f t="shared" si="247"/>
        <v>84.837302918483729</v>
      </c>
      <c r="BP363" s="51" t="s">
        <v>795</v>
      </c>
      <c r="BQ363" s="51" t="s">
        <v>790</v>
      </c>
    </row>
    <row r="364" spans="1:69" x14ac:dyDescent="0.25">
      <c r="A364" s="1">
        <v>456</v>
      </c>
      <c r="B364" s="1" t="s">
        <v>522</v>
      </c>
      <c r="C364" s="1" t="s">
        <v>25</v>
      </c>
      <c r="D364" s="1">
        <v>19</v>
      </c>
      <c r="E364" s="4">
        <f t="shared" si="228"/>
        <v>77</v>
      </c>
      <c r="F364">
        <v>82</v>
      </c>
      <c r="G364">
        <v>240</v>
      </c>
      <c r="H364" t="s">
        <v>677</v>
      </c>
      <c r="I364" s="1" t="s">
        <v>587</v>
      </c>
      <c r="J364" s="1" t="s">
        <v>105</v>
      </c>
      <c r="K364" s="1">
        <v>25</v>
      </c>
      <c r="L364" s="1">
        <v>0</v>
      </c>
      <c r="M364" s="1">
        <v>259</v>
      </c>
      <c r="N364" s="12">
        <v>30</v>
      </c>
      <c r="O364" s="12">
        <v>76</v>
      </c>
      <c r="P364" s="12">
        <v>0.39500000000000002</v>
      </c>
      <c r="Q364" s="7">
        <v>5</v>
      </c>
      <c r="R364" s="7">
        <v>13</v>
      </c>
      <c r="S364" s="7">
        <v>0.38500000000000001</v>
      </c>
      <c r="T364" s="1">
        <v>25</v>
      </c>
      <c r="U364" s="1">
        <v>63</v>
      </c>
      <c r="V364" s="1">
        <v>0.39700000000000002</v>
      </c>
      <c r="W364" s="1">
        <v>0.42799999999999999</v>
      </c>
      <c r="X364" s="16">
        <v>18</v>
      </c>
      <c r="Y364" s="16">
        <v>26</v>
      </c>
      <c r="Z364" s="16">
        <v>0.69199999999999995</v>
      </c>
      <c r="AA364" s="20">
        <v>28</v>
      </c>
      <c r="AB364" s="20">
        <v>58</v>
      </c>
      <c r="AC364" s="20">
        <v>86</v>
      </c>
      <c r="AD364" s="32">
        <v>4</v>
      </c>
      <c r="AE364" s="34">
        <v>4</v>
      </c>
      <c r="AF364" s="30">
        <v>9</v>
      </c>
      <c r="AG364" s="1">
        <v>11</v>
      </c>
      <c r="AH364" s="1">
        <v>20</v>
      </c>
      <c r="AI364" s="1">
        <v>83</v>
      </c>
      <c r="AJ364" s="1"/>
      <c r="AK364" s="4">
        <f t="shared" si="229"/>
        <v>73.710355061839266</v>
      </c>
      <c r="AL364" s="4">
        <f t="shared" si="230"/>
        <v>65.209422239764891</v>
      </c>
      <c r="AM364" s="14">
        <f t="shared" si="231"/>
        <v>59.537276176024278</v>
      </c>
      <c r="AN364" s="10">
        <f t="shared" si="262"/>
        <v>64.762</v>
      </c>
      <c r="AO364" s="18">
        <f t="shared" si="250"/>
        <v>63.057999999999993</v>
      </c>
      <c r="AP364" s="39">
        <f t="shared" ref="AP364:AP377" si="263">((AZ364/0.96)*0.4+(AS364/0.96)*0.3+(T364/6.3)*0.4)*0.6+40</f>
        <v>71.687912225552324</v>
      </c>
      <c r="AQ364" s="37">
        <f t="shared" si="258"/>
        <v>48.52</v>
      </c>
      <c r="AR364" s="24">
        <f t="shared" si="259"/>
        <v>57.884999999999998</v>
      </c>
      <c r="AS364" s="22">
        <f>((AA364/3)*0.6+(AC364/9)*0.2+(AZ364/0.96)*0.2)*0.75+40</f>
        <v>58.041322856785854</v>
      </c>
      <c r="AT364" s="26">
        <f>((AB364/7)*0.65+(AC364/9)*0.2+(AZ364/0.96)*0.25)*0.6+47</f>
        <v>63.786084761547755</v>
      </c>
      <c r="AU364" s="43">
        <f t="shared" si="256"/>
        <v>49.241018689593304</v>
      </c>
      <c r="AV364" s="37">
        <f t="shared" si="232"/>
        <v>71.350694770369969</v>
      </c>
      <c r="AW364" s="42">
        <f t="shared" si="261"/>
        <v>72.776597176503699</v>
      </c>
      <c r="AX364" s="45">
        <f t="shared" si="233"/>
        <v>70.814512686992742</v>
      </c>
      <c r="AY364" s="47">
        <f t="shared" si="257"/>
        <v>73.21513712686567</v>
      </c>
      <c r="AZ364" s="28">
        <f t="shared" si="234"/>
        <v>79.411132950096075</v>
      </c>
      <c r="BA364" s="49">
        <f t="shared" si="235"/>
        <v>67.726257831625247</v>
      </c>
      <c r="BB364" s="45">
        <f t="shared" si="255"/>
        <v>71.53780858428145</v>
      </c>
      <c r="BC364" s="5">
        <f t="shared" si="236"/>
        <v>100</v>
      </c>
      <c r="BD364" s="5">
        <f t="shared" si="237"/>
        <v>85.78947368421052</v>
      </c>
      <c r="BE364" s="5">
        <f t="shared" si="238"/>
        <v>63.4375</v>
      </c>
      <c r="BF364" s="5">
        <f t="shared" si="239"/>
        <v>81.52985074626865</v>
      </c>
      <c r="BG364" s="5">
        <f t="shared" si="240"/>
        <v>73.470149253731336</v>
      </c>
      <c r="BH364" s="5">
        <f t="shared" si="241"/>
        <v>58.909761824890978</v>
      </c>
      <c r="BI364" s="5">
        <f t="shared" si="242"/>
        <v>100</v>
      </c>
      <c r="BJ364" s="5">
        <f t="shared" si="243"/>
        <v>68.421052631578945</v>
      </c>
      <c r="BK364" s="5">
        <f t="shared" si="244"/>
        <v>18.75</v>
      </c>
      <c r="BL364" s="5">
        <f t="shared" si="245"/>
        <v>58.955223880597011</v>
      </c>
      <c r="BM364" s="5">
        <f t="shared" si="246"/>
        <v>41.044776119402982</v>
      </c>
      <c r="BN364" s="5">
        <f t="shared" si="247"/>
        <v>8.6883596108688366</v>
      </c>
      <c r="BP364" s="51" t="s">
        <v>793</v>
      </c>
      <c r="BQ364" s="51" t="s">
        <v>787</v>
      </c>
    </row>
    <row r="365" spans="1:69" x14ac:dyDescent="0.25">
      <c r="A365" s="1">
        <v>97</v>
      </c>
      <c r="B365" s="1" t="s">
        <v>156</v>
      </c>
      <c r="C365" s="1" t="s">
        <v>73</v>
      </c>
      <c r="D365" s="1">
        <v>26</v>
      </c>
      <c r="E365" s="4">
        <f t="shared" si="228"/>
        <v>69</v>
      </c>
      <c r="F365">
        <v>74</v>
      </c>
      <c r="G365">
        <v>175</v>
      </c>
      <c r="H365" t="s">
        <v>721</v>
      </c>
      <c r="I365" s="1" t="s">
        <v>587</v>
      </c>
      <c r="J365" s="1" t="s">
        <v>41</v>
      </c>
      <c r="K365" s="1">
        <v>75</v>
      </c>
      <c r="L365" s="1">
        <v>25</v>
      </c>
      <c r="M365" s="1">
        <v>1831</v>
      </c>
      <c r="N365" s="12">
        <v>230</v>
      </c>
      <c r="O365" s="12">
        <v>558</v>
      </c>
      <c r="P365" s="12">
        <v>0.41199999999999998</v>
      </c>
      <c r="Q365" s="7">
        <v>55</v>
      </c>
      <c r="R365" s="7">
        <v>176</v>
      </c>
      <c r="S365" s="7">
        <v>0.313</v>
      </c>
      <c r="T365" s="1">
        <v>175</v>
      </c>
      <c r="U365" s="1">
        <v>382</v>
      </c>
      <c r="V365" s="1">
        <v>0.45800000000000002</v>
      </c>
      <c r="W365" s="1">
        <v>0.46100000000000002</v>
      </c>
      <c r="X365" s="16">
        <v>58</v>
      </c>
      <c r="Y365" s="16">
        <v>81</v>
      </c>
      <c r="Z365" s="16">
        <v>0.71599999999999997</v>
      </c>
      <c r="AA365" s="20">
        <v>13</v>
      </c>
      <c r="AB365" s="20">
        <v>146</v>
      </c>
      <c r="AC365" s="20">
        <v>159</v>
      </c>
      <c r="AD365" s="32">
        <v>255</v>
      </c>
      <c r="AE365" s="34">
        <v>57</v>
      </c>
      <c r="AF365" s="30">
        <v>15</v>
      </c>
      <c r="AG365" s="1">
        <v>99</v>
      </c>
      <c r="AH365" s="1">
        <v>124</v>
      </c>
      <c r="AI365" s="1">
        <v>573</v>
      </c>
      <c r="AJ365" s="1"/>
      <c r="AK365" s="4">
        <f t="shared" si="229"/>
        <v>83.350670266370372</v>
      </c>
      <c r="AL365" s="4">
        <f t="shared" si="230"/>
        <v>75.076568390284976</v>
      </c>
      <c r="AM365" s="14">
        <f t="shared" si="231"/>
        <v>70.1134506828528</v>
      </c>
      <c r="AN365" s="10">
        <f t="shared" si="262"/>
        <v>77.441599999999994</v>
      </c>
      <c r="AO365" s="18">
        <f t="shared" si="250"/>
        <v>79.077560000000005</v>
      </c>
      <c r="AP365" s="39">
        <f t="shared" si="263"/>
        <v>75.226522039085751</v>
      </c>
      <c r="AQ365" s="37">
        <f t="shared" si="258"/>
        <v>68.66</v>
      </c>
      <c r="AR365" s="24">
        <f t="shared" si="259"/>
        <v>58.37166666666667</v>
      </c>
      <c r="AS365" s="22">
        <f>((AA365/3)*0.6+(AC365/9)*0.2+(AZ365/0.96)*0.2)*0.75+40</f>
        <v>55.899219788765919</v>
      </c>
      <c r="AT365" s="26">
        <f>((AB365/7)*0.65+(AC365/9)*0.2+(AZ365/0.96)*0.25)*0.6+47</f>
        <v>68.553505503051639</v>
      </c>
      <c r="AU365" s="43">
        <f t="shared" si="256"/>
        <v>80.385795594796662</v>
      </c>
      <c r="AV365" s="37">
        <f t="shared" si="232"/>
        <v>83.587373202988132</v>
      </c>
      <c r="AW365" s="42">
        <f t="shared" si="261"/>
        <v>81.164587467391755</v>
      </c>
      <c r="AX365" s="45">
        <f t="shared" si="233"/>
        <v>88.012525646845461</v>
      </c>
      <c r="AY365" s="47">
        <f t="shared" si="257"/>
        <v>90.707409981343289</v>
      </c>
      <c r="AZ365" s="28">
        <f t="shared" si="234"/>
        <v>72.315006648101857</v>
      </c>
      <c r="BA365" s="49">
        <f t="shared" si="235"/>
        <v>90.168379711428372</v>
      </c>
      <c r="BB365" s="45">
        <f t="shared" si="255"/>
        <v>61.540491311241354</v>
      </c>
      <c r="BC365" s="5">
        <f t="shared" si="236"/>
        <v>82.5</v>
      </c>
      <c r="BD365" s="5">
        <f t="shared" si="237"/>
        <v>66.84210526315789</v>
      </c>
      <c r="BE365" s="5">
        <f t="shared" si="238"/>
        <v>85.9375</v>
      </c>
      <c r="BF365" s="5">
        <f t="shared" si="239"/>
        <v>59.701492537313435</v>
      </c>
      <c r="BG365" s="5">
        <f t="shared" si="240"/>
        <v>95.298507462686558</v>
      </c>
      <c r="BH365" s="5">
        <f t="shared" si="241"/>
        <v>82.640053673264006</v>
      </c>
      <c r="BI365" s="5">
        <f t="shared" si="242"/>
        <v>65</v>
      </c>
      <c r="BJ365" s="5">
        <f t="shared" si="243"/>
        <v>26.315789473684209</v>
      </c>
      <c r="BK365" s="5">
        <f t="shared" si="244"/>
        <v>68.75</v>
      </c>
      <c r="BL365" s="5">
        <f t="shared" si="245"/>
        <v>10.44776119402985</v>
      </c>
      <c r="BM365" s="5">
        <f t="shared" si="246"/>
        <v>89.552238805970148</v>
      </c>
      <c r="BN365" s="5">
        <f t="shared" si="247"/>
        <v>61.422341496142238</v>
      </c>
      <c r="BP365" s="51" t="s">
        <v>795</v>
      </c>
      <c r="BQ365" s="51" t="s">
        <v>787</v>
      </c>
    </row>
    <row r="366" spans="1:69" x14ac:dyDescent="0.25">
      <c r="A366" s="1">
        <v>302</v>
      </c>
      <c r="B366" s="1" t="s">
        <v>364</v>
      </c>
      <c r="C366" s="1" t="s">
        <v>30</v>
      </c>
      <c r="D366" s="1">
        <v>27</v>
      </c>
      <c r="E366" s="4">
        <f t="shared" si="228"/>
        <v>72</v>
      </c>
      <c r="F366">
        <v>77</v>
      </c>
      <c r="G366">
        <v>210</v>
      </c>
      <c r="H366" t="s">
        <v>667</v>
      </c>
      <c r="I366" s="1" t="s">
        <v>587</v>
      </c>
      <c r="J366" s="1" t="s">
        <v>62</v>
      </c>
      <c r="K366" s="1">
        <v>71</v>
      </c>
      <c r="L366" s="1">
        <v>15</v>
      </c>
      <c r="M366" s="1">
        <v>1697</v>
      </c>
      <c r="N366" s="12">
        <v>296</v>
      </c>
      <c r="O366" s="12">
        <v>701</v>
      </c>
      <c r="P366" s="12">
        <v>0.42199999999999999</v>
      </c>
      <c r="Q366" s="7">
        <v>99</v>
      </c>
      <c r="R366" s="7">
        <v>277</v>
      </c>
      <c r="S366" s="7">
        <v>0.35699999999999998</v>
      </c>
      <c r="T366" s="1">
        <v>197</v>
      </c>
      <c r="U366" s="1">
        <v>424</v>
      </c>
      <c r="V366" s="1">
        <v>0.46500000000000002</v>
      </c>
      <c r="W366" s="1">
        <v>0.49299999999999999</v>
      </c>
      <c r="X366" s="16">
        <v>115</v>
      </c>
      <c r="Y366" s="16">
        <v>139</v>
      </c>
      <c r="Z366" s="16">
        <v>0.82699999999999996</v>
      </c>
      <c r="AA366" s="20">
        <v>30</v>
      </c>
      <c r="AB366" s="20">
        <v>157</v>
      </c>
      <c r="AC366" s="20">
        <v>187</v>
      </c>
      <c r="AD366" s="32">
        <v>197</v>
      </c>
      <c r="AE366" s="34">
        <v>57</v>
      </c>
      <c r="AF366" s="30">
        <v>18</v>
      </c>
      <c r="AG366" s="1">
        <v>128</v>
      </c>
      <c r="AH366" s="1">
        <v>165</v>
      </c>
      <c r="AI366" s="1">
        <v>806</v>
      </c>
      <c r="AJ366" s="1"/>
      <c r="AK366" s="4">
        <f t="shared" si="229"/>
        <v>83.552418735120142</v>
      </c>
      <c r="AL366" s="4">
        <f t="shared" si="230"/>
        <v>75.283063881828852</v>
      </c>
      <c r="AM366" s="14">
        <f t="shared" si="231"/>
        <v>73.748458270106227</v>
      </c>
      <c r="AN366" s="10">
        <f t="shared" si="262"/>
        <v>85.380799999999994</v>
      </c>
      <c r="AO366" s="18">
        <f t="shared" si="250"/>
        <v>87.358069999999984</v>
      </c>
      <c r="AP366" s="39">
        <f t="shared" si="263"/>
        <v>76.852848640982756</v>
      </c>
      <c r="AQ366" s="37">
        <f t="shared" si="258"/>
        <v>68.66</v>
      </c>
      <c r="AR366" s="24">
        <f t="shared" si="259"/>
        <v>59.892499999999998</v>
      </c>
      <c r="AS366" s="22">
        <f>((AA366/3)*0.6+(AC366/9)*0.2+(AZ366/0.96)*0.2)*0.75+40</f>
        <v>59.040421484132878</v>
      </c>
      <c r="AT366" s="26">
        <f>((AB366/7)*0.65+(AC366/9)*0.2+(AZ366/0.96)*0.25)*0.6+47</f>
        <v>69.664231007942391</v>
      </c>
      <c r="AU366" s="43">
        <f t="shared" si="256"/>
        <v>72.72891930293062</v>
      </c>
      <c r="AV366" s="37">
        <f t="shared" si="232"/>
        <v>82.083625035196349</v>
      </c>
      <c r="AW366" s="42">
        <f t="shared" si="261"/>
        <v>80.683681202867874</v>
      </c>
      <c r="AX366" s="45">
        <f t="shared" si="233"/>
        <v>78.283850177830246</v>
      </c>
      <c r="AY366" s="47">
        <f t="shared" si="257"/>
        <v>82.828044309701482</v>
      </c>
      <c r="AZ366" s="28">
        <f t="shared" si="234"/>
        <v>73.112030831783727</v>
      </c>
      <c r="BA366" s="49">
        <f t="shared" si="235"/>
        <v>83.195055040263966</v>
      </c>
      <c r="BB366" s="45">
        <f t="shared" si="255"/>
        <v>71.016486805523371</v>
      </c>
      <c r="BC366" s="5">
        <f t="shared" si="236"/>
        <v>80</v>
      </c>
      <c r="BD366" s="5">
        <f t="shared" si="237"/>
        <v>73.94736842105263</v>
      </c>
      <c r="BE366" s="5">
        <f t="shared" si="238"/>
        <v>77.5</v>
      </c>
      <c r="BF366" s="5">
        <f t="shared" si="239"/>
        <v>71.455223880597018</v>
      </c>
      <c r="BG366" s="5">
        <f t="shared" si="240"/>
        <v>83.544776119402982</v>
      </c>
      <c r="BH366" s="5">
        <f t="shared" si="241"/>
        <v>80.617242536061724</v>
      </c>
      <c r="BI366" s="5">
        <f t="shared" si="242"/>
        <v>60</v>
      </c>
      <c r="BJ366" s="5">
        <f t="shared" si="243"/>
        <v>42.10526315789474</v>
      </c>
      <c r="BK366" s="5">
        <f t="shared" si="244"/>
        <v>50</v>
      </c>
      <c r="BL366" s="5">
        <f t="shared" si="245"/>
        <v>36.567164179104473</v>
      </c>
      <c r="BM366" s="5">
        <f t="shared" si="246"/>
        <v>63.432835820895519</v>
      </c>
      <c r="BN366" s="5">
        <f t="shared" si="247"/>
        <v>56.927205635692722</v>
      </c>
      <c r="BP366" s="51" t="s">
        <v>796</v>
      </c>
      <c r="BQ366" s="51" t="s">
        <v>787</v>
      </c>
    </row>
    <row r="367" spans="1:69" x14ac:dyDescent="0.25">
      <c r="A367" s="1">
        <v>268</v>
      </c>
      <c r="B367" s="1" t="s">
        <v>330</v>
      </c>
      <c r="C367" s="1" t="s">
        <v>33</v>
      </c>
      <c r="D367" s="1">
        <v>24</v>
      </c>
      <c r="E367" s="4">
        <f t="shared" si="228"/>
        <v>79</v>
      </c>
      <c r="F367">
        <v>84</v>
      </c>
      <c r="G367">
        <v>260</v>
      </c>
      <c r="H367" t="s">
        <v>586</v>
      </c>
      <c r="I367" s="1" t="s">
        <v>734</v>
      </c>
      <c r="J367" s="1" t="s">
        <v>79</v>
      </c>
      <c r="K367" s="1">
        <v>16</v>
      </c>
      <c r="L367" s="1">
        <v>0</v>
      </c>
      <c r="M367" s="1">
        <v>72</v>
      </c>
      <c r="N367" s="12">
        <v>8</v>
      </c>
      <c r="O367" s="12">
        <v>12</v>
      </c>
      <c r="P367" s="12">
        <v>0.66700000000000004</v>
      </c>
      <c r="Q367" s="7">
        <v>0</v>
      </c>
      <c r="R367" s="7">
        <v>0</v>
      </c>
      <c r="S367" s="7"/>
      <c r="T367" s="1">
        <v>8</v>
      </c>
      <c r="U367" s="1">
        <v>12</v>
      </c>
      <c r="V367" s="1">
        <v>0.66700000000000004</v>
      </c>
      <c r="W367" s="1">
        <v>0.66700000000000004</v>
      </c>
      <c r="X367" s="16">
        <v>4</v>
      </c>
      <c r="Y367" s="16">
        <v>4</v>
      </c>
      <c r="Z367" s="16">
        <v>1</v>
      </c>
      <c r="AA367" s="20">
        <v>7</v>
      </c>
      <c r="AB367" s="20">
        <v>10</v>
      </c>
      <c r="AC367" s="20">
        <v>17</v>
      </c>
      <c r="AD367" s="32">
        <v>6</v>
      </c>
      <c r="AE367" s="34">
        <v>2</v>
      </c>
      <c r="AF367" s="30">
        <v>1</v>
      </c>
      <c r="AG367" s="1">
        <v>5</v>
      </c>
      <c r="AH367" s="1">
        <v>13</v>
      </c>
      <c r="AI367" s="1">
        <v>20</v>
      </c>
      <c r="AJ367" s="1"/>
      <c r="AK367" s="4">
        <f t="shared" si="229"/>
        <v>69.904851875043434</v>
      </c>
      <c r="AL367" s="4">
        <f t="shared" si="230"/>
        <v>61.314377801515043</v>
      </c>
      <c r="AM367" s="14">
        <f t="shared" si="231"/>
        <v>67.411606980273149</v>
      </c>
      <c r="AN367" s="10">
        <f t="shared" si="262"/>
        <v>45</v>
      </c>
      <c r="AO367" s="18">
        <f t="shared" si="250"/>
        <v>71.78</v>
      </c>
      <c r="AP367" s="39">
        <f t="shared" si="263"/>
        <v>69.082886299099172</v>
      </c>
      <c r="AQ367" s="37">
        <f t="shared" si="258"/>
        <v>47.76</v>
      </c>
      <c r="AR367" s="24">
        <f t="shared" si="259"/>
        <v>55.654444444444444</v>
      </c>
      <c r="AS367" s="22">
        <f>((AA367/3)*0.6+(AC367/9)*0.2+(AZ367/0.96)*0.2)*0.75+40</f>
        <v>53.097319008487048</v>
      </c>
      <c r="AT367" s="26">
        <f>((AB367/7)*0.65+(AC367/9)*0.2+(AZ367/0.96)*0.25)*0.6+47</f>
        <v>59.547795198963236</v>
      </c>
      <c r="AU367" s="43">
        <f t="shared" si="256"/>
        <v>48.445617202153109</v>
      </c>
      <c r="AV367" s="37">
        <f t="shared" si="232"/>
        <v>70.173994018342995</v>
      </c>
      <c r="AW367" s="42">
        <f t="shared" si="261"/>
        <v>70.196800090199375</v>
      </c>
      <c r="AX367" s="45">
        <f t="shared" si="233"/>
        <v>58.737591232181927</v>
      </c>
      <c r="AY367" s="47">
        <f t="shared" si="257"/>
        <v>64.650490671641791</v>
      </c>
      <c r="AZ367" s="28">
        <f t="shared" si="234"/>
        <v>75.289508320983757</v>
      </c>
      <c r="BA367" s="49">
        <f t="shared" si="235"/>
        <v>50.256598522660937</v>
      </c>
      <c r="BB367" s="45">
        <f t="shared" si="255"/>
        <v>73.945392834809738</v>
      </c>
      <c r="BC367" s="5">
        <f t="shared" si="236"/>
        <v>87.5</v>
      </c>
      <c r="BD367" s="5">
        <f t="shared" si="237"/>
        <v>90.526315789473685</v>
      </c>
      <c r="BE367" s="5">
        <f t="shared" si="238"/>
        <v>57.8125</v>
      </c>
      <c r="BF367" s="5">
        <f t="shared" si="239"/>
        <v>88.24626865671641</v>
      </c>
      <c r="BG367" s="5">
        <f t="shared" si="240"/>
        <v>66.753731343283576</v>
      </c>
      <c r="BH367" s="5">
        <f t="shared" si="241"/>
        <v>56.086883596108692</v>
      </c>
      <c r="BI367" s="5">
        <f t="shared" si="242"/>
        <v>75</v>
      </c>
      <c r="BJ367" s="5">
        <f t="shared" si="243"/>
        <v>78.94736842105263</v>
      </c>
      <c r="BK367" s="5">
        <f t="shared" si="244"/>
        <v>6.25</v>
      </c>
      <c r="BL367" s="5">
        <f t="shared" si="245"/>
        <v>73.880597014925371</v>
      </c>
      <c r="BM367" s="5">
        <f t="shared" si="246"/>
        <v>26.119402985074625</v>
      </c>
      <c r="BN367" s="5">
        <f t="shared" si="247"/>
        <v>2.41529688024153</v>
      </c>
      <c r="BP367" s="51" t="s">
        <v>797</v>
      </c>
      <c r="BQ367" s="51" t="s">
        <v>790</v>
      </c>
    </row>
    <row r="368" spans="1:69" x14ac:dyDescent="0.25">
      <c r="A368" s="1">
        <v>24</v>
      </c>
      <c r="B368" s="1" t="s">
        <v>71</v>
      </c>
      <c r="C368" s="1" t="s">
        <v>33</v>
      </c>
      <c r="D368" s="1">
        <v>28</v>
      </c>
      <c r="E368" s="4">
        <f t="shared" si="228"/>
        <v>79</v>
      </c>
      <c r="F368">
        <v>84</v>
      </c>
      <c r="G368">
        <v>255</v>
      </c>
      <c r="H368" t="s">
        <v>586</v>
      </c>
      <c r="I368" s="1" t="s">
        <v>604</v>
      </c>
      <c r="J368" s="1" t="s">
        <v>41</v>
      </c>
      <c r="K368" s="1">
        <v>76</v>
      </c>
      <c r="L368" s="1">
        <v>76</v>
      </c>
      <c r="M368" s="1">
        <v>1982</v>
      </c>
      <c r="N368" s="12">
        <v>213</v>
      </c>
      <c r="O368" s="12">
        <v>412</v>
      </c>
      <c r="P368" s="12">
        <v>0.51700000000000002</v>
      </c>
      <c r="Q368" s="7">
        <v>0</v>
      </c>
      <c r="R368" s="7">
        <v>0</v>
      </c>
      <c r="S368" s="7"/>
      <c r="T368" s="1">
        <v>213</v>
      </c>
      <c r="U368" s="1">
        <v>412</v>
      </c>
      <c r="V368" s="1">
        <v>0.51700000000000002</v>
      </c>
      <c r="W368" s="1">
        <v>0.51700000000000002</v>
      </c>
      <c r="X368" s="16">
        <v>131</v>
      </c>
      <c r="Y368" s="16">
        <v>225</v>
      </c>
      <c r="Z368" s="16">
        <v>0.58199999999999996</v>
      </c>
      <c r="AA368" s="20">
        <v>244</v>
      </c>
      <c r="AB368" s="20">
        <v>504</v>
      </c>
      <c r="AC368" s="20">
        <v>748</v>
      </c>
      <c r="AD368" s="32">
        <v>72</v>
      </c>
      <c r="AE368" s="34">
        <v>29</v>
      </c>
      <c r="AF368" s="30">
        <v>54</v>
      </c>
      <c r="AG368" s="1">
        <v>95</v>
      </c>
      <c r="AH368" s="1">
        <v>144</v>
      </c>
      <c r="AI368" s="1">
        <v>557</v>
      </c>
      <c r="AJ368" s="1"/>
      <c r="AK368" s="4">
        <f t="shared" si="229"/>
        <v>81.425588052348857</v>
      </c>
      <c r="AL368" s="4">
        <f t="shared" si="230"/>
        <v>73.106190124168819</v>
      </c>
      <c r="AM368" s="14">
        <f t="shared" si="231"/>
        <v>72.727160849772389</v>
      </c>
      <c r="AN368" s="10">
        <f t="shared" si="262"/>
        <v>45</v>
      </c>
      <c r="AO368" s="18">
        <f t="shared" si="250"/>
        <v>71.06662</v>
      </c>
      <c r="AP368" s="39">
        <f t="shared" si="263"/>
        <v>87.898065592470587</v>
      </c>
      <c r="AQ368" s="37">
        <f t="shared" si="258"/>
        <v>58.019999999999996</v>
      </c>
      <c r="AR368" s="24">
        <f t="shared" si="259"/>
        <v>72.849999999999994</v>
      </c>
      <c r="AS368" s="22">
        <f>((AA368/3)*0.6+(AC368/9)*0.2+(AZ368/0.96)*0.2)*0.67+40</f>
        <v>95.995925835021623</v>
      </c>
      <c r="AT368" s="26">
        <v>95</v>
      </c>
      <c r="AU368" s="43">
        <f t="shared" si="256"/>
        <v>56.230962856758381</v>
      </c>
      <c r="AV368" s="37">
        <f t="shared" si="232"/>
        <v>79.935246851961566</v>
      </c>
      <c r="AW368" s="42">
        <f t="shared" si="261"/>
        <v>82.430192894059644</v>
      </c>
      <c r="AX368" s="45">
        <f t="shared" si="233"/>
        <v>64.884516261684695</v>
      </c>
      <c r="AY368" s="47">
        <f t="shared" si="257"/>
        <v>65.879449160447763</v>
      </c>
      <c r="AZ368" s="28">
        <f t="shared" si="234"/>
        <v>87.138175136473265</v>
      </c>
      <c r="BA368" s="49">
        <f t="shared" si="235"/>
        <v>51.407085397504858</v>
      </c>
      <c r="BB368" s="45">
        <f t="shared" si="255"/>
        <v>83.235641150546428</v>
      </c>
      <c r="BC368" s="5">
        <f t="shared" si="236"/>
        <v>77.5</v>
      </c>
      <c r="BD368" s="5">
        <f t="shared" si="237"/>
        <v>90.526315789473685</v>
      </c>
      <c r="BE368" s="5">
        <f t="shared" si="238"/>
        <v>57.8125</v>
      </c>
      <c r="BF368" s="5">
        <f t="shared" si="239"/>
        <v>86.567164179104481</v>
      </c>
      <c r="BG368" s="5">
        <f t="shared" si="240"/>
        <v>68.432835820895519</v>
      </c>
      <c r="BH368" s="5">
        <f t="shared" si="241"/>
        <v>84.919490103991947</v>
      </c>
      <c r="BI368" s="5">
        <f t="shared" si="242"/>
        <v>55</v>
      </c>
      <c r="BJ368" s="5">
        <f t="shared" si="243"/>
        <v>78.94736842105263</v>
      </c>
      <c r="BK368" s="5">
        <f t="shared" si="244"/>
        <v>6.25</v>
      </c>
      <c r="BL368" s="5">
        <f t="shared" si="245"/>
        <v>70.149253731343279</v>
      </c>
      <c r="BM368" s="5">
        <f t="shared" si="246"/>
        <v>29.850746268656714</v>
      </c>
      <c r="BN368" s="5">
        <f t="shared" si="247"/>
        <v>66.487755786648776</v>
      </c>
      <c r="BP368" s="51" t="s">
        <v>793</v>
      </c>
      <c r="BQ368" s="51" t="s">
        <v>790</v>
      </c>
    </row>
    <row r="369" spans="1:69" x14ac:dyDescent="0.25">
      <c r="A369" s="1">
        <v>87</v>
      </c>
      <c r="B369" s="1" t="s">
        <v>146</v>
      </c>
      <c r="C369" s="1" t="s">
        <v>50</v>
      </c>
      <c r="D369" s="1">
        <v>26</v>
      </c>
      <c r="E369" s="4">
        <f t="shared" si="228"/>
        <v>76</v>
      </c>
      <c r="F369">
        <v>81</v>
      </c>
      <c r="G369">
        <v>225</v>
      </c>
      <c r="H369" t="s">
        <v>586</v>
      </c>
      <c r="I369" s="1" t="s">
        <v>692</v>
      </c>
      <c r="J369" s="1" t="s">
        <v>103</v>
      </c>
      <c r="K369" s="1">
        <v>67</v>
      </c>
      <c r="L369" s="1">
        <v>19</v>
      </c>
      <c r="M369" s="1">
        <v>1416</v>
      </c>
      <c r="N369" s="12">
        <v>209</v>
      </c>
      <c r="O369" s="12">
        <v>427</v>
      </c>
      <c r="P369" s="12">
        <v>0.48899999999999999</v>
      </c>
      <c r="Q369" s="7">
        <v>35</v>
      </c>
      <c r="R369" s="7">
        <v>87</v>
      </c>
      <c r="S369" s="7">
        <v>0.40200000000000002</v>
      </c>
      <c r="T369" s="1">
        <v>174</v>
      </c>
      <c r="U369" s="1">
        <v>340</v>
      </c>
      <c r="V369" s="1">
        <v>0.51200000000000001</v>
      </c>
      <c r="W369" s="1">
        <v>0.53</v>
      </c>
      <c r="X369" s="16">
        <v>140</v>
      </c>
      <c r="Y369" s="16">
        <v>191</v>
      </c>
      <c r="Z369" s="16">
        <v>0.73299999999999998</v>
      </c>
      <c r="AA369" s="20">
        <v>54</v>
      </c>
      <c r="AB369" s="20">
        <v>206</v>
      </c>
      <c r="AC369" s="20">
        <v>260</v>
      </c>
      <c r="AD369" s="32">
        <v>102</v>
      </c>
      <c r="AE369" s="34">
        <v>31</v>
      </c>
      <c r="AF369" s="30">
        <v>9</v>
      </c>
      <c r="AG369" s="1">
        <v>88</v>
      </c>
      <c r="AH369" s="1">
        <v>107</v>
      </c>
      <c r="AI369" s="1">
        <v>593</v>
      </c>
      <c r="AJ369" s="1"/>
      <c r="AK369" s="4">
        <f t="shared" si="229"/>
        <v>79.789930612290647</v>
      </c>
      <c r="AL369" s="4">
        <f t="shared" si="230"/>
        <v>71.432046626697499</v>
      </c>
      <c r="AM369" s="14">
        <f t="shared" si="231"/>
        <v>71.602857359635806</v>
      </c>
      <c r="AN369" s="10">
        <f t="shared" si="262"/>
        <v>70.5184</v>
      </c>
      <c r="AO369" s="18">
        <f t="shared" si="250"/>
        <v>81.371530000000007</v>
      </c>
      <c r="AP369" s="39">
        <f t="shared" si="263"/>
        <v>78.162321707801723</v>
      </c>
      <c r="AQ369" s="37">
        <f t="shared" si="258"/>
        <v>58.78</v>
      </c>
      <c r="AR369" s="24">
        <f t="shared" si="259"/>
        <v>57.702500000000001</v>
      </c>
      <c r="AS369" s="22">
        <f t="shared" ref="AS369:AS377" si="264">((AA369/3)*0.6+(AC369/9)*0.2+(AZ369/0.96)*0.2)*0.75+40</f>
        <v>64.574592230804825</v>
      </c>
      <c r="AT369" s="26">
        <f t="shared" ref="AT369:AT377" si="265">((AB369/7)*0.65+(AC369/9)*0.2+(AZ369/0.96)*0.25)*0.6+47</f>
        <v>74.085068421281022</v>
      </c>
      <c r="AU369" s="43">
        <f t="shared" si="256"/>
        <v>60.705251018839718</v>
      </c>
      <c r="AV369" s="37">
        <f t="shared" si="232"/>
        <v>77.923821151273529</v>
      </c>
      <c r="AW369" s="42">
        <f t="shared" si="261"/>
        <v>76.946364747390049</v>
      </c>
      <c r="AX369" s="45">
        <f t="shared" si="233"/>
        <v>71.497599145846578</v>
      </c>
      <c r="AY369" s="47">
        <f t="shared" si="257"/>
        <v>74.240700093283579</v>
      </c>
      <c r="AZ369" s="28">
        <f t="shared" si="234"/>
        <v>77.704056943817562</v>
      </c>
      <c r="BA369" s="49">
        <f t="shared" si="235"/>
        <v>73.568466414891972</v>
      </c>
      <c r="BB369" s="45">
        <f t="shared" si="255"/>
        <v>73.529216792293653</v>
      </c>
      <c r="BC369" s="5">
        <f t="shared" si="236"/>
        <v>82.5</v>
      </c>
      <c r="BD369" s="5">
        <f t="shared" si="237"/>
        <v>83.421052631578945</v>
      </c>
      <c r="BE369" s="5">
        <f t="shared" si="238"/>
        <v>66.25</v>
      </c>
      <c r="BF369" s="5">
        <f t="shared" si="239"/>
        <v>76.492537313432834</v>
      </c>
      <c r="BG369" s="5">
        <f t="shared" si="240"/>
        <v>78.507462686567166</v>
      </c>
      <c r="BH369" s="5">
        <f t="shared" si="241"/>
        <v>76.375377390137544</v>
      </c>
      <c r="BI369" s="5">
        <f t="shared" si="242"/>
        <v>65</v>
      </c>
      <c r="BJ369" s="5">
        <f t="shared" si="243"/>
        <v>63.157894736842103</v>
      </c>
      <c r="BK369" s="5">
        <f t="shared" si="244"/>
        <v>25</v>
      </c>
      <c r="BL369" s="5">
        <f t="shared" si="245"/>
        <v>47.761194029850742</v>
      </c>
      <c r="BM369" s="5">
        <f t="shared" si="246"/>
        <v>52.238805970149251</v>
      </c>
      <c r="BN369" s="5">
        <f t="shared" si="247"/>
        <v>47.500838644750083</v>
      </c>
      <c r="BP369" s="51" t="s">
        <v>796</v>
      </c>
      <c r="BQ369" s="51" t="s">
        <v>790</v>
      </c>
    </row>
    <row r="370" spans="1:69" x14ac:dyDescent="0.25">
      <c r="A370" s="1">
        <v>370</v>
      </c>
      <c r="B370" s="1" t="s">
        <v>434</v>
      </c>
      <c r="C370" s="1" t="s">
        <v>50</v>
      </c>
      <c r="D370" s="1">
        <v>21</v>
      </c>
      <c r="E370" s="4">
        <f t="shared" si="228"/>
        <v>75</v>
      </c>
      <c r="F370">
        <v>80</v>
      </c>
      <c r="G370">
        <v>198</v>
      </c>
      <c r="H370" t="s">
        <v>665</v>
      </c>
      <c r="I370" s="1" t="s">
        <v>587</v>
      </c>
      <c r="J370" s="1" t="s">
        <v>95</v>
      </c>
      <c r="K370" s="1">
        <v>74</v>
      </c>
      <c r="L370" s="1">
        <v>13</v>
      </c>
      <c r="M370" s="1">
        <v>1432</v>
      </c>
      <c r="N370" s="12">
        <v>176</v>
      </c>
      <c r="O370" s="12">
        <v>391</v>
      </c>
      <c r="P370" s="12">
        <v>0.45</v>
      </c>
      <c r="Q370" s="7">
        <v>35</v>
      </c>
      <c r="R370" s="7">
        <v>104</v>
      </c>
      <c r="S370" s="7">
        <v>0.33700000000000002</v>
      </c>
      <c r="T370" s="1">
        <v>141</v>
      </c>
      <c r="U370" s="1">
        <v>287</v>
      </c>
      <c r="V370" s="1">
        <v>0.49099999999999999</v>
      </c>
      <c r="W370" s="1">
        <v>0.495</v>
      </c>
      <c r="X370" s="16">
        <v>58</v>
      </c>
      <c r="Y370" s="16">
        <v>79</v>
      </c>
      <c r="Z370" s="16">
        <v>0.73399999999999999</v>
      </c>
      <c r="AA370" s="20">
        <v>70</v>
      </c>
      <c r="AB370" s="20">
        <v>151</v>
      </c>
      <c r="AC370" s="20">
        <v>221</v>
      </c>
      <c r="AD370" s="32">
        <v>65</v>
      </c>
      <c r="AE370" s="34">
        <v>44</v>
      </c>
      <c r="AF370" s="30">
        <v>30</v>
      </c>
      <c r="AG370" s="1">
        <v>52</v>
      </c>
      <c r="AH370" s="1">
        <v>97</v>
      </c>
      <c r="AI370" s="1">
        <v>445</v>
      </c>
      <c r="AJ370" s="1"/>
      <c r="AK370" s="4">
        <f t="shared" si="229"/>
        <v>81.52986383225246</v>
      </c>
      <c r="AL370" s="4">
        <f t="shared" si="230"/>
        <v>73.212919451834864</v>
      </c>
      <c r="AM370" s="14">
        <f t="shared" si="231"/>
        <v>68.663353566009107</v>
      </c>
      <c r="AN370" s="10">
        <f t="shared" si="262"/>
        <v>67.320400000000006</v>
      </c>
      <c r="AO370" s="18">
        <f t="shared" si="250"/>
        <v>80.290940000000006</v>
      </c>
      <c r="AP370" s="39">
        <f t="shared" si="263"/>
        <v>78.340635380054522</v>
      </c>
      <c r="AQ370" s="37">
        <f t="shared" si="258"/>
        <v>63.72</v>
      </c>
      <c r="AR370" s="24">
        <f t="shared" si="259"/>
        <v>64.333333333333343</v>
      </c>
      <c r="AS370" s="22">
        <f t="shared" si="264"/>
        <v>66.944078401096093</v>
      </c>
      <c r="AT370" s="26">
        <f t="shared" si="265"/>
        <v>71.120268877286577</v>
      </c>
      <c r="AU370" s="43">
        <f t="shared" si="256"/>
        <v>57.616345615430625</v>
      </c>
      <c r="AV370" s="37">
        <f t="shared" si="232"/>
        <v>76.896015918555264</v>
      </c>
      <c r="AW370" s="42">
        <f t="shared" si="261"/>
        <v>81.255802472370178</v>
      </c>
      <c r="AX370" s="45">
        <f t="shared" si="233"/>
        <v>82.603391032434274</v>
      </c>
      <c r="AY370" s="47">
        <f t="shared" si="257"/>
        <v>84.191125932835831</v>
      </c>
      <c r="AZ370" s="28">
        <f t="shared" si="234"/>
        <v>81.668768433681691</v>
      </c>
      <c r="BA370" s="49">
        <f t="shared" si="235"/>
        <v>76.610038041315732</v>
      </c>
      <c r="BB370" s="45">
        <f t="shared" si="255"/>
        <v>69.832214224954654</v>
      </c>
      <c r="BC370" s="5">
        <f t="shared" si="236"/>
        <v>95</v>
      </c>
      <c r="BD370" s="5">
        <f t="shared" si="237"/>
        <v>81.05263157894737</v>
      </c>
      <c r="BE370" s="5">
        <f t="shared" si="238"/>
        <v>69.0625</v>
      </c>
      <c r="BF370" s="5">
        <f t="shared" si="239"/>
        <v>67.425373134328353</v>
      </c>
      <c r="BG370" s="5">
        <f t="shared" si="240"/>
        <v>87.574626865671632</v>
      </c>
      <c r="BH370" s="5">
        <f t="shared" si="241"/>
        <v>76.616907078161688</v>
      </c>
      <c r="BI370" s="5">
        <f t="shared" si="242"/>
        <v>90</v>
      </c>
      <c r="BJ370" s="5">
        <f t="shared" si="243"/>
        <v>57.89473684210526</v>
      </c>
      <c r="BK370" s="5">
        <f t="shared" si="244"/>
        <v>31.25</v>
      </c>
      <c r="BL370" s="5">
        <f t="shared" si="245"/>
        <v>27.611940298507459</v>
      </c>
      <c r="BM370" s="5">
        <f t="shared" si="246"/>
        <v>72.388059701492537</v>
      </c>
      <c r="BN370" s="5">
        <f t="shared" si="247"/>
        <v>48.037571284803761</v>
      </c>
      <c r="BP370" s="51" t="s">
        <v>794</v>
      </c>
      <c r="BQ370" s="51" t="s">
        <v>781</v>
      </c>
    </row>
    <row r="371" spans="1:69" x14ac:dyDescent="0.25">
      <c r="A371" s="1">
        <v>192</v>
      </c>
      <c r="B371" s="1" t="s">
        <v>253</v>
      </c>
      <c r="C371" s="1" t="s">
        <v>30</v>
      </c>
      <c r="D371" s="1">
        <v>22</v>
      </c>
      <c r="E371" s="4">
        <f t="shared" si="228"/>
        <v>73</v>
      </c>
      <c r="F371">
        <v>78</v>
      </c>
      <c r="G371">
        <v>230</v>
      </c>
      <c r="H371" t="s">
        <v>590</v>
      </c>
      <c r="I371" s="1" t="s">
        <v>600</v>
      </c>
      <c r="J371" s="1" t="s">
        <v>105</v>
      </c>
      <c r="K371" s="1">
        <v>45</v>
      </c>
      <c r="L371" s="1">
        <v>2</v>
      </c>
      <c r="M371" s="1">
        <v>687</v>
      </c>
      <c r="N371" s="12">
        <v>87</v>
      </c>
      <c r="O371" s="12">
        <v>269</v>
      </c>
      <c r="P371" s="12">
        <v>0.32300000000000001</v>
      </c>
      <c r="Q371" s="7">
        <v>49</v>
      </c>
      <c r="R371" s="7">
        <v>163</v>
      </c>
      <c r="S371" s="7">
        <v>0.30099999999999999</v>
      </c>
      <c r="T371" s="1">
        <v>38</v>
      </c>
      <c r="U371" s="1">
        <v>106</v>
      </c>
      <c r="V371" s="1">
        <v>0.35799999999999998</v>
      </c>
      <c r="W371" s="1">
        <v>0.41399999999999998</v>
      </c>
      <c r="X371" s="16">
        <v>31</v>
      </c>
      <c r="Y371" s="16">
        <v>36</v>
      </c>
      <c r="Z371" s="16">
        <v>0.86099999999999999</v>
      </c>
      <c r="AA371" s="20">
        <v>22</v>
      </c>
      <c r="AB371" s="20">
        <v>70</v>
      </c>
      <c r="AC371" s="20">
        <v>92</v>
      </c>
      <c r="AD371" s="32">
        <v>21</v>
      </c>
      <c r="AE371" s="34">
        <v>21</v>
      </c>
      <c r="AF371" s="30">
        <v>13</v>
      </c>
      <c r="AG371" s="1">
        <v>22</v>
      </c>
      <c r="AH371" s="1">
        <v>61</v>
      </c>
      <c r="AI371" s="1">
        <v>254</v>
      </c>
      <c r="AJ371" s="1"/>
      <c r="AK371" s="4">
        <f t="shared" si="229"/>
        <v>76.126125114093284</v>
      </c>
      <c r="AL371" s="4">
        <f t="shared" si="230"/>
        <v>67.68203394030725</v>
      </c>
      <c r="AM371" s="14">
        <f t="shared" si="231"/>
        <v>60.015600910470411</v>
      </c>
      <c r="AN371" s="10">
        <f t="shared" si="262"/>
        <v>76.830399999999997</v>
      </c>
      <c r="AO371" s="18">
        <f t="shared" si="250"/>
        <v>69.291499999999999</v>
      </c>
      <c r="AP371" s="39">
        <f t="shared" si="263"/>
        <v>70.615273453736023</v>
      </c>
      <c r="AQ371" s="37">
        <f t="shared" si="258"/>
        <v>54.98</v>
      </c>
      <c r="AR371" s="24">
        <f t="shared" si="259"/>
        <v>58.452777777777783</v>
      </c>
      <c r="AS371" s="22">
        <f t="shared" si="264"/>
        <v>56.448105029063115</v>
      </c>
      <c r="AT371" s="26">
        <f t="shared" si="265"/>
        <v>63.741438362396444</v>
      </c>
      <c r="AU371" s="43">
        <f t="shared" si="256"/>
        <v>51.825998868720099</v>
      </c>
      <c r="AV371" s="37">
        <f t="shared" si="232"/>
        <v>72.900431590507765</v>
      </c>
      <c r="AW371" s="42">
        <f t="shared" si="261"/>
        <v>75.324508135691815</v>
      </c>
      <c r="AX371" s="45">
        <f t="shared" si="233"/>
        <v>75.117864095377698</v>
      </c>
      <c r="AY371" s="47">
        <f t="shared" si="257"/>
        <v>78.366460354477624</v>
      </c>
      <c r="AZ371" s="28">
        <f t="shared" si="234"/>
        <v>74.334538852670576</v>
      </c>
      <c r="BA371" s="49">
        <f t="shared" si="235"/>
        <v>76.203872264250094</v>
      </c>
      <c r="BB371" s="45">
        <f t="shared" si="255"/>
        <v>68.463773349776574</v>
      </c>
      <c r="BC371" s="5">
        <f t="shared" si="236"/>
        <v>92.5</v>
      </c>
      <c r="BD371" s="5">
        <f t="shared" si="237"/>
        <v>76.315789473684205</v>
      </c>
      <c r="BE371" s="5">
        <f t="shared" si="238"/>
        <v>74.6875</v>
      </c>
      <c r="BF371" s="5">
        <f t="shared" si="239"/>
        <v>78.171641791044777</v>
      </c>
      <c r="BG371" s="5">
        <f t="shared" si="240"/>
        <v>76.828358208955223</v>
      </c>
      <c r="BH371" s="5">
        <f t="shared" si="241"/>
        <v>65.37068097953707</v>
      </c>
      <c r="BI371" s="5">
        <f t="shared" si="242"/>
        <v>85</v>
      </c>
      <c r="BJ371" s="5">
        <f t="shared" si="243"/>
        <v>47.368421052631575</v>
      </c>
      <c r="BK371" s="5">
        <f t="shared" si="244"/>
        <v>43.75</v>
      </c>
      <c r="BL371" s="5">
        <f t="shared" si="245"/>
        <v>51.492537313432834</v>
      </c>
      <c r="BM371" s="5">
        <f t="shared" si="246"/>
        <v>48.507462686567159</v>
      </c>
      <c r="BN371" s="5">
        <f t="shared" si="247"/>
        <v>23.045957732304597</v>
      </c>
      <c r="BP371" s="51" t="s">
        <v>794</v>
      </c>
      <c r="BQ371" s="51" t="s">
        <v>787</v>
      </c>
    </row>
    <row r="372" spans="1:69" x14ac:dyDescent="0.25">
      <c r="A372" s="1">
        <v>446</v>
      </c>
      <c r="B372" s="1" t="s">
        <v>512</v>
      </c>
      <c r="C372" s="1" t="s">
        <v>50</v>
      </c>
      <c r="D372" s="1">
        <v>29</v>
      </c>
      <c r="E372" s="4">
        <f t="shared" si="228"/>
        <v>73</v>
      </c>
      <c r="F372">
        <v>78</v>
      </c>
      <c r="G372">
        <v>224</v>
      </c>
      <c r="H372" t="s">
        <v>654</v>
      </c>
      <c r="I372" s="1" t="s">
        <v>587</v>
      </c>
      <c r="J372" s="1" t="s">
        <v>86</v>
      </c>
      <c r="K372" s="1">
        <v>78</v>
      </c>
      <c r="L372" s="1">
        <v>63</v>
      </c>
      <c r="M372" s="1">
        <v>2383</v>
      </c>
      <c r="N372" s="12">
        <v>261</v>
      </c>
      <c r="O372" s="12">
        <v>596</v>
      </c>
      <c r="P372" s="12">
        <v>0.438</v>
      </c>
      <c r="Q372" s="7">
        <v>87</v>
      </c>
      <c r="R372" s="7">
        <v>252</v>
      </c>
      <c r="S372" s="7">
        <v>0.34499999999999997</v>
      </c>
      <c r="T372" s="1">
        <v>174</v>
      </c>
      <c r="U372" s="1">
        <v>344</v>
      </c>
      <c r="V372" s="1">
        <v>0.50600000000000001</v>
      </c>
      <c r="W372" s="1">
        <v>0.51100000000000001</v>
      </c>
      <c r="X372" s="16">
        <v>104</v>
      </c>
      <c r="Y372" s="16">
        <v>143</v>
      </c>
      <c r="Z372" s="16">
        <v>0.72699999999999998</v>
      </c>
      <c r="AA372" s="20">
        <v>114</v>
      </c>
      <c r="AB372" s="20">
        <v>388</v>
      </c>
      <c r="AC372" s="20">
        <v>502</v>
      </c>
      <c r="AD372" s="32">
        <v>122</v>
      </c>
      <c r="AE372" s="34">
        <v>107</v>
      </c>
      <c r="AF372" s="30">
        <v>23</v>
      </c>
      <c r="AG372" s="1">
        <v>96</v>
      </c>
      <c r="AH372" s="1">
        <v>179</v>
      </c>
      <c r="AI372" s="1">
        <v>713</v>
      </c>
      <c r="AJ372" s="1"/>
      <c r="AK372" s="4">
        <f t="shared" si="229"/>
        <v>86.791272915289994</v>
      </c>
      <c r="AL372" s="4">
        <f t="shared" si="230"/>
        <v>78.598126395649757</v>
      </c>
      <c r="AM372" s="14">
        <f t="shared" si="231"/>
        <v>72.523802731411237</v>
      </c>
      <c r="AN372" s="10">
        <f t="shared" si="262"/>
        <v>76.242000000000004</v>
      </c>
      <c r="AO372" s="18">
        <f t="shared" si="250"/>
        <v>80.463070000000002</v>
      </c>
      <c r="AP372" s="39">
        <f t="shared" si="263"/>
        <v>80.704454596154733</v>
      </c>
      <c r="AQ372" s="37">
        <f t="shared" si="258"/>
        <v>87.66</v>
      </c>
      <c r="AR372" s="24">
        <f t="shared" si="259"/>
        <v>61.697222222222223</v>
      </c>
      <c r="AS372" s="22">
        <f t="shared" si="264"/>
        <v>77.66296494223775</v>
      </c>
      <c r="AT372" s="26">
        <f t="shared" si="265"/>
        <v>87.506774466047261</v>
      </c>
      <c r="AU372" s="43">
        <f t="shared" si="256"/>
        <v>64.387200197069376</v>
      </c>
      <c r="AV372" s="37">
        <f t="shared" si="232"/>
        <v>81.473058277126313</v>
      </c>
      <c r="AW372" s="42">
        <f t="shared" si="261"/>
        <v>89.838190551770182</v>
      </c>
      <c r="AX372" s="45">
        <f t="shared" si="233"/>
        <v>77.119609596061125</v>
      </c>
      <c r="AY372" s="47">
        <f t="shared" si="257"/>
        <v>85.645735541044786</v>
      </c>
      <c r="AZ372" s="28">
        <f t="shared" si="234"/>
        <v>78.056308963654871</v>
      </c>
      <c r="BA372" s="49">
        <f t="shared" si="235"/>
        <v>81.069142949139888</v>
      </c>
      <c r="BB372" s="45">
        <f t="shared" si="255"/>
        <v>75.52048729645665</v>
      </c>
      <c r="BC372" s="5">
        <f t="shared" si="236"/>
        <v>75</v>
      </c>
      <c r="BD372" s="5">
        <f t="shared" si="237"/>
        <v>76.315789473684205</v>
      </c>
      <c r="BE372" s="5">
        <f t="shared" si="238"/>
        <v>74.6875</v>
      </c>
      <c r="BF372" s="5">
        <f t="shared" si="239"/>
        <v>76.156716417910445</v>
      </c>
      <c r="BG372" s="5">
        <f t="shared" si="240"/>
        <v>78.843283582089555</v>
      </c>
      <c r="BH372" s="5">
        <f t="shared" si="241"/>
        <v>90.972827910097294</v>
      </c>
      <c r="BI372" s="5">
        <f t="shared" si="242"/>
        <v>50</v>
      </c>
      <c r="BJ372" s="5">
        <f t="shared" si="243"/>
        <v>47.368421052631575</v>
      </c>
      <c r="BK372" s="5">
        <f t="shared" si="244"/>
        <v>43.75</v>
      </c>
      <c r="BL372" s="5">
        <f t="shared" si="245"/>
        <v>47.014925373134325</v>
      </c>
      <c r="BM372" s="5">
        <f t="shared" si="246"/>
        <v>52.985074626865668</v>
      </c>
      <c r="BN372" s="5">
        <f t="shared" si="247"/>
        <v>79.939617577993971</v>
      </c>
      <c r="BP372" s="51" t="s">
        <v>789</v>
      </c>
      <c r="BQ372" s="51" t="s">
        <v>787</v>
      </c>
    </row>
    <row r="373" spans="1:69" x14ac:dyDescent="0.25">
      <c r="A373" s="1">
        <v>375</v>
      </c>
      <c r="B373" s="1" t="s">
        <v>439</v>
      </c>
      <c r="C373" s="1" t="s">
        <v>73</v>
      </c>
      <c r="D373" s="1">
        <v>37</v>
      </c>
      <c r="E373" s="4">
        <f t="shared" si="228"/>
        <v>70</v>
      </c>
      <c r="F373">
        <v>75</v>
      </c>
      <c r="G373">
        <v>185</v>
      </c>
      <c r="H373" t="s">
        <v>586</v>
      </c>
      <c r="I373" s="1" t="s">
        <v>587</v>
      </c>
      <c r="J373" s="1" t="s">
        <v>69</v>
      </c>
      <c r="K373" s="1">
        <v>67</v>
      </c>
      <c r="L373" s="1">
        <v>3</v>
      </c>
      <c r="M373" s="1">
        <v>1197</v>
      </c>
      <c r="N373" s="12">
        <v>91</v>
      </c>
      <c r="O373" s="12">
        <v>228</v>
      </c>
      <c r="P373" s="12">
        <v>0.39900000000000002</v>
      </c>
      <c r="Q373" s="7">
        <v>57</v>
      </c>
      <c r="R373" s="7">
        <v>166</v>
      </c>
      <c r="S373" s="7">
        <v>0.34300000000000003</v>
      </c>
      <c r="T373" s="1">
        <v>34</v>
      </c>
      <c r="U373" s="1">
        <v>62</v>
      </c>
      <c r="V373" s="1">
        <v>0.54800000000000004</v>
      </c>
      <c r="W373" s="1">
        <v>0.52400000000000002</v>
      </c>
      <c r="X373" s="16">
        <v>35</v>
      </c>
      <c r="Y373" s="16">
        <v>41</v>
      </c>
      <c r="Z373" s="16">
        <v>0.85399999999999998</v>
      </c>
      <c r="AA373" s="20">
        <v>30</v>
      </c>
      <c r="AB373" s="20">
        <v>89</v>
      </c>
      <c r="AC373" s="20">
        <v>119</v>
      </c>
      <c r="AD373" s="32">
        <v>171</v>
      </c>
      <c r="AE373" s="34">
        <v>79</v>
      </c>
      <c r="AF373" s="30">
        <v>1</v>
      </c>
      <c r="AG373" s="1">
        <v>62</v>
      </c>
      <c r="AH373" s="1">
        <v>88</v>
      </c>
      <c r="AI373" s="1">
        <v>274</v>
      </c>
      <c r="AJ373" s="1"/>
      <c r="AK373" s="4">
        <f t="shared" si="229"/>
        <v>78.234255921304907</v>
      </c>
      <c r="AL373" s="4">
        <f t="shared" si="230"/>
        <v>69.839767825335613</v>
      </c>
      <c r="AM373" s="14">
        <f t="shared" si="231"/>
        <v>62.723904400606983</v>
      </c>
      <c r="AN373" s="10">
        <f t="shared" si="262"/>
        <v>79.025599999999997</v>
      </c>
      <c r="AO373" s="18">
        <f t="shared" si="250"/>
        <v>69.350999999999999</v>
      </c>
      <c r="AP373" s="39">
        <f t="shared" si="263"/>
        <v>67.935158179805953</v>
      </c>
      <c r="AQ373" s="37">
        <f t="shared" si="258"/>
        <v>77.02</v>
      </c>
      <c r="AR373" s="24">
        <f t="shared" si="259"/>
        <v>54.011944444444445</v>
      </c>
      <c r="AS373" s="22">
        <f t="shared" si="264"/>
        <v>56.510911003021647</v>
      </c>
      <c r="AT373" s="26">
        <f t="shared" si="265"/>
        <v>63.572815764926403</v>
      </c>
      <c r="AU373" s="43">
        <f t="shared" si="256"/>
        <v>69.734226573863637</v>
      </c>
      <c r="AV373" s="37">
        <f t="shared" si="232"/>
        <v>78.72766339914179</v>
      </c>
      <c r="AW373" s="42">
        <f t="shared" si="261"/>
        <v>81.943521294810566</v>
      </c>
      <c r="AX373" s="45">
        <f t="shared" si="233"/>
        <v>68.594747499949932</v>
      </c>
      <c r="AY373" s="47">
        <f t="shared" si="257"/>
        <v>82.946618003731345</v>
      </c>
      <c r="AZ373" s="28">
        <f t="shared" si="234"/>
        <v>64.176497086005185</v>
      </c>
      <c r="BA373" s="49">
        <f t="shared" si="235"/>
        <v>83.975654230215923</v>
      </c>
      <c r="BB373" s="45">
        <f t="shared" si="255"/>
        <v>57.186023324845934</v>
      </c>
      <c r="BC373" s="5">
        <f t="shared" si="236"/>
        <v>55</v>
      </c>
      <c r="BD373" s="5">
        <f t="shared" si="237"/>
        <v>69.21052631578948</v>
      </c>
      <c r="BE373" s="5">
        <f t="shared" si="238"/>
        <v>83.125</v>
      </c>
      <c r="BF373" s="5">
        <f t="shared" si="239"/>
        <v>63.059701492537314</v>
      </c>
      <c r="BG373" s="5">
        <f t="shared" si="240"/>
        <v>91.940298507462686</v>
      </c>
      <c r="BH373" s="5">
        <f t="shared" si="241"/>
        <v>73.06943978530694</v>
      </c>
      <c r="BI373" s="5">
        <f t="shared" si="242"/>
        <v>10</v>
      </c>
      <c r="BJ373" s="5">
        <f t="shared" si="243"/>
        <v>31.578947368421051</v>
      </c>
      <c r="BK373" s="5">
        <f t="shared" si="244"/>
        <v>62.5</v>
      </c>
      <c r="BL373" s="5">
        <f t="shared" si="245"/>
        <v>17.910447761194028</v>
      </c>
      <c r="BM373" s="5">
        <f t="shared" si="246"/>
        <v>82.089552238805965</v>
      </c>
      <c r="BN373" s="5">
        <f t="shared" si="247"/>
        <v>40.154310634015431</v>
      </c>
      <c r="BP373" s="51" t="s">
        <v>799</v>
      </c>
      <c r="BQ373" s="51" t="s">
        <v>790</v>
      </c>
    </row>
    <row r="374" spans="1:69" x14ac:dyDescent="0.25">
      <c r="A374" s="1">
        <v>46</v>
      </c>
      <c r="B374" s="1" t="s">
        <v>101</v>
      </c>
      <c r="C374" s="1" t="s">
        <v>73</v>
      </c>
      <c r="D374" s="1">
        <v>26</v>
      </c>
      <c r="E374" s="4">
        <f t="shared" si="228"/>
        <v>68</v>
      </c>
      <c r="F374">
        <v>73</v>
      </c>
      <c r="G374">
        <v>210</v>
      </c>
      <c r="H374" t="s">
        <v>607</v>
      </c>
      <c r="I374" s="1" t="s">
        <v>587</v>
      </c>
      <c r="J374" s="1" t="s">
        <v>69</v>
      </c>
      <c r="K374" s="1">
        <v>56</v>
      </c>
      <c r="L374" s="1">
        <v>55</v>
      </c>
      <c r="M374" s="1">
        <v>1727</v>
      </c>
      <c r="N374" s="12">
        <v>204</v>
      </c>
      <c r="O374" s="12">
        <v>532</v>
      </c>
      <c r="P374" s="12">
        <v>0.38300000000000001</v>
      </c>
      <c r="Q374" s="7">
        <v>115</v>
      </c>
      <c r="R374" s="7">
        <v>323</v>
      </c>
      <c r="S374" s="7">
        <v>0.35599999999999998</v>
      </c>
      <c r="T374" s="1">
        <v>89</v>
      </c>
      <c r="U374" s="1">
        <v>209</v>
      </c>
      <c r="V374" s="1">
        <v>0.42599999999999999</v>
      </c>
      <c r="W374" s="1">
        <v>0.49199999999999999</v>
      </c>
      <c r="X374" s="16">
        <v>45</v>
      </c>
      <c r="Y374" s="16">
        <v>60</v>
      </c>
      <c r="Z374" s="16">
        <v>0.75</v>
      </c>
      <c r="AA374" s="20">
        <v>67</v>
      </c>
      <c r="AB374" s="20">
        <v>170</v>
      </c>
      <c r="AC374" s="20">
        <v>237</v>
      </c>
      <c r="AD374" s="32">
        <v>192</v>
      </c>
      <c r="AE374" s="34">
        <v>59</v>
      </c>
      <c r="AF374" s="30">
        <v>23</v>
      </c>
      <c r="AG374" s="1">
        <v>83</v>
      </c>
      <c r="AH374" s="1">
        <v>182</v>
      </c>
      <c r="AI374" s="1">
        <v>568</v>
      </c>
      <c r="AJ374" s="1"/>
      <c r="AK374" s="4">
        <f t="shared" si="229"/>
        <v>84.146870081961808</v>
      </c>
      <c r="AL374" s="4">
        <f t="shared" si="230"/>
        <v>75.89150231918444</v>
      </c>
      <c r="AM374" s="14">
        <f t="shared" si="231"/>
        <v>67.854477996965102</v>
      </c>
      <c r="AN374" s="10">
        <f t="shared" si="262"/>
        <v>87.9392</v>
      </c>
      <c r="AO374" s="18">
        <f t="shared" si="250"/>
        <v>81.1875</v>
      </c>
      <c r="AP374" s="39">
        <f t="shared" si="263"/>
        <v>73.329783916284981</v>
      </c>
      <c r="AQ374" s="37">
        <f t="shared" si="258"/>
        <v>69.42</v>
      </c>
      <c r="AR374" s="24">
        <f t="shared" si="259"/>
        <v>60.784722222222221</v>
      </c>
      <c r="AS374" s="22">
        <f t="shared" si="264"/>
        <v>65.084927399053868</v>
      </c>
      <c r="AT374" s="26">
        <f t="shared" si="265"/>
        <v>70.716355970482439</v>
      </c>
      <c r="AU374" s="43">
        <f t="shared" si="256"/>
        <v>72.752326866925841</v>
      </c>
      <c r="AV374" s="37">
        <f t="shared" si="232"/>
        <v>82.268689790183331</v>
      </c>
      <c r="AW374" s="42">
        <f t="shared" si="261"/>
        <v>82.6983122770514</v>
      </c>
      <c r="AX374" s="45">
        <f t="shared" si="233"/>
        <v>84.04658496984635</v>
      </c>
      <c r="AY374" s="47">
        <f t="shared" si="257"/>
        <v>87.849481809701501</v>
      </c>
      <c r="AZ374" s="28">
        <f t="shared" si="234"/>
        <v>70.943535353944753</v>
      </c>
      <c r="BA374" s="49">
        <f t="shared" si="235"/>
        <v>88.973974604472346</v>
      </c>
      <c r="BB374" s="45">
        <f t="shared" si="255"/>
        <v>68.414163929816823</v>
      </c>
      <c r="BC374" s="5">
        <f t="shared" si="236"/>
        <v>82.5</v>
      </c>
      <c r="BD374" s="5">
        <f t="shared" si="237"/>
        <v>64.473684210526315</v>
      </c>
      <c r="BE374" s="5">
        <f t="shared" si="238"/>
        <v>88.75</v>
      </c>
      <c r="BF374" s="5">
        <f t="shared" si="239"/>
        <v>71.455223880597018</v>
      </c>
      <c r="BG374" s="5">
        <f t="shared" si="240"/>
        <v>83.544776119402982</v>
      </c>
      <c r="BH374" s="5">
        <f t="shared" si="241"/>
        <v>81.070110701107012</v>
      </c>
      <c r="BI374" s="5">
        <f t="shared" si="242"/>
        <v>65</v>
      </c>
      <c r="BJ374" s="5">
        <f t="shared" si="243"/>
        <v>21.05263157894737</v>
      </c>
      <c r="BK374" s="5">
        <f t="shared" si="244"/>
        <v>75</v>
      </c>
      <c r="BL374" s="5">
        <f t="shared" si="245"/>
        <v>36.567164179104473</v>
      </c>
      <c r="BM374" s="5">
        <f t="shared" si="246"/>
        <v>63.432835820895519</v>
      </c>
      <c r="BN374" s="5">
        <f t="shared" si="247"/>
        <v>57.933579335793361</v>
      </c>
      <c r="BP374" s="51" t="s">
        <v>796</v>
      </c>
      <c r="BQ374" s="51" t="s">
        <v>787</v>
      </c>
    </row>
    <row r="375" spans="1:69" x14ac:dyDescent="0.25">
      <c r="A375" s="1">
        <v>92</v>
      </c>
      <c r="B375" s="1" t="s">
        <v>151</v>
      </c>
      <c r="C375" s="1" t="s">
        <v>30</v>
      </c>
      <c r="D375" s="1">
        <v>26</v>
      </c>
      <c r="E375" s="4">
        <f t="shared" si="228"/>
        <v>72</v>
      </c>
      <c r="F375">
        <v>77</v>
      </c>
      <c r="G375">
        <v>209</v>
      </c>
      <c r="H375" t="s">
        <v>682</v>
      </c>
      <c r="I375" s="1" t="s">
        <v>640</v>
      </c>
      <c r="J375" s="1" t="s">
        <v>99</v>
      </c>
      <c r="K375" s="1">
        <v>4</v>
      </c>
      <c r="L375" s="1">
        <v>1</v>
      </c>
      <c r="M375" s="1">
        <v>29</v>
      </c>
      <c r="N375" s="12">
        <v>3</v>
      </c>
      <c r="O375" s="12">
        <v>12</v>
      </c>
      <c r="P375" s="12">
        <v>0.25</v>
      </c>
      <c r="Q375" s="7">
        <v>0</v>
      </c>
      <c r="R375" s="7">
        <v>4</v>
      </c>
      <c r="S375" s="7">
        <v>0</v>
      </c>
      <c r="T375" s="1">
        <v>3</v>
      </c>
      <c r="U375" s="1">
        <v>8</v>
      </c>
      <c r="V375" s="1">
        <v>0.375</v>
      </c>
      <c r="W375" s="1">
        <v>0.25</v>
      </c>
      <c r="X375" s="16">
        <v>0</v>
      </c>
      <c r="Y375" s="16">
        <v>0</v>
      </c>
      <c r="Z375" s="16"/>
      <c r="AA375" s="20">
        <v>2</v>
      </c>
      <c r="AB375" s="20">
        <v>4</v>
      </c>
      <c r="AC375" s="20">
        <v>6</v>
      </c>
      <c r="AD375" s="32">
        <v>0</v>
      </c>
      <c r="AE375" s="34">
        <v>1</v>
      </c>
      <c r="AF375" s="30">
        <v>0</v>
      </c>
      <c r="AG375" s="1">
        <v>1</v>
      </c>
      <c r="AH375" s="1">
        <v>6</v>
      </c>
      <c r="AI375" s="1">
        <v>6</v>
      </c>
      <c r="AJ375" s="1"/>
      <c r="AK375" s="4">
        <f t="shared" si="229"/>
        <v>69.347199364306391</v>
      </c>
      <c r="AL375" s="4">
        <f t="shared" si="230"/>
        <v>60.743604055231245</v>
      </c>
      <c r="AM375" s="14">
        <f t="shared" si="231"/>
        <v>53.400227617602425</v>
      </c>
      <c r="AN375" s="10">
        <f t="shared" si="262"/>
        <v>59</v>
      </c>
      <c r="AO375" s="18">
        <f t="shared" si="250"/>
        <v>40</v>
      </c>
      <c r="AP375" s="39">
        <f t="shared" si="263"/>
        <v>67.165885651067171</v>
      </c>
      <c r="AQ375" s="37">
        <f t="shared" si="258"/>
        <v>47.38</v>
      </c>
      <c r="AR375" s="24">
        <f t="shared" si="259"/>
        <v>54.052500000000002</v>
      </c>
      <c r="AS375" s="22">
        <f t="shared" si="264"/>
        <v>51.295999964632983</v>
      </c>
      <c r="AT375" s="26">
        <f t="shared" si="265"/>
        <v>58.198857107490127</v>
      </c>
      <c r="AU375" s="43">
        <f t="shared" si="256"/>
        <v>49.094699759868419</v>
      </c>
      <c r="AV375" s="37">
        <f t="shared" si="232"/>
        <v>70.170895057142275</v>
      </c>
      <c r="AW375" s="42">
        <f t="shared" si="261"/>
        <v>71.249386390039575</v>
      </c>
      <c r="AX375" s="45">
        <f t="shared" si="233"/>
        <v>70.09276556263049</v>
      </c>
      <c r="AY375" s="47">
        <f t="shared" si="257"/>
        <v>75.855704757462689</v>
      </c>
      <c r="AZ375" s="28">
        <f t="shared" si="234"/>
        <v>69.734399773651091</v>
      </c>
      <c r="BA375" s="49">
        <f t="shared" si="235"/>
        <v>76.28961954001096</v>
      </c>
      <c r="BB375" s="45">
        <f t="shared" si="255"/>
        <v>58.916723702101493</v>
      </c>
      <c r="BC375" s="5">
        <f t="shared" si="236"/>
        <v>82.5</v>
      </c>
      <c r="BD375" s="5">
        <f t="shared" si="237"/>
        <v>73.94736842105263</v>
      </c>
      <c r="BE375" s="5">
        <f t="shared" si="238"/>
        <v>77.5</v>
      </c>
      <c r="BF375" s="5">
        <f t="shared" si="239"/>
        <v>71.119402985074629</v>
      </c>
      <c r="BG375" s="5">
        <f t="shared" si="240"/>
        <v>83.880597014925371</v>
      </c>
      <c r="BH375" s="5">
        <f t="shared" si="241"/>
        <v>55.437772559543774</v>
      </c>
      <c r="BI375" s="5">
        <f t="shared" si="242"/>
        <v>65</v>
      </c>
      <c r="BJ375" s="5">
        <f t="shared" si="243"/>
        <v>42.10526315789474</v>
      </c>
      <c r="BK375" s="5">
        <f t="shared" si="244"/>
        <v>50</v>
      </c>
      <c r="BL375" s="5">
        <f t="shared" si="245"/>
        <v>35.820895522388057</v>
      </c>
      <c r="BM375" s="5">
        <f t="shared" si="246"/>
        <v>64.179104477611943</v>
      </c>
      <c r="BN375" s="5">
        <f t="shared" si="247"/>
        <v>0.97282791009728287</v>
      </c>
      <c r="BP375" s="51" t="s">
        <v>781</v>
      </c>
      <c r="BQ375" s="51" t="s">
        <v>787</v>
      </c>
    </row>
    <row r="376" spans="1:69" x14ac:dyDescent="0.25">
      <c r="A376" s="1">
        <v>322</v>
      </c>
      <c r="B376" s="1" t="s">
        <v>384</v>
      </c>
      <c r="C376" s="1" t="s">
        <v>73</v>
      </c>
      <c r="D376" s="1">
        <v>26</v>
      </c>
      <c r="E376" s="4">
        <f t="shared" si="228"/>
        <v>67</v>
      </c>
      <c r="F376">
        <v>72</v>
      </c>
      <c r="G376">
        <v>185</v>
      </c>
      <c r="H376" t="s">
        <v>698</v>
      </c>
      <c r="I376" s="1" t="s">
        <v>605</v>
      </c>
      <c r="J376" s="1" t="s">
        <v>59</v>
      </c>
      <c r="K376" s="1">
        <v>51</v>
      </c>
      <c r="L376" s="1">
        <v>0</v>
      </c>
      <c r="M376" s="1">
        <v>801</v>
      </c>
      <c r="N376" s="12">
        <v>128</v>
      </c>
      <c r="O376" s="12">
        <v>336</v>
      </c>
      <c r="P376" s="12">
        <v>0.38100000000000001</v>
      </c>
      <c r="Q376" s="7">
        <v>62</v>
      </c>
      <c r="R376" s="7">
        <v>182</v>
      </c>
      <c r="S376" s="7">
        <v>0.34100000000000003</v>
      </c>
      <c r="T376" s="1">
        <v>66</v>
      </c>
      <c r="U376" s="1">
        <v>154</v>
      </c>
      <c r="V376" s="1">
        <v>0.42899999999999999</v>
      </c>
      <c r="W376" s="1">
        <v>0.47299999999999998</v>
      </c>
      <c r="X376" s="16">
        <v>33</v>
      </c>
      <c r="Y376" s="16">
        <v>40</v>
      </c>
      <c r="Z376" s="16">
        <v>0.82499999999999996</v>
      </c>
      <c r="AA376" s="20">
        <v>21</v>
      </c>
      <c r="AB376" s="20">
        <v>54</v>
      </c>
      <c r="AC376" s="20">
        <v>75</v>
      </c>
      <c r="AD376" s="32">
        <v>87</v>
      </c>
      <c r="AE376" s="34">
        <v>28</v>
      </c>
      <c r="AF376" s="30">
        <v>2</v>
      </c>
      <c r="AG376" s="1">
        <v>35</v>
      </c>
      <c r="AH376" s="1">
        <v>58</v>
      </c>
      <c r="AI376" s="1">
        <v>351</v>
      </c>
      <c r="AJ376" s="1"/>
      <c r="AK376" s="4">
        <f t="shared" si="229"/>
        <v>77.461620372965612</v>
      </c>
      <c r="AL376" s="4">
        <f t="shared" si="230"/>
        <v>69.048952617035397</v>
      </c>
      <c r="AM376" s="14">
        <f t="shared" si="231"/>
        <v>63.982711684370258</v>
      </c>
      <c r="AN376" s="10">
        <f t="shared" si="262"/>
        <v>79.659199999999998</v>
      </c>
      <c r="AO376" s="18">
        <f t="shared" si="250"/>
        <v>68.297499999999999</v>
      </c>
      <c r="AP376" s="39">
        <f t="shared" si="263"/>
        <v>69.763184826218719</v>
      </c>
      <c r="AQ376" s="37">
        <f t="shared" si="258"/>
        <v>57.64</v>
      </c>
      <c r="AR376" s="24">
        <f t="shared" si="259"/>
        <v>53.788888888888891</v>
      </c>
      <c r="AS376" s="22">
        <f t="shared" si="264"/>
        <v>54.986796705976509</v>
      </c>
      <c r="AT376" s="26">
        <f t="shared" si="265"/>
        <v>61.595368134547932</v>
      </c>
      <c r="AU376" s="43">
        <f t="shared" si="256"/>
        <v>60.549765773325362</v>
      </c>
      <c r="AV376" s="37">
        <f t="shared" si="232"/>
        <v>76.195410707464902</v>
      </c>
      <c r="AW376" s="42">
        <f t="shared" si="261"/>
        <v>76.557786235263933</v>
      </c>
      <c r="AX376" s="45">
        <f t="shared" si="233"/>
        <v>83.027353745337393</v>
      </c>
      <c r="AY376" s="47">
        <f t="shared" si="257"/>
        <v>87.422461753731341</v>
      </c>
      <c r="AZ376" s="28">
        <f t="shared" si="234"/>
        <v>67.755498918249643</v>
      </c>
      <c r="BA376" s="49">
        <f t="shared" si="235"/>
        <v>88.386463801485206</v>
      </c>
      <c r="BB376" s="45">
        <f t="shared" si="255"/>
        <v>55.174850697706134</v>
      </c>
      <c r="BC376" s="5">
        <f t="shared" si="236"/>
        <v>82.5</v>
      </c>
      <c r="BD376" s="5">
        <f t="shared" si="237"/>
        <v>62.10526315789474</v>
      </c>
      <c r="BE376" s="5">
        <f t="shared" si="238"/>
        <v>91.5625</v>
      </c>
      <c r="BF376" s="5">
        <f t="shared" si="239"/>
        <v>63.059701492537314</v>
      </c>
      <c r="BG376" s="5">
        <f t="shared" si="240"/>
        <v>91.940298507462686</v>
      </c>
      <c r="BH376" s="5">
        <f t="shared" si="241"/>
        <v>67.091580006709165</v>
      </c>
      <c r="BI376" s="5">
        <f t="shared" si="242"/>
        <v>65</v>
      </c>
      <c r="BJ376" s="5">
        <f t="shared" si="243"/>
        <v>15.789473684210526</v>
      </c>
      <c r="BK376" s="5">
        <f t="shared" si="244"/>
        <v>81.25</v>
      </c>
      <c r="BL376" s="5">
        <f t="shared" si="245"/>
        <v>17.910447761194028</v>
      </c>
      <c r="BM376" s="5">
        <f t="shared" si="246"/>
        <v>82.089552238805965</v>
      </c>
      <c r="BN376" s="5">
        <f t="shared" si="247"/>
        <v>26.87017779268702</v>
      </c>
      <c r="BP376" s="51" t="s">
        <v>789</v>
      </c>
      <c r="BQ376" s="51" t="s">
        <v>781</v>
      </c>
    </row>
    <row r="377" spans="1:69" x14ac:dyDescent="0.25">
      <c r="A377" s="1">
        <v>360</v>
      </c>
      <c r="B377" s="1" t="s">
        <v>423</v>
      </c>
      <c r="C377" s="1" t="s">
        <v>25</v>
      </c>
      <c r="D377" s="1">
        <v>25</v>
      </c>
      <c r="E377" s="4">
        <f t="shared" si="228"/>
        <v>76</v>
      </c>
      <c r="F377">
        <v>81</v>
      </c>
      <c r="G377">
        <v>235</v>
      </c>
      <c r="H377" t="s">
        <v>593</v>
      </c>
      <c r="I377" s="1" t="s">
        <v>587</v>
      </c>
      <c r="J377" s="1" t="s">
        <v>137</v>
      </c>
      <c r="K377" s="1">
        <v>81</v>
      </c>
      <c r="L377" s="1">
        <v>4</v>
      </c>
      <c r="M377" s="1">
        <v>2156</v>
      </c>
      <c r="N377" s="12">
        <v>240</v>
      </c>
      <c r="O377" s="12">
        <v>535</v>
      </c>
      <c r="P377" s="12">
        <v>0.44900000000000001</v>
      </c>
      <c r="Q377" s="7">
        <v>105</v>
      </c>
      <c r="R377" s="7">
        <v>283</v>
      </c>
      <c r="S377" s="7">
        <v>0.371</v>
      </c>
      <c r="T377" s="1">
        <v>135</v>
      </c>
      <c r="U377" s="1">
        <v>252</v>
      </c>
      <c r="V377" s="1">
        <v>0.53600000000000003</v>
      </c>
      <c r="W377" s="1">
        <v>0.54700000000000004</v>
      </c>
      <c r="X377" s="16">
        <v>63</v>
      </c>
      <c r="Y377" s="16">
        <v>80</v>
      </c>
      <c r="Z377" s="16">
        <v>0.78800000000000003</v>
      </c>
      <c r="AA377" s="20">
        <v>127</v>
      </c>
      <c r="AB377" s="20">
        <v>306</v>
      </c>
      <c r="AC377" s="20">
        <v>433</v>
      </c>
      <c r="AD377" s="32">
        <v>155</v>
      </c>
      <c r="AE377" s="34">
        <v>60</v>
      </c>
      <c r="AF377" s="30">
        <v>44</v>
      </c>
      <c r="AG377" s="1">
        <v>54</v>
      </c>
      <c r="AH377" s="1">
        <v>149</v>
      </c>
      <c r="AI377" s="1">
        <v>648</v>
      </c>
      <c r="AJ377" s="1"/>
      <c r="AK377" s="4">
        <f t="shared" si="229"/>
        <v>85.7565569359855</v>
      </c>
      <c r="AL377" s="4">
        <f t="shared" si="230"/>
        <v>77.539064158008685</v>
      </c>
      <c r="AM377" s="14">
        <f t="shared" si="231"/>
        <v>71.835209408194231</v>
      </c>
      <c r="AN377" s="10">
        <f t="shared" si="262"/>
        <v>80.473200000000006</v>
      </c>
      <c r="AO377" s="18">
        <f t="shared" si="250"/>
        <v>84.001080000000002</v>
      </c>
      <c r="AP377" s="39">
        <f t="shared" si="263"/>
        <v>80.457528565987218</v>
      </c>
      <c r="AQ377" s="37">
        <f t="shared" si="258"/>
        <v>69.8</v>
      </c>
      <c r="AR377" s="24">
        <f t="shared" si="259"/>
        <v>69.058055555555555</v>
      </c>
      <c r="AS377" s="22">
        <f t="shared" si="264"/>
        <v>79.072077253033143</v>
      </c>
      <c r="AT377" s="26">
        <f t="shared" si="265"/>
        <v>82.627315348271225</v>
      </c>
      <c r="AU377" s="43">
        <f t="shared" si="256"/>
        <v>67.281416581937805</v>
      </c>
      <c r="AV377" s="37">
        <f t="shared" si="232"/>
        <v>83.088016038646117</v>
      </c>
      <c r="AW377" s="42">
        <f t="shared" si="261"/>
        <v>84.656931840784182</v>
      </c>
      <c r="AX377" s="45">
        <f t="shared" si="233"/>
        <v>75.770729973288553</v>
      </c>
      <c r="AY377" s="47">
        <f t="shared" si="257"/>
        <v>77.932439365671655</v>
      </c>
      <c r="AZ377" s="28">
        <f t="shared" si="234"/>
        <v>81.954627752745424</v>
      </c>
      <c r="BA377" s="49">
        <f t="shared" si="235"/>
        <v>73.525041504883717</v>
      </c>
      <c r="BB377" s="45">
        <f t="shared" si="255"/>
        <v>79.091357339140103</v>
      </c>
      <c r="BC377" s="5">
        <f t="shared" si="236"/>
        <v>85</v>
      </c>
      <c r="BD377" s="5">
        <f t="shared" si="237"/>
        <v>83.421052631578945</v>
      </c>
      <c r="BE377" s="5">
        <f t="shared" si="238"/>
        <v>66.25</v>
      </c>
      <c r="BF377" s="5">
        <f t="shared" si="239"/>
        <v>79.850746268656707</v>
      </c>
      <c r="BG377" s="5">
        <f t="shared" si="240"/>
        <v>75.149253731343279</v>
      </c>
      <c r="BH377" s="5">
        <f t="shared" si="241"/>
        <v>87.546125461254604</v>
      </c>
      <c r="BI377" s="5">
        <f t="shared" si="242"/>
        <v>70</v>
      </c>
      <c r="BJ377" s="5">
        <f t="shared" si="243"/>
        <v>63.157894736842103</v>
      </c>
      <c r="BK377" s="5">
        <f t="shared" si="244"/>
        <v>25</v>
      </c>
      <c r="BL377" s="5">
        <f t="shared" si="245"/>
        <v>55.223880597014919</v>
      </c>
      <c r="BM377" s="5">
        <f t="shared" si="246"/>
        <v>44.776119402985074</v>
      </c>
      <c r="BN377" s="5">
        <f t="shared" si="247"/>
        <v>72.32472324723247</v>
      </c>
      <c r="BP377" s="51" t="s">
        <v>785</v>
      </c>
      <c r="BQ377" s="51" t="s">
        <v>787</v>
      </c>
    </row>
    <row r="378" spans="1:69" x14ac:dyDescent="0.25">
      <c r="A378" s="1">
        <v>167</v>
      </c>
      <c r="B378" s="1" t="s">
        <v>228</v>
      </c>
      <c r="C378" s="1" t="s">
        <v>25</v>
      </c>
      <c r="D378" s="1">
        <v>34</v>
      </c>
      <c r="E378" s="4">
        <f t="shared" si="228"/>
        <v>79</v>
      </c>
      <c r="F378">
        <v>84</v>
      </c>
      <c r="G378">
        <v>250</v>
      </c>
      <c r="H378" t="s">
        <v>586</v>
      </c>
      <c r="I378" s="1" t="s">
        <v>587</v>
      </c>
      <c r="J378" s="1" t="s">
        <v>77</v>
      </c>
      <c r="K378" s="1">
        <v>78</v>
      </c>
      <c r="L378" s="1">
        <v>78</v>
      </c>
      <c r="M378" s="1">
        <v>2681</v>
      </c>
      <c r="N378" s="12">
        <v>570</v>
      </c>
      <c r="O378" s="12">
        <v>1153</v>
      </c>
      <c r="P378" s="12">
        <v>0.49399999999999999</v>
      </c>
      <c r="Q378" s="7">
        <v>12</v>
      </c>
      <c r="R378" s="7">
        <v>26</v>
      </c>
      <c r="S378" s="7">
        <v>0.46200000000000002</v>
      </c>
      <c r="T378" s="1">
        <v>558</v>
      </c>
      <c r="U378" s="1">
        <v>1127</v>
      </c>
      <c r="V378" s="1">
        <v>0.495</v>
      </c>
      <c r="W378" s="1">
        <v>0.5</v>
      </c>
      <c r="X378" s="16">
        <v>294</v>
      </c>
      <c r="Y378" s="16">
        <v>366</v>
      </c>
      <c r="Z378" s="16">
        <v>0.80300000000000005</v>
      </c>
      <c r="AA378" s="20">
        <v>220</v>
      </c>
      <c r="AB378" s="20">
        <v>699</v>
      </c>
      <c r="AC378" s="20">
        <v>919</v>
      </c>
      <c r="AD378" s="32">
        <v>210</v>
      </c>
      <c r="AE378" s="34">
        <v>25</v>
      </c>
      <c r="AF378" s="30">
        <v>147</v>
      </c>
      <c r="AG378" s="1">
        <v>158</v>
      </c>
      <c r="AH378" s="1">
        <v>147</v>
      </c>
      <c r="AI378" s="1">
        <v>1446</v>
      </c>
      <c r="AJ378" s="1"/>
      <c r="AK378" s="4">
        <f t="shared" si="229"/>
        <v>88.749981361133976</v>
      </c>
      <c r="AL378" s="4">
        <f t="shared" si="230"/>
        <v>80.602922099043013</v>
      </c>
      <c r="AM378" s="14">
        <f t="shared" si="231"/>
        <v>89.845247344461313</v>
      </c>
      <c r="AN378" s="10">
        <f t="shared" si="262"/>
        <v>69.698400000000007</v>
      </c>
      <c r="AO378" s="18">
        <f t="shared" si="250"/>
        <v>88.246229999999997</v>
      </c>
      <c r="AP378" s="39">
        <v>96</v>
      </c>
      <c r="AQ378" s="37">
        <f t="shared" si="258"/>
        <v>56.5</v>
      </c>
      <c r="AR378" s="24">
        <f>((AF378/1.8)*0.8+(F378/0.8)*0.2)*0.57+45</f>
        <v>94.210000000000008</v>
      </c>
      <c r="AS378" s="22">
        <f>((AA378/3)*0.6+(AC378/9)*0.2+(AZ378/0.96)*0.2)*0.67+40</f>
        <v>95.395859837768825</v>
      </c>
      <c r="AT378" s="26">
        <v>96</v>
      </c>
      <c r="AU378" s="43">
        <f t="shared" si="256"/>
        <v>71.636223901016749</v>
      </c>
      <c r="AV378" s="37">
        <f t="shared" si="232"/>
        <v>89.561772924257326</v>
      </c>
      <c r="AW378" s="42">
        <f t="shared" si="261"/>
        <v>84.374338995428644</v>
      </c>
      <c r="AX378" s="45">
        <f t="shared" si="233"/>
        <v>61.656226520137494</v>
      </c>
      <c r="AY378" s="47">
        <f t="shared" si="257"/>
        <v>61.166126399253741</v>
      </c>
      <c r="AZ378" s="28">
        <f t="shared" si="234"/>
        <v>87.639194857647226</v>
      </c>
      <c r="BA378" s="49">
        <f t="shared" si="235"/>
        <v>65.415642629180212</v>
      </c>
      <c r="BB378" s="45">
        <f t="shared" si="255"/>
        <v>82.301490175536969</v>
      </c>
      <c r="BC378" s="5">
        <f t="shared" si="236"/>
        <v>62.5</v>
      </c>
      <c r="BD378" s="5">
        <f t="shared" si="237"/>
        <v>90.526315789473685</v>
      </c>
      <c r="BE378" s="5">
        <f t="shared" si="238"/>
        <v>57.8125</v>
      </c>
      <c r="BF378" s="5">
        <f t="shared" si="239"/>
        <v>84.888059701492537</v>
      </c>
      <c r="BG378" s="5">
        <f t="shared" si="240"/>
        <v>70.111940298507463</v>
      </c>
      <c r="BH378" s="5">
        <f t="shared" si="241"/>
        <v>95.471318349547133</v>
      </c>
      <c r="BI378" s="5">
        <f t="shared" si="242"/>
        <v>25</v>
      </c>
      <c r="BJ378" s="5">
        <f t="shared" si="243"/>
        <v>78.94736842105263</v>
      </c>
      <c r="BK378" s="5">
        <f t="shared" si="244"/>
        <v>6.25</v>
      </c>
      <c r="BL378" s="5">
        <f t="shared" si="245"/>
        <v>66.417910447761187</v>
      </c>
      <c r="BM378" s="5">
        <f t="shared" si="246"/>
        <v>33.582089552238806</v>
      </c>
      <c r="BN378" s="5">
        <f t="shared" si="247"/>
        <v>89.936262998993627</v>
      </c>
      <c r="BP378" s="51" t="s">
        <v>796</v>
      </c>
      <c r="BQ378" s="51" t="s">
        <v>790</v>
      </c>
    </row>
    <row r="379" spans="1:69" x14ac:dyDescent="0.25">
      <c r="A379" s="1">
        <v>170</v>
      </c>
      <c r="B379" s="1" t="s">
        <v>231</v>
      </c>
      <c r="C379" s="1" t="s">
        <v>50</v>
      </c>
      <c r="D379" s="1">
        <v>24</v>
      </c>
      <c r="E379" s="4">
        <f t="shared" si="228"/>
        <v>76</v>
      </c>
      <c r="F379">
        <v>81</v>
      </c>
      <c r="G379">
        <v>220</v>
      </c>
      <c r="H379" t="s">
        <v>703</v>
      </c>
      <c r="I379" s="1" t="s">
        <v>587</v>
      </c>
      <c r="J379" s="1" t="s">
        <v>47</v>
      </c>
      <c r="K379" s="1">
        <v>6</v>
      </c>
      <c r="L379" s="1">
        <v>0</v>
      </c>
      <c r="M379" s="1">
        <v>91</v>
      </c>
      <c r="N379" s="12">
        <v>18</v>
      </c>
      <c r="O379" s="12">
        <v>49</v>
      </c>
      <c r="P379" s="12">
        <v>0.36699999999999999</v>
      </c>
      <c r="Q379" s="7">
        <v>9</v>
      </c>
      <c r="R379" s="7">
        <v>22</v>
      </c>
      <c r="S379" s="7">
        <v>0.40899999999999997</v>
      </c>
      <c r="T379" s="1">
        <v>9</v>
      </c>
      <c r="U379" s="1">
        <v>27</v>
      </c>
      <c r="V379" s="1">
        <v>0.33300000000000002</v>
      </c>
      <c r="W379" s="1">
        <v>0.45900000000000002</v>
      </c>
      <c r="X379" s="16">
        <v>8</v>
      </c>
      <c r="Y379" s="16">
        <v>11</v>
      </c>
      <c r="Z379" s="16">
        <v>0.72699999999999998</v>
      </c>
      <c r="AA379" s="20">
        <v>4</v>
      </c>
      <c r="AB379" s="20">
        <v>18</v>
      </c>
      <c r="AC379" s="20">
        <v>22</v>
      </c>
      <c r="AD379" s="32">
        <v>6</v>
      </c>
      <c r="AE379" s="34">
        <v>5</v>
      </c>
      <c r="AF379" s="30">
        <v>1</v>
      </c>
      <c r="AG379" s="1">
        <v>12</v>
      </c>
      <c r="AH379" s="1">
        <v>11</v>
      </c>
      <c r="AI379" s="1">
        <v>53</v>
      </c>
      <c r="AJ379" s="1"/>
      <c r="AK379" s="4">
        <f t="shared" si="229"/>
        <v>71.995600301901646</v>
      </c>
      <c r="AL379" s="4">
        <f t="shared" si="230"/>
        <v>63.454320309005219</v>
      </c>
      <c r="AM379" s="14">
        <f t="shared" si="231"/>
        <v>58.01236570561457</v>
      </c>
      <c r="AN379" s="10">
        <f t="shared" si="262"/>
        <v>66.598799999999997</v>
      </c>
      <c r="AO379" s="18">
        <f t="shared" si="250"/>
        <v>63.460499999999996</v>
      </c>
      <c r="AP379" s="39">
        <f t="shared" ref="AP379:AP412" si="266">((AZ379/0.96)*0.4+(AS379/0.96)*0.3+(T379/6.3)*0.4)*0.6+40</f>
        <v>68.901809898581519</v>
      </c>
      <c r="AQ379" s="37">
        <f t="shared" si="258"/>
        <v>48.9</v>
      </c>
      <c r="AR379" s="24">
        <f t="shared" ref="AR379:AR408" si="267">((AF379/1.8)*0.8+(F379/0.8)*0.2)*0.73+40</f>
        <v>55.106944444444444</v>
      </c>
      <c r="AS379" s="22">
        <f t="shared" ref="AS379:AS403" si="268">((AA379/3)*0.6+(AC379/9)*0.2+(AZ379/0.96)*0.2)*0.75+40</f>
        <v>52.646500376162827</v>
      </c>
      <c r="AT379" s="26">
        <f t="shared" ref="AT379:AT410" si="269">((AB379/7)*0.65+(AC379/9)*0.2+(AZ379/0.96)*0.25)*0.6+47</f>
        <v>59.97602418568664</v>
      </c>
      <c r="AU379" s="43">
        <f t="shared" si="256"/>
        <v>49.416893356758379</v>
      </c>
      <c r="AV379" s="37">
        <f t="shared" si="232"/>
        <v>70.533866801054074</v>
      </c>
      <c r="AW379" s="42">
        <f t="shared" si="261"/>
        <v>71.599275127034673</v>
      </c>
      <c r="AX379" s="45">
        <f t="shared" si="233"/>
        <v>67.263775769613034</v>
      </c>
      <c r="AY379" s="47">
        <f t="shared" si="257"/>
        <v>72.751564832089556</v>
      </c>
      <c r="AZ379" s="28">
        <f t="shared" si="234"/>
        <v>74.750935740775418</v>
      </c>
      <c r="BA379" s="49">
        <f t="shared" si="235"/>
        <v>69.964754127782371</v>
      </c>
      <c r="BB379" s="45">
        <f t="shared" si="255"/>
        <v>65.385114578486096</v>
      </c>
      <c r="BC379" s="5">
        <f t="shared" si="236"/>
        <v>87.5</v>
      </c>
      <c r="BD379" s="5">
        <f t="shared" si="237"/>
        <v>83.421052631578945</v>
      </c>
      <c r="BE379" s="5">
        <f t="shared" si="238"/>
        <v>66.25</v>
      </c>
      <c r="BF379" s="5">
        <f t="shared" si="239"/>
        <v>74.81343283582089</v>
      </c>
      <c r="BG379" s="5">
        <f t="shared" si="240"/>
        <v>80.18656716417911</v>
      </c>
      <c r="BH379" s="5">
        <f t="shared" si="241"/>
        <v>56.373700100637372</v>
      </c>
      <c r="BI379" s="5">
        <f t="shared" si="242"/>
        <v>75</v>
      </c>
      <c r="BJ379" s="5">
        <f t="shared" si="243"/>
        <v>63.157894736842103</v>
      </c>
      <c r="BK379" s="5">
        <f t="shared" si="244"/>
        <v>25</v>
      </c>
      <c r="BL379" s="5">
        <f t="shared" si="245"/>
        <v>44.029850746268657</v>
      </c>
      <c r="BM379" s="5">
        <f t="shared" si="246"/>
        <v>55.970149253731343</v>
      </c>
      <c r="BN379" s="5">
        <f t="shared" si="247"/>
        <v>3.0526668903052667</v>
      </c>
      <c r="BP379" s="51" t="s">
        <v>797</v>
      </c>
      <c r="BQ379" s="51" t="s">
        <v>781</v>
      </c>
    </row>
    <row r="380" spans="1:69" x14ac:dyDescent="0.25">
      <c r="A380" s="1">
        <v>324</v>
      </c>
      <c r="B380" s="1" t="s">
        <v>386</v>
      </c>
      <c r="C380" s="1" t="s">
        <v>25</v>
      </c>
      <c r="D380" s="1">
        <v>29</v>
      </c>
      <c r="E380" s="4">
        <f t="shared" si="228"/>
        <v>75</v>
      </c>
      <c r="F380">
        <v>80</v>
      </c>
      <c r="G380">
        <v>253</v>
      </c>
      <c r="H380" t="s">
        <v>659</v>
      </c>
      <c r="I380" s="1" t="s">
        <v>756</v>
      </c>
      <c r="J380" s="1" t="s">
        <v>67</v>
      </c>
      <c r="K380" s="1">
        <v>73</v>
      </c>
      <c r="L380" s="1">
        <v>73</v>
      </c>
      <c r="M380" s="1">
        <v>2390</v>
      </c>
      <c r="N380" s="12">
        <v>443</v>
      </c>
      <c r="O380" s="12">
        <v>930</v>
      </c>
      <c r="P380" s="12">
        <v>0.47599999999999998</v>
      </c>
      <c r="Q380" s="7">
        <v>77</v>
      </c>
      <c r="R380" s="7">
        <v>216</v>
      </c>
      <c r="S380" s="7">
        <v>0.35599999999999998</v>
      </c>
      <c r="T380" s="1">
        <v>366</v>
      </c>
      <c r="U380" s="1">
        <v>714</v>
      </c>
      <c r="V380" s="1">
        <v>0.51300000000000001</v>
      </c>
      <c r="W380" s="1">
        <v>0.51800000000000002</v>
      </c>
      <c r="X380" s="16">
        <v>255</v>
      </c>
      <c r="Y380" s="16">
        <v>337</v>
      </c>
      <c r="Z380" s="16">
        <v>0.75700000000000001</v>
      </c>
      <c r="AA380" s="20">
        <v>139</v>
      </c>
      <c r="AB380" s="20">
        <v>431</v>
      </c>
      <c r="AC380" s="20">
        <v>570</v>
      </c>
      <c r="AD380" s="32">
        <v>223</v>
      </c>
      <c r="AE380" s="34">
        <v>130</v>
      </c>
      <c r="AF380" s="30">
        <v>69</v>
      </c>
      <c r="AG380" s="1">
        <v>166</v>
      </c>
      <c r="AH380" s="1">
        <v>201</v>
      </c>
      <c r="AI380" s="1">
        <v>1218</v>
      </c>
      <c r="AJ380" s="1"/>
      <c r="AK380" s="4">
        <f t="shared" si="229"/>
        <v>91.256371991957721</v>
      </c>
      <c r="AL380" s="4">
        <f t="shared" si="230"/>
        <v>83.168286627062599</v>
      </c>
      <c r="AM380" s="14">
        <f t="shared" si="231"/>
        <v>82.891611532625191</v>
      </c>
      <c r="AN380" s="10">
        <f t="shared" si="262"/>
        <v>75.143199999999993</v>
      </c>
      <c r="AO380" s="18">
        <f t="shared" si="250"/>
        <v>84.599369999999993</v>
      </c>
      <c r="AP380" s="39">
        <f t="shared" si="266"/>
        <v>89.682967748572651</v>
      </c>
      <c r="AQ380" s="37">
        <v>94</v>
      </c>
      <c r="AR380" s="24">
        <f t="shared" si="267"/>
        <v>76.986666666666679</v>
      </c>
      <c r="AS380" s="22">
        <f t="shared" si="268"/>
        <v>82.965096842358321</v>
      </c>
      <c r="AT380" s="26">
        <f t="shared" si="269"/>
        <v>91.227953985215464</v>
      </c>
      <c r="AU380" s="43">
        <f t="shared" si="256"/>
        <v>75.710380831339705</v>
      </c>
      <c r="AV380" s="37">
        <f t="shared" si="232"/>
        <v>87.940735067367683</v>
      </c>
      <c r="AW380" s="42">
        <f t="shared" si="261"/>
        <v>94.356025872346649</v>
      </c>
      <c r="AX380" s="45">
        <f t="shared" si="233"/>
        <v>71.450764574894734</v>
      </c>
      <c r="AY380" s="47">
        <f t="shared" si="257"/>
        <v>82.599113805970148</v>
      </c>
      <c r="AZ380" s="28">
        <f t="shared" si="234"/>
        <v>80.736619791093261</v>
      </c>
      <c r="BA380" s="49">
        <f t="shared" si="235"/>
        <v>77.6659081312052</v>
      </c>
      <c r="BB380" s="45">
        <f t="shared" si="255"/>
        <v>82.736171183345718</v>
      </c>
      <c r="BC380" s="5">
        <f t="shared" si="236"/>
        <v>75</v>
      </c>
      <c r="BD380" s="5">
        <f t="shared" si="237"/>
        <v>81.05263157894737</v>
      </c>
      <c r="BE380" s="5">
        <f t="shared" si="238"/>
        <v>69.0625</v>
      </c>
      <c r="BF380" s="5">
        <f t="shared" si="239"/>
        <v>85.895522388059703</v>
      </c>
      <c r="BG380" s="5">
        <f t="shared" si="240"/>
        <v>69.104477611940297</v>
      </c>
      <c r="BH380" s="5">
        <f t="shared" si="241"/>
        <v>91.078497148607852</v>
      </c>
      <c r="BI380" s="5">
        <f t="shared" si="242"/>
        <v>50</v>
      </c>
      <c r="BJ380" s="5">
        <f t="shared" si="243"/>
        <v>57.89473684210526</v>
      </c>
      <c r="BK380" s="5">
        <f t="shared" si="244"/>
        <v>31.25</v>
      </c>
      <c r="BL380" s="5">
        <f t="shared" si="245"/>
        <v>68.656716417910445</v>
      </c>
      <c r="BM380" s="5">
        <f t="shared" si="246"/>
        <v>31.343283582089551</v>
      </c>
      <c r="BN380" s="5">
        <f t="shared" si="247"/>
        <v>80.174438108017441</v>
      </c>
      <c r="BP380" s="51" t="s">
        <v>791</v>
      </c>
      <c r="BQ380" s="51" t="s">
        <v>781</v>
      </c>
    </row>
    <row r="381" spans="1:69" x14ac:dyDescent="0.25">
      <c r="A381" s="1">
        <v>366</v>
      </c>
      <c r="B381" s="1" t="s">
        <v>429</v>
      </c>
      <c r="C381" s="1" t="s">
        <v>50</v>
      </c>
      <c r="D381" s="1">
        <v>37</v>
      </c>
      <c r="E381" s="4">
        <f t="shared" si="228"/>
        <v>74</v>
      </c>
      <c r="F381">
        <v>79</v>
      </c>
      <c r="G381">
        <v>235</v>
      </c>
      <c r="H381" t="s">
        <v>592</v>
      </c>
      <c r="I381" s="1" t="s">
        <v>587</v>
      </c>
      <c r="J381" s="1" t="s">
        <v>95</v>
      </c>
      <c r="K381" s="1">
        <v>73</v>
      </c>
      <c r="L381" s="1">
        <v>73</v>
      </c>
      <c r="M381" s="1">
        <v>1914</v>
      </c>
      <c r="N381" s="12">
        <v>293</v>
      </c>
      <c r="O381" s="12">
        <v>656</v>
      </c>
      <c r="P381" s="12">
        <v>0.44700000000000001</v>
      </c>
      <c r="Q381" s="7">
        <v>118</v>
      </c>
      <c r="R381" s="7">
        <v>303</v>
      </c>
      <c r="S381" s="7">
        <v>0.38900000000000001</v>
      </c>
      <c r="T381" s="1">
        <v>175</v>
      </c>
      <c r="U381" s="1">
        <v>353</v>
      </c>
      <c r="V381" s="1">
        <v>0.496</v>
      </c>
      <c r="W381" s="1">
        <v>0.53700000000000003</v>
      </c>
      <c r="X381" s="16">
        <v>164</v>
      </c>
      <c r="Y381" s="16">
        <v>210</v>
      </c>
      <c r="Z381" s="16">
        <v>0.78100000000000003</v>
      </c>
      <c r="AA381" s="20">
        <v>45</v>
      </c>
      <c r="AB381" s="20">
        <v>249</v>
      </c>
      <c r="AC381" s="20">
        <v>294</v>
      </c>
      <c r="AD381" s="32">
        <v>144</v>
      </c>
      <c r="AE381" s="34">
        <v>46</v>
      </c>
      <c r="AF381" s="30">
        <v>24</v>
      </c>
      <c r="AG381" s="1">
        <v>92</v>
      </c>
      <c r="AH381" s="1">
        <v>160</v>
      </c>
      <c r="AI381" s="1">
        <v>868</v>
      </c>
      <c r="AJ381" s="1"/>
      <c r="AK381" s="4">
        <f t="shared" si="229"/>
        <v>80.469522944142241</v>
      </c>
      <c r="AL381" s="4">
        <f t="shared" si="230"/>
        <v>72.127629366357354</v>
      </c>
      <c r="AM381" s="14">
        <f t="shared" si="231"/>
        <v>74.423230652503804</v>
      </c>
      <c r="AN381" s="10">
        <f t="shared" si="262"/>
        <v>83.490799999999993</v>
      </c>
      <c r="AO381" s="18">
        <f t="shared" si="250"/>
        <v>84.943209999999993</v>
      </c>
      <c r="AP381" s="39">
        <f t="shared" si="266"/>
        <v>75.491898664508611</v>
      </c>
      <c r="AQ381" s="37">
        <f t="shared" ref="AQ381:AQ412" si="270">(AE381/1.5)*0.57+47</f>
        <v>64.48</v>
      </c>
      <c r="AR381" s="24">
        <f t="shared" si="267"/>
        <v>62.204166666666666</v>
      </c>
      <c r="AS381" s="22">
        <f t="shared" si="268"/>
        <v>62.358171747044445</v>
      </c>
      <c r="AT381" s="26">
        <f t="shared" si="269"/>
        <v>75.50102888990159</v>
      </c>
      <c r="AU381" s="43">
        <f t="shared" si="256"/>
        <v>64.87240645693781</v>
      </c>
      <c r="AV381" s="37">
        <f t="shared" si="232"/>
        <v>80.719261850636826</v>
      </c>
      <c r="AW381" s="42">
        <f t="shared" si="261"/>
        <v>78.12749428386563</v>
      </c>
      <c r="AX381" s="45">
        <f t="shared" si="233"/>
        <v>61.313831984358657</v>
      </c>
      <c r="AY381" s="47">
        <f t="shared" si="257"/>
        <v>68.457376865671648</v>
      </c>
      <c r="AZ381" s="28">
        <f t="shared" si="234"/>
        <v>68.532299181084454</v>
      </c>
      <c r="BA381" s="49">
        <f t="shared" si="235"/>
        <v>75.607822478021035</v>
      </c>
      <c r="BB381" s="45">
        <f t="shared" si="255"/>
        <v>73.519070140516234</v>
      </c>
      <c r="BC381" s="5">
        <f t="shared" si="236"/>
        <v>55</v>
      </c>
      <c r="BD381" s="5">
        <f t="shared" si="237"/>
        <v>78.68421052631578</v>
      </c>
      <c r="BE381" s="5">
        <f t="shared" si="238"/>
        <v>71.875</v>
      </c>
      <c r="BF381" s="5">
        <f t="shared" si="239"/>
        <v>79.850746268656707</v>
      </c>
      <c r="BG381" s="5">
        <f t="shared" si="240"/>
        <v>75.149253731343279</v>
      </c>
      <c r="BH381" s="5">
        <f t="shared" si="241"/>
        <v>83.892988929889299</v>
      </c>
      <c r="BI381" s="5">
        <f t="shared" si="242"/>
        <v>10</v>
      </c>
      <c r="BJ381" s="5">
        <f t="shared" si="243"/>
        <v>52.631578947368418</v>
      </c>
      <c r="BK381" s="5">
        <f t="shared" si="244"/>
        <v>37.5</v>
      </c>
      <c r="BL381" s="5">
        <f t="shared" si="245"/>
        <v>55.223880597014919</v>
      </c>
      <c r="BM381" s="5">
        <f t="shared" si="246"/>
        <v>44.776119402985074</v>
      </c>
      <c r="BN381" s="5">
        <f t="shared" si="247"/>
        <v>64.20664206642067</v>
      </c>
      <c r="BP381" s="51" t="s">
        <v>798</v>
      </c>
      <c r="BQ381" s="51" t="s">
        <v>781</v>
      </c>
    </row>
    <row r="382" spans="1:69" x14ac:dyDescent="0.25">
      <c r="A382" s="1">
        <v>21</v>
      </c>
      <c r="B382" s="1" t="s">
        <v>66</v>
      </c>
      <c r="C382" s="1" t="s">
        <v>25</v>
      </c>
      <c r="D382" s="1">
        <v>32</v>
      </c>
      <c r="E382" s="4">
        <f t="shared" si="228"/>
        <v>78</v>
      </c>
      <c r="F382">
        <v>83</v>
      </c>
      <c r="G382">
        <v>260</v>
      </c>
      <c r="H382" t="s">
        <v>586</v>
      </c>
      <c r="I382" s="1" t="s">
        <v>587</v>
      </c>
      <c r="J382" s="1" t="s">
        <v>67</v>
      </c>
      <c r="K382" s="1">
        <v>63</v>
      </c>
      <c r="L382" s="1">
        <v>3</v>
      </c>
      <c r="M382" s="1">
        <v>1037</v>
      </c>
      <c r="N382" s="12">
        <v>108</v>
      </c>
      <c r="O382" s="12">
        <v>296</v>
      </c>
      <c r="P382" s="12">
        <v>0.36499999999999999</v>
      </c>
      <c r="Q382" s="7">
        <v>52</v>
      </c>
      <c r="R382" s="7">
        <v>173</v>
      </c>
      <c r="S382" s="7">
        <v>0.30099999999999999</v>
      </c>
      <c r="T382" s="1">
        <v>56</v>
      </c>
      <c r="U382" s="1">
        <v>123</v>
      </c>
      <c r="V382" s="1">
        <v>0.45500000000000002</v>
      </c>
      <c r="W382" s="1">
        <v>0.45300000000000001</v>
      </c>
      <c r="X382" s="16">
        <v>88</v>
      </c>
      <c r="Y382" s="16">
        <v>123</v>
      </c>
      <c r="Z382" s="16">
        <v>0.71499999999999997</v>
      </c>
      <c r="AA382" s="20">
        <v>58</v>
      </c>
      <c r="AB382" s="20">
        <v>131</v>
      </c>
      <c r="AC382" s="20">
        <v>189</v>
      </c>
      <c r="AD382" s="32">
        <v>49</v>
      </c>
      <c r="AE382" s="34">
        <v>18</v>
      </c>
      <c r="AF382" s="30">
        <v>14</v>
      </c>
      <c r="AG382" s="1">
        <v>49</v>
      </c>
      <c r="AH382" s="1">
        <v>132</v>
      </c>
      <c r="AI382" s="1">
        <v>356</v>
      </c>
      <c r="AJ382" s="1"/>
      <c r="AK382" s="4">
        <f t="shared" si="229"/>
        <v>74.706067568899513</v>
      </c>
      <c r="AL382" s="4">
        <f t="shared" si="230"/>
        <v>66.228563276403037</v>
      </c>
      <c r="AM382" s="14">
        <f t="shared" si="231"/>
        <v>62.453194233687405</v>
      </c>
      <c r="AN382" s="10">
        <f t="shared" si="262"/>
        <v>68.337199999999996</v>
      </c>
      <c r="AO382" s="18">
        <f t="shared" si="250"/>
        <v>79.430149999999998</v>
      </c>
      <c r="AP382" s="39">
        <f t="shared" si="266"/>
        <v>72.01398983290639</v>
      </c>
      <c r="AQ382" s="37">
        <f t="shared" si="270"/>
        <v>53.84</v>
      </c>
      <c r="AR382" s="24">
        <f t="shared" si="267"/>
        <v>59.689722222222223</v>
      </c>
      <c r="AS382" s="22">
        <f t="shared" si="268"/>
        <v>63.127639999761151</v>
      </c>
      <c r="AT382" s="26">
        <f t="shared" si="269"/>
        <v>68.09621142833258</v>
      </c>
      <c r="AU382" s="43">
        <f t="shared" si="256"/>
        <v>53.052494245215314</v>
      </c>
      <c r="AV382" s="37">
        <f t="shared" si="232"/>
        <v>74.293027761990572</v>
      </c>
      <c r="AW382" s="42">
        <f t="shared" si="261"/>
        <v>73.656308537783971</v>
      </c>
      <c r="AX382" s="45">
        <f t="shared" si="233"/>
        <v>55.070581208699878</v>
      </c>
      <c r="AY382" s="47">
        <f t="shared" si="257"/>
        <v>61.569490671641788</v>
      </c>
      <c r="AZ382" s="28">
        <f t="shared" si="234"/>
        <v>72.176895998471352</v>
      </c>
      <c r="BA382" s="49">
        <f t="shared" si="235"/>
        <v>63.769116199446685</v>
      </c>
      <c r="BB382" s="45">
        <f t="shared" si="255"/>
        <v>79.080990082289389</v>
      </c>
      <c r="BC382" s="5">
        <f t="shared" si="236"/>
        <v>67.5</v>
      </c>
      <c r="BD382" s="5">
        <f t="shared" si="237"/>
        <v>88.15789473684211</v>
      </c>
      <c r="BE382" s="5">
        <f t="shared" si="238"/>
        <v>60.625</v>
      </c>
      <c r="BF382" s="5">
        <f t="shared" si="239"/>
        <v>88.24626865671641</v>
      </c>
      <c r="BG382" s="5">
        <f t="shared" si="240"/>
        <v>66.753731343283576</v>
      </c>
      <c r="BH382" s="5">
        <f t="shared" si="241"/>
        <v>70.654142905065413</v>
      </c>
      <c r="BI382" s="5">
        <f t="shared" si="242"/>
        <v>35</v>
      </c>
      <c r="BJ382" s="5">
        <f t="shared" si="243"/>
        <v>73.684210526315795</v>
      </c>
      <c r="BK382" s="5">
        <f t="shared" si="244"/>
        <v>12.5</v>
      </c>
      <c r="BL382" s="5">
        <f t="shared" si="245"/>
        <v>73.880597014925371</v>
      </c>
      <c r="BM382" s="5">
        <f t="shared" si="246"/>
        <v>26.119402985074625</v>
      </c>
      <c r="BN382" s="5">
        <f t="shared" si="247"/>
        <v>34.786984233478698</v>
      </c>
      <c r="BP382" s="51" t="s">
        <v>811</v>
      </c>
      <c r="BQ382" s="51" t="s">
        <v>790</v>
      </c>
    </row>
    <row r="383" spans="1:69" x14ac:dyDescent="0.25">
      <c r="A383" s="1">
        <v>252</v>
      </c>
      <c r="B383" s="1" t="s">
        <v>313</v>
      </c>
      <c r="C383" s="1" t="s">
        <v>50</v>
      </c>
      <c r="D383" s="1">
        <v>23</v>
      </c>
      <c r="E383" s="4">
        <f t="shared" si="228"/>
        <v>78</v>
      </c>
      <c r="F383">
        <v>83</v>
      </c>
      <c r="G383">
        <v>235</v>
      </c>
      <c r="H383" t="s">
        <v>701</v>
      </c>
      <c r="I383" s="1" t="s">
        <v>587</v>
      </c>
      <c r="J383" s="1" t="s">
        <v>34</v>
      </c>
      <c r="K383" s="1">
        <v>43</v>
      </c>
      <c r="L383" s="1">
        <v>13</v>
      </c>
      <c r="M383" s="1">
        <v>631</v>
      </c>
      <c r="N383" s="12">
        <v>73</v>
      </c>
      <c r="O383" s="12">
        <v>184</v>
      </c>
      <c r="P383" s="12">
        <v>0.39700000000000002</v>
      </c>
      <c r="Q383" s="7">
        <v>14</v>
      </c>
      <c r="R383" s="7">
        <v>60</v>
      </c>
      <c r="S383" s="7">
        <v>0.23300000000000001</v>
      </c>
      <c r="T383" s="1">
        <v>59</v>
      </c>
      <c r="U383" s="1">
        <v>124</v>
      </c>
      <c r="V383" s="1">
        <v>0.47599999999999998</v>
      </c>
      <c r="W383" s="1">
        <v>0.435</v>
      </c>
      <c r="X383" s="16">
        <v>24</v>
      </c>
      <c r="Y383" s="16">
        <v>37</v>
      </c>
      <c r="Z383" s="16">
        <v>0.64900000000000002</v>
      </c>
      <c r="AA383" s="20">
        <v>6</v>
      </c>
      <c r="AB383" s="20">
        <v>70</v>
      </c>
      <c r="AC383" s="20">
        <v>76</v>
      </c>
      <c r="AD383" s="32">
        <v>18</v>
      </c>
      <c r="AE383" s="34">
        <v>17</v>
      </c>
      <c r="AF383" s="30">
        <v>8</v>
      </c>
      <c r="AG383" s="1">
        <v>24</v>
      </c>
      <c r="AH383" s="1">
        <v>50</v>
      </c>
      <c r="AI383" s="1">
        <v>184</v>
      </c>
      <c r="AJ383" s="1"/>
      <c r="AK383" s="4">
        <f t="shared" si="229"/>
        <v>73.333586107375254</v>
      </c>
      <c r="AL383" s="4">
        <f t="shared" si="230"/>
        <v>64.823788133431151</v>
      </c>
      <c r="AM383" s="14">
        <f t="shared" si="231"/>
        <v>61.756538694992415</v>
      </c>
      <c r="AN383" s="10">
        <f t="shared" si="262"/>
        <v>58.759599999999999</v>
      </c>
      <c r="AO383" s="18">
        <f t="shared" si="250"/>
        <v>62.1235</v>
      </c>
      <c r="AP383" s="39">
        <f t="shared" si="266"/>
        <v>71.876480004367579</v>
      </c>
      <c r="AQ383" s="37">
        <f t="shared" si="270"/>
        <v>53.46</v>
      </c>
      <c r="AR383" s="24">
        <f t="shared" si="267"/>
        <v>57.743055555555557</v>
      </c>
      <c r="AS383" s="22">
        <f t="shared" si="268"/>
        <v>54.319176292819691</v>
      </c>
      <c r="AT383" s="26">
        <f t="shared" si="269"/>
        <v>64.065842959486361</v>
      </c>
      <c r="AU383" s="43">
        <f t="shared" si="256"/>
        <v>50.653949984748806</v>
      </c>
      <c r="AV383" s="37">
        <f t="shared" si="232"/>
        <v>71.752193500656205</v>
      </c>
      <c r="AW383" s="42">
        <f t="shared" si="261"/>
        <v>73.417436447257543</v>
      </c>
      <c r="AX383" s="45">
        <f t="shared" si="233"/>
        <v>67.469884712470019</v>
      </c>
      <c r="AY383" s="47">
        <f t="shared" si="257"/>
        <v>71.486533115671648</v>
      </c>
      <c r="AZ383" s="28">
        <f t="shared" si="234"/>
        <v>77.776061607379347</v>
      </c>
      <c r="BA383" s="49">
        <f t="shared" si="235"/>
        <v>67.503216771185578</v>
      </c>
      <c r="BB383" s="45">
        <f t="shared" si="255"/>
        <v>73.017140488307888</v>
      </c>
      <c r="BC383" s="5">
        <f t="shared" si="236"/>
        <v>90</v>
      </c>
      <c r="BD383" s="5">
        <f t="shared" si="237"/>
        <v>88.15789473684211</v>
      </c>
      <c r="BE383" s="5">
        <f t="shared" si="238"/>
        <v>60.625</v>
      </c>
      <c r="BF383" s="5">
        <f t="shared" si="239"/>
        <v>79.850746268656707</v>
      </c>
      <c r="BG383" s="5">
        <f t="shared" si="240"/>
        <v>75.149253731343279</v>
      </c>
      <c r="BH383" s="5">
        <f t="shared" si="241"/>
        <v>64.525327071452537</v>
      </c>
      <c r="BI383" s="5">
        <f t="shared" si="242"/>
        <v>80</v>
      </c>
      <c r="BJ383" s="5">
        <f t="shared" si="243"/>
        <v>73.684210526315795</v>
      </c>
      <c r="BK383" s="5">
        <f t="shared" si="244"/>
        <v>12.5</v>
      </c>
      <c r="BL383" s="5">
        <f t="shared" si="245"/>
        <v>55.223880597014919</v>
      </c>
      <c r="BM383" s="5">
        <f t="shared" si="246"/>
        <v>44.776119402985074</v>
      </c>
      <c r="BN383" s="5">
        <f t="shared" si="247"/>
        <v>21.167393492116741</v>
      </c>
      <c r="BP383" s="51" t="s">
        <v>785</v>
      </c>
      <c r="BQ383" s="51" t="s">
        <v>787</v>
      </c>
    </row>
    <row r="384" spans="1:69" x14ac:dyDescent="0.25">
      <c r="A384" s="1">
        <v>372</v>
      </c>
      <c r="B384" s="1" t="s">
        <v>436</v>
      </c>
      <c r="C384" s="1" t="s">
        <v>73</v>
      </c>
      <c r="D384" s="1">
        <v>23</v>
      </c>
      <c r="E384" s="4">
        <f t="shared" si="228"/>
        <v>66</v>
      </c>
      <c r="F384">
        <v>71</v>
      </c>
      <c r="G384">
        <v>175</v>
      </c>
      <c r="H384" t="s">
        <v>693</v>
      </c>
      <c r="I384" s="1" t="s">
        <v>587</v>
      </c>
      <c r="J384" s="1" t="s">
        <v>89</v>
      </c>
      <c r="K384" s="1">
        <v>50</v>
      </c>
      <c r="L384" s="1">
        <v>0</v>
      </c>
      <c r="M384" s="1">
        <v>600</v>
      </c>
      <c r="N384" s="12">
        <v>64</v>
      </c>
      <c r="O384" s="12">
        <v>174</v>
      </c>
      <c r="P384" s="12">
        <v>0.36799999999999999</v>
      </c>
      <c r="Q384" s="7">
        <v>16</v>
      </c>
      <c r="R384" s="7">
        <v>65</v>
      </c>
      <c r="S384" s="7">
        <v>0.246</v>
      </c>
      <c r="T384" s="1">
        <v>48</v>
      </c>
      <c r="U384" s="1">
        <v>109</v>
      </c>
      <c r="V384" s="1">
        <v>0.44</v>
      </c>
      <c r="W384" s="1">
        <v>0.41399999999999998</v>
      </c>
      <c r="X384" s="16">
        <v>33</v>
      </c>
      <c r="Y384" s="16">
        <v>49</v>
      </c>
      <c r="Z384" s="16">
        <v>0.67300000000000004</v>
      </c>
      <c r="AA384" s="20">
        <v>13</v>
      </c>
      <c r="AB384" s="20">
        <v>67</v>
      </c>
      <c r="AC384" s="20">
        <v>80</v>
      </c>
      <c r="AD384" s="32">
        <v>117</v>
      </c>
      <c r="AE384" s="34">
        <v>30</v>
      </c>
      <c r="AF384" s="30">
        <v>6</v>
      </c>
      <c r="AG384" s="1">
        <v>41</v>
      </c>
      <c r="AH384" s="1">
        <v>54</v>
      </c>
      <c r="AI384" s="1">
        <v>177</v>
      </c>
      <c r="AJ384" s="1"/>
      <c r="AK384" s="4">
        <f t="shared" si="229"/>
        <v>77.495389980283775</v>
      </c>
      <c r="AL384" s="4">
        <f t="shared" si="230"/>
        <v>69.083516803349283</v>
      </c>
      <c r="AM384" s="14">
        <f t="shared" si="231"/>
        <v>60.348855842185131</v>
      </c>
      <c r="AN384" s="10">
        <f t="shared" si="262"/>
        <v>68.931200000000004</v>
      </c>
      <c r="AO384" s="18">
        <f t="shared" si="250"/>
        <v>63.509500000000003</v>
      </c>
      <c r="AP384" s="39">
        <f t="shared" si="266"/>
        <v>69.398516724430863</v>
      </c>
      <c r="AQ384" s="37">
        <f t="shared" si="270"/>
        <v>58.4</v>
      </c>
      <c r="AR384" s="24">
        <f t="shared" si="267"/>
        <v>54.904166666666669</v>
      </c>
      <c r="AS384" s="22">
        <f t="shared" si="268"/>
        <v>54.166869163184771</v>
      </c>
      <c r="AT384" s="26">
        <f t="shared" si="269"/>
        <v>62.683059639375244</v>
      </c>
      <c r="AU384" s="43">
        <f t="shared" si="256"/>
        <v>64.599241830143541</v>
      </c>
      <c r="AV384" s="37">
        <f t="shared" si="232"/>
        <v>76.393502760330193</v>
      </c>
      <c r="AW384" s="42">
        <f t="shared" si="261"/>
        <v>77.549303808094379</v>
      </c>
      <c r="AX384" s="45">
        <f t="shared" si="233"/>
        <v>88.12799434778475</v>
      </c>
      <c r="AY384" s="47">
        <f t="shared" si="257"/>
        <v>92.240503731343296</v>
      </c>
      <c r="AZ384" s="28">
        <f t="shared" si="234"/>
        <v>69.654629311049177</v>
      </c>
      <c r="BA384" s="49">
        <f t="shared" si="235"/>
        <v>91.330557607658363</v>
      </c>
      <c r="BB384" s="45">
        <f t="shared" si="255"/>
        <v>53.098367421342161</v>
      </c>
      <c r="BC384" s="5">
        <f t="shared" si="236"/>
        <v>90</v>
      </c>
      <c r="BD384" s="5">
        <f t="shared" si="237"/>
        <v>59.736842105263158</v>
      </c>
      <c r="BE384" s="5">
        <f t="shared" si="238"/>
        <v>94.375</v>
      </c>
      <c r="BF384" s="5">
        <f t="shared" si="239"/>
        <v>59.701492537313435</v>
      </c>
      <c r="BG384" s="5">
        <f t="shared" si="240"/>
        <v>95.298507462686558</v>
      </c>
      <c r="BH384" s="5">
        <f t="shared" si="241"/>
        <v>64.057363300905735</v>
      </c>
      <c r="BI384" s="5">
        <f t="shared" si="242"/>
        <v>80</v>
      </c>
      <c r="BJ384" s="5">
        <f t="shared" si="243"/>
        <v>10.526315789473685</v>
      </c>
      <c r="BK384" s="5">
        <f t="shared" si="244"/>
        <v>87.5</v>
      </c>
      <c r="BL384" s="5">
        <f t="shared" si="245"/>
        <v>10.44776119402985</v>
      </c>
      <c r="BM384" s="5">
        <f t="shared" si="246"/>
        <v>89.552238805970148</v>
      </c>
      <c r="BN384" s="5">
        <f t="shared" si="247"/>
        <v>20.127474002012747</v>
      </c>
      <c r="BP384" s="51" t="s">
        <v>795</v>
      </c>
      <c r="BQ384" s="51" t="s">
        <v>789</v>
      </c>
    </row>
    <row r="385" spans="1:69" x14ac:dyDescent="0.25">
      <c r="A385" s="1">
        <v>1</v>
      </c>
      <c r="B385" s="1" t="s">
        <v>27</v>
      </c>
      <c r="C385" s="1" t="s">
        <v>25</v>
      </c>
      <c r="D385" s="1">
        <v>24</v>
      </c>
      <c r="E385" s="4">
        <f t="shared" si="228"/>
        <v>74</v>
      </c>
      <c r="F385">
        <v>79</v>
      </c>
      <c r="G385">
        <v>240</v>
      </c>
      <c r="H385" t="s">
        <v>701</v>
      </c>
      <c r="I385" s="1" t="s">
        <v>587</v>
      </c>
      <c r="J385" s="1" t="s">
        <v>28</v>
      </c>
      <c r="K385" s="1">
        <v>68</v>
      </c>
      <c r="L385" s="1">
        <v>22</v>
      </c>
      <c r="M385" s="1">
        <v>1287</v>
      </c>
      <c r="N385" s="12">
        <v>152</v>
      </c>
      <c r="O385" s="12">
        <v>331</v>
      </c>
      <c r="P385" s="12">
        <v>0.45900000000000002</v>
      </c>
      <c r="Q385" s="7">
        <v>18</v>
      </c>
      <c r="R385" s="7">
        <v>60</v>
      </c>
      <c r="S385" s="7">
        <v>0.3</v>
      </c>
      <c r="T385" s="1">
        <v>134</v>
      </c>
      <c r="U385" s="1">
        <v>271</v>
      </c>
      <c r="V385" s="1">
        <v>0.49399999999999999</v>
      </c>
      <c r="W385" s="1">
        <v>0.48599999999999999</v>
      </c>
      <c r="X385" s="16">
        <v>76</v>
      </c>
      <c r="Y385" s="16">
        <v>97</v>
      </c>
      <c r="Z385" s="16">
        <v>0.78400000000000003</v>
      </c>
      <c r="AA385" s="20">
        <v>79</v>
      </c>
      <c r="AB385" s="20">
        <v>222</v>
      </c>
      <c r="AC385" s="20">
        <v>301</v>
      </c>
      <c r="AD385" s="32">
        <v>68</v>
      </c>
      <c r="AE385" s="34">
        <v>27</v>
      </c>
      <c r="AF385" s="30">
        <v>22</v>
      </c>
      <c r="AG385" s="1">
        <v>60</v>
      </c>
      <c r="AH385" s="1">
        <v>147</v>
      </c>
      <c r="AI385" s="1">
        <v>398</v>
      </c>
      <c r="AJ385" s="1"/>
      <c r="AK385" s="4">
        <f t="shared" si="229"/>
        <v>79.774158986675232</v>
      </c>
      <c r="AL385" s="4">
        <f t="shared" si="230"/>
        <v>71.415903904008772</v>
      </c>
      <c r="AM385" s="14">
        <f t="shared" si="231"/>
        <v>67.758532625189687</v>
      </c>
      <c r="AN385" s="10">
        <f t="shared" si="262"/>
        <v>62.712000000000003</v>
      </c>
      <c r="AO385" s="18">
        <f t="shared" si="250"/>
        <v>83.913439999999994</v>
      </c>
      <c r="AP385" s="39">
        <f t="shared" si="266"/>
        <v>77.355328339628329</v>
      </c>
      <c r="AQ385" s="37">
        <f t="shared" si="270"/>
        <v>57.26</v>
      </c>
      <c r="AR385" s="24">
        <f t="shared" si="267"/>
        <v>61.555277777777775</v>
      </c>
      <c r="AS385" s="22">
        <f t="shared" si="268"/>
        <v>68.943906630228298</v>
      </c>
      <c r="AT385" s="26">
        <f t="shared" si="269"/>
        <v>75.459144725466388</v>
      </c>
      <c r="AU385" s="43">
        <f t="shared" si="256"/>
        <v>56.917211154007177</v>
      </c>
      <c r="AV385" s="37">
        <f t="shared" si="232"/>
        <v>76.465404683737034</v>
      </c>
      <c r="AW385" s="42">
        <f t="shared" si="261"/>
        <v>77.903827468896623</v>
      </c>
      <c r="AX385" s="45">
        <f t="shared" si="233"/>
        <v>73.512046726744501</v>
      </c>
      <c r="AY385" s="47">
        <f t="shared" si="257"/>
        <v>75.464168376865672</v>
      </c>
      <c r="AZ385" s="28">
        <f t="shared" si="234"/>
        <v>77.294335766794447</v>
      </c>
      <c r="BA385" s="49">
        <f t="shared" si="235"/>
        <v>73.920440095274984</v>
      </c>
      <c r="BB385" s="45">
        <f t="shared" si="255"/>
        <v>76.21939809352925</v>
      </c>
      <c r="BC385" s="5">
        <f t="shared" si="236"/>
        <v>87.5</v>
      </c>
      <c r="BD385" s="5">
        <f t="shared" si="237"/>
        <v>78.68421052631578</v>
      </c>
      <c r="BE385" s="5">
        <f t="shared" si="238"/>
        <v>71.875</v>
      </c>
      <c r="BF385" s="5">
        <f t="shared" si="239"/>
        <v>81.52985074626865</v>
      </c>
      <c r="BG385" s="5">
        <f t="shared" si="240"/>
        <v>73.470149253731336</v>
      </c>
      <c r="BH385" s="5">
        <f t="shared" si="241"/>
        <v>74.428044280442805</v>
      </c>
      <c r="BI385" s="5">
        <f t="shared" si="242"/>
        <v>75</v>
      </c>
      <c r="BJ385" s="5">
        <f t="shared" si="243"/>
        <v>52.631578947368418</v>
      </c>
      <c r="BK385" s="5">
        <f t="shared" si="244"/>
        <v>37.5</v>
      </c>
      <c r="BL385" s="5">
        <f t="shared" si="245"/>
        <v>58.955223880597011</v>
      </c>
      <c r="BM385" s="5">
        <f t="shared" si="246"/>
        <v>41.044776119402982</v>
      </c>
      <c r="BN385" s="5">
        <f t="shared" si="247"/>
        <v>43.173431734317347</v>
      </c>
      <c r="BP385" s="51" t="s">
        <v>790</v>
      </c>
      <c r="BQ385" s="51" t="s">
        <v>787</v>
      </c>
    </row>
    <row r="386" spans="1:69" x14ac:dyDescent="0.25">
      <c r="A386" s="1">
        <v>321</v>
      </c>
      <c r="B386" s="1" t="s">
        <v>383</v>
      </c>
      <c r="C386" s="1" t="s">
        <v>25</v>
      </c>
      <c r="D386" s="1">
        <v>22</v>
      </c>
      <c r="E386" s="4">
        <f t="shared" ref="E386:E449" si="271">(F386-5)</f>
        <v>76</v>
      </c>
      <c r="F386">
        <v>81</v>
      </c>
      <c r="G386">
        <v>210</v>
      </c>
      <c r="H386" t="s">
        <v>701</v>
      </c>
      <c r="I386" s="1" t="s">
        <v>587</v>
      </c>
      <c r="J386" s="1" t="s">
        <v>65</v>
      </c>
      <c r="K386" s="1">
        <v>10</v>
      </c>
      <c r="L386" s="1">
        <v>0</v>
      </c>
      <c r="M386" s="1">
        <v>119</v>
      </c>
      <c r="N386" s="12">
        <v>9</v>
      </c>
      <c r="O386" s="12">
        <v>38</v>
      </c>
      <c r="P386" s="12">
        <v>0.23699999999999999</v>
      </c>
      <c r="Q386" s="7">
        <v>3</v>
      </c>
      <c r="R386" s="7">
        <v>18</v>
      </c>
      <c r="S386" s="7">
        <v>0.16700000000000001</v>
      </c>
      <c r="T386" s="1">
        <v>6</v>
      </c>
      <c r="U386" s="1">
        <v>20</v>
      </c>
      <c r="V386" s="1">
        <v>0.3</v>
      </c>
      <c r="W386" s="1">
        <v>0.27600000000000002</v>
      </c>
      <c r="X386" s="16">
        <v>8</v>
      </c>
      <c r="Y386" s="16">
        <v>11</v>
      </c>
      <c r="Z386" s="16">
        <v>0.72699999999999998</v>
      </c>
      <c r="AA386" s="20">
        <v>4</v>
      </c>
      <c r="AB386" s="20">
        <v>16</v>
      </c>
      <c r="AC386" s="20">
        <v>20</v>
      </c>
      <c r="AD386" s="32">
        <v>8</v>
      </c>
      <c r="AE386" s="34">
        <v>7</v>
      </c>
      <c r="AF386" s="30">
        <v>5</v>
      </c>
      <c r="AG386" s="1">
        <v>5</v>
      </c>
      <c r="AH386" s="1">
        <v>9</v>
      </c>
      <c r="AI386" s="1">
        <v>29</v>
      </c>
      <c r="AJ386" s="1"/>
      <c r="AK386" s="4">
        <f t="shared" ref="AK386:AK449" si="272">(AVERAGE(AM386:BB386)/0.87)*0.85+10</f>
        <v>71.712726033498654</v>
      </c>
      <c r="AL386" s="4">
        <f t="shared" ref="AL386:AL449" si="273">AVERAGE(AM386:BB386)</f>
        <v>63.164790175463338</v>
      </c>
      <c r="AM386" s="14">
        <f t="shared" ref="AM386:AM449" si="274">((P386*100)*0.5+(N386/6.59)*0.5)*0.66+45</f>
        <v>53.271682852807288</v>
      </c>
      <c r="AN386" s="10">
        <f t="shared" si="262"/>
        <v>53.708399999999997</v>
      </c>
      <c r="AO386" s="18">
        <f t="shared" si="250"/>
        <v>63.460499999999996</v>
      </c>
      <c r="AP386" s="39">
        <f t="shared" si="266"/>
        <v>69.351978381281626</v>
      </c>
      <c r="AQ386" s="37">
        <f t="shared" si="270"/>
        <v>49.66</v>
      </c>
      <c r="AR386" s="24">
        <f t="shared" si="267"/>
        <v>56.404722222222219</v>
      </c>
      <c r="AS386" s="22">
        <f t="shared" si="268"/>
        <v>52.932442118066312</v>
      </c>
      <c r="AT386" s="26">
        <f t="shared" si="269"/>
        <v>60.157204022828218</v>
      </c>
      <c r="AU386" s="43">
        <f t="shared" si="256"/>
        <v>50.012892882476081</v>
      </c>
      <c r="AV386" s="37">
        <f t="shared" ref="AV386:AV449" si="275">(((AG386-321)/-3.21)*0.1+(AU386/0.95)*0.57+(AS386/0.95)*0.2+(AI386/20)*0.2)*0.6+40</f>
        <v>70.771386708679799</v>
      </c>
      <c r="AW386" s="42">
        <f t="shared" si="261"/>
        <v>72.517680529787981</v>
      </c>
      <c r="AX386" s="45">
        <f t="shared" ref="AX386:AX449" si="276">(BI386*0.3+BK386*0.2+BM386*0.2+AY386*0.1+BN386*0.2)*0.8+30</f>
        <v>71.251334117783273</v>
      </c>
      <c r="AY386" s="47">
        <f t="shared" si="257"/>
        <v>75.792106809701494</v>
      </c>
      <c r="AZ386" s="28">
        <f t="shared" ref="AZ386:AZ449" si="277">(BI386*0.2+BJ386*0.3+(AC386/11)*0.3+(AR386/0.96)*0.1+BM386*0.1+(AY386/0.96)*0.1)*0.65+40</f>
        <v>76.794296222291052</v>
      </c>
      <c r="BA386" s="49">
        <f t="shared" ref="BA386:BA449" si="278">IF(C386="C",(((AY386/0.95)*0.35+(AU386/0.95)*0.2+BK386*0.45)*0.55+30),IF(C386="PF",(((AY386/0.95)*0.4+(AU386/0.95)*0.25+BK386*0.35)*0.65+35),(((T386/6.3)*0.1+(AY386/0.95)*0.35+(AU386/0.95)*0.2+BK386*0.35)*0.65+40)))</f>
        <v>69.985439856762895</v>
      </c>
      <c r="BB386" s="45">
        <f t="shared" si="255"/>
        <v>64.564576082725097</v>
      </c>
      <c r="BC386" s="5">
        <f t="shared" ref="BC386:BC449" si="279">((D386-39)/-0.2)*0.5+50</f>
        <v>92.5</v>
      </c>
      <c r="BD386" s="5">
        <f t="shared" ref="BD386:BD432" si="280">((F386-69)/0.19)*0.45+55</f>
        <v>83.421052631578945</v>
      </c>
      <c r="BE386" s="5">
        <f t="shared" ref="BE386:BE449" si="281">((F386-85)/-0.16)*0.45+55</f>
        <v>66.25</v>
      </c>
      <c r="BF386" s="5">
        <f t="shared" ref="BF386:BF432" si="282">((G386-161)/1.34)*0.45+55</f>
        <v>71.455223880597018</v>
      </c>
      <c r="BG386" s="5">
        <f t="shared" ref="BG386:BG432" si="283">((G386-295)/-1.34)*0.45+55</f>
        <v>83.544776119402982</v>
      </c>
      <c r="BH386" s="5">
        <f t="shared" ref="BH386:BH449" si="284">(M386/29.81)*0.45+55</f>
        <v>56.796377054679638</v>
      </c>
      <c r="BI386" s="5">
        <f t="shared" ref="BI386:BI449" si="285">((D386-39)/-0.2)</f>
        <v>85</v>
      </c>
      <c r="BJ386" s="5">
        <f t="shared" ref="BJ386:BJ449" si="286">((F386-69)/0.19)</f>
        <v>63.157894736842103</v>
      </c>
      <c r="BK386" s="5">
        <f t="shared" ref="BK386:BK449" si="287">((F386-85)/-0.16)</f>
        <v>25</v>
      </c>
      <c r="BL386" s="5">
        <f t="shared" ref="BL386:BL449" si="288">((G386-161)/1.34)</f>
        <v>36.567164179104473</v>
      </c>
      <c r="BM386" s="5">
        <f t="shared" ref="BM386:BM449" si="289">((G386-295)/-1.34)</f>
        <v>63.432835820895519</v>
      </c>
      <c r="BN386" s="5">
        <f t="shared" ref="BN386:BN449" si="290">(M386/29.81)</f>
        <v>3.9919490103991953</v>
      </c>
      <c r="BP386" s="51" t="s">
        <v>793</v>
      </c>
      <c r="BQ386" s="51" t="s">
        <v>787</v>
      </c>
    </row>
    <row r="387" spans="1:69" x14ac:dyDescent="0.25">
      <c r="A387" s="1">
        <v>369</v>
      </c>
      <c r="B387" s="1" t="s">
        <v>432</v>
      </c>
      <c r="C387" s="1" t="s">
        <v>433</v>
      </c>
      <c r="D387" s="1">
        <v>26</v>
      </c>
      <c r="E387" s="4">
        <f t="shared" si="271"/>
        <v>74</v>
      </c>
      <c r="F387">
        <v>79</v>
      </c>
      <c r="G387">
        <v>220</v>
      </c>
      <c r="H387" t="s">
        <v>643</v>
      </c>
      <c r="I387" s="1" t="s">
        <v>587</v>
      </c>
      <c r="J387" s="1" t="s">
        <v>41</v>
      </c>
      <c r="K387" s="1">
        <v>75</v>
      </c>
      <c r="L387" s="1">
        <v>30</v>
      </c>
      <c r="M387" s="1">
        <v>1793</v>
      </c>
      <c r="N387" s="12">
        <v>188</v>
      </c>
      <c r="O387" s="12">
        <v>447</v>
      </c>
      <c r="P387" s="12">
        <v>0.42099999999999999</v>
      </c>
      <c r="Q387" s="7">
        <v>91</v>
      </c>
      <c r="R387" s="7">
        <v>244</v>
      </c>
      <c r="S387" s="7">
        <v>0.373</v>
      </c>
      <c r="T387" s="1">
        <v>97</v>
      </c>
      <c r="U387" s="1">
        <v>203</v>
      </c>
      <c r="V387" s="1">
        <v>0.47799999999999998</v>
      </c>
      <c r="W387" s="1">
        <v>0.52200000000000002</v>
      </c>
      <c r="X387" s="16">
        <v>71</v>
      </c>
      <c r="Y387" s="16">
        <v>96</v>
      </c>
      <c r="Z387" s="16">
        <v>0.74</v>
      </c>
      <c r="AA387" s="20">
        <v>53</v>
      </c>
      <c r="AB387" s="20">
        <v>142</v>
      </c>
      <c r="AC387" s="20">
        <v>195</v>
      </c>
      <c r="AD387" s="32">
        <v>94</v>
      </c>
      <c r="AE387" s="34">
        <v>19</v>
      </c>
      <c r="AF387" s="30">
        <v>24</v>
      </c>
      <c r="AG387" s="1">
        <v>51</v>
      </c>
      <c r="AH387" s="1">
        <v>150</v>
      </c>
      <c r="AI387" s="1">
        <v>538</v>
      </c>
      <c r="AJ387" s="1"/>
      <c r="AK387" s="4">
        <f t="shared" si="272"/>
        <v>79.631320640120222</v>
      </c>
      <c r="AL387" s="4">
        <f t="shared" si="273"/>
        <v>71.269704655181883</v>
      </c>
      <c r="AM387" s="14">
        <f t="shared" si="274"/>
        <v>68.307264036418815</v>
      </c>
      <c r="AN387" s="10">
        <f t="shared" si="262"/>
        <v>78.275599999999997</v>
      </c>
      <c r="AO387" s="18">
        <f t="shared" si="250"/>
        <v>80.877399999999994</v>
      </c>
      <c r="AP387" s="39">
        <f t="shared" si="266"/>
        <v>74.272052735189277</v>
      </c>
      <c r="AQ387" s="37">
        <f t="shared" si="270"/>
        <v>54.22</v>
      </c>
      <c r="AR387" s="24">
        <f t="shared" si="267"/>
        <v>62.204166666666666</v>
      </c>
      <c r="AS387" s="22">
        <f t="shared" si="268"/>
        <v>62.935280917455209</v>
      </c>
      <c r="AT387" s="26">
        <f t="shared" si="269"/>
        <v>69.246709488883781</v>
      </c>
      <c r="AU387" s="43">
        <f t="shared" si="256"/>
        <v>59.884451902811008</v>
      </c>
      <c r="AV387" s="37">
        <f t="shared" si="275"/>
        <v>77.782851351811019</v>
      </c>
      <c r="AW387" s="42">
        <f t="shared" ref="AW387:AW418" si="291">((AQ387/0.95)*0.4+(AS387/0.95)*0.2+(AR387/0.95)*0.2+(AY387/0.95)*0.2)*0.71+30</f>
        <v>76.141939619054753</v>
      </c>
      <c r="AX387" s="45">
        <f t="shared" si="276"/>
        <v>76.188170303326558</v>
      </c>
      <c r="AY387" s="47">
        <f t="shared" si="257"/>
        <v>75.11662733208955</v>
      </c>
      <c r="AZ387" s="28">
        <f t="shared" si="277"/>
        <v>75.105797871713349</v>
      </c>
      <c r="BA387" s="49">
        <f t="shared" si="278"/>
        <v>75.715213614389228</v>
      </c>
      <c r="BB387" s="45">
        <f t="shared" si="255"/>
        <v>74.041748643100846</v>
      </c>
      <c r="BC387" s="5">
        <f t="shared" si="279"/>
        <v>82.5</v>
      </c>
      <c r="BD387" s="5">
        <f t="shared" si="280"/>
        <v>78.68421052631578</v>
      </c>
      <c r="BE387" s="5">
        <f t="shared" si="281"/>
        <v>71.875</v>
      </c>
      <c r="BF387" s="5">
        <f t="shared" si="282"/>
        <v>74.81343283582089</v>
      </c>
      <c r="BG387" s="5">
        <f t="shared" si="283"/>
        <v>80.18656716417911</v>
      </c>
      <c r="BH387" s="5">
        <f t="shared" si="284"/>
        <v>82.066420664206646</v>
      </c>
      <c r="BI387" s="5">
        <f t="shared" si="285"/>
        <v>65</v>
      </c>
      <c r="BJ387" s="5">
        <f t="shared" si="286"/>
        <v>52.631578947368418</v>
      </c>
      <c r="BK387" s="5">
        <f t="shared" si="287"/>
        <v>37.5</v>
      </c>
      <c r="BL387" s="5">
        <f t="shared" si="288"/>
        <v>44.029850746268657</v>
      </c>
      <c r="BM387" s="5">
        <f t="shared" si="289"/>
        <v>55.970149253731343</v>
      </c>
      <c r="BN387" s="5">
        <f t="shared" si="290"/>
        <v>60.147601476014763</v>
      </c>
      <c r="BP387" s="51" t="s">
        <v>781</v>
      </c>
      <c r="BQ387" s="51" t="s">
        <v>787</v>
      </c>
    </row>
    <row r="388" spans="1:69" x14ac:dyDescent="0.25">
      <c r="A388" s="1">
        <v>391</v>
      </c>
      <c r="B388" s="1" t="s">
        <v>456</v>
      </c>
      <c r="C388" s="1" t="s">
        <v>73</v>
      </c>
      <c r="D388" s="1">
        <v>28</v>
      </c>
      <c r="E388" s="4">
        <f t="shared" si="271"/>
        <v>68</v>
      </c>
      <c r="F388">
        <v>73</v>
      </c>
      <c r="G388">
        <v>186</v>
      </c>
      <c r="H388" t="s">
        <v>593</v>
      </c>
      <c r="I388" s="1" t="s">
        <v>587</v>
      </c>
      <c r="J388" s="1" t="s">
        <v>51</v>
      </c>
      <c r="K388" s="1">
        <v>68</v>
      </c>
      <c r="L388" s="1">
        <v>68</v>
      </c>
      <c r="M388" s="1">
        <v>2018</v>
      </c>
      <c r="N388" s="12">
        <v>275</v>
      </c>
      <c r="O388" s="12">
        <v>645</v>
      </c>
      <c r="P388" s="12">
        <v>0.42599999999999999</v>
      </c>
      <c r="Q388" s="7">
        <v>27</v>
      </c>
      <c r="R388" s="7">
        <v>86</v>
      </c>
      <c r="S388" s="7">
        <v>0.314</v>
      </c>
      <c r="T388" s="1">
        <v>248</v>
      </c>
      <c r="U388" s="1">
        <v>559</v>
      </c>
      <c r="V388" s="1">
        <v>0.44400000000000001</v>
      </c>
      <c r="W388" s="1">
        <v>0.44700000000000001</v>
      </c>
      <c r="X388" s="16">
        <v>31</v>
      </c>
      <c r="Y388" s="16">
        <v>78</v>
      </c>
      <c r="Z388" s="16">
        <v>0.39700000000000002</v>
      </c>
      <c r="AA388" s="20">
        <v>73</v>
      </c>
      <c r="AB388" s="20">
        <v>300</v>
      </c>
      <c r="AC388" s="20">
        <v>373</v>
      </c>
      <c r="AD388" s="32">
        <v>538</v>
      </c>
      <c r="AE388" s="34">
        <v>91</v>
      </c>
      <c r="AF388" s="30">
        <v>7</v>
      </c>
      <c r="AG388" s="1">
        <v>210</v>
      </c>
      <c r="AH388" s="1">
        <v>153</v>
      </c>
      <c r="AI388" s="1">
        <v>608</v>
      </c>
      <c r="AJ388" s="1"/>
      <c r="AK388" s="4">
        <f t="shared" si="272"/>
        <v>86.356082940739483</v>
      </c>
      <c r="AL388" s="4">
        <f t="shared" si="273"/>
        <v>78.152696656992177</v>
      </c>
      <c r="AM388" s="14">
        <f t="shared" si="274"/>
        <v>72.828864946889226</v>
      </c>
      <c r="AN388" s="10">
        <f t="shared" si="262"/>
        <v>73.452799999999996</v>
      </c>
      <c r="AO388" s="18">
        <f t="shared" si="250"/>
        <v>57.195769999999996</v>
      </c>
      <c r="AP388" s="39">
        <f t="shared" si="266"/>
        <v>80.615334155149299</v>
      </c>
      <c r="AQ388" s="37">
        <f t="shared" si="270"/>
        <v>81.58</v>
      </c>
      <c r="AR388" s="24">
        <f t="shared" si="267"/>
        <v>55.593611111111109</v>
      </c>
      <c r="AS388" s="22">
        <f t="shared" si="268"/>
        <v>68.606647146403873</v>
      </c>
      <c r="AT388" s="26">
        <f t="shared" si="269"/>
        <v>80.127599527356239</v>
      </c>
      <c r="AU388" s="43">
        <f>((AD388/6)*0.9+(AY388/0.95)*0.1)*0.6+40</f>
        <v>94.293684210526322</v>
      </c>
      <c r="AV388" s="37">
        <f t="shared" si="275"/>
        <v>88.334595468370139</v>
      </c>
      <c r="AW388" s="42">
        <f t="shared" si="291"/>
        <v>86.853849129018045</v>
      </c>
      <c r="AX388" s="45">
        <f t="shared" si="276"/>
        <v>86.486190049417445</v>
      </c>
      <c r="AY388" s="47">
        <v>93</v>
      </c>
      <c r="AZ388" s="28">
        <f t="shared" si="277"/>
        <v>73.215875070318106</v>
      </c>
      <c r="BA388" s="49">
        <f t="shared" si="278"/>
        <v>94.795629050696917</v>
      </c>
      <c r="BB388" s="45">
        <f t="shared" si="255"/>
        <v>63.46269664661812</v>
      </c>
      <c r="BC388" s="5">
        <f t="shared" si="279"/>
        <v>77.5</v>
      </c>
      <c r="BD388" s="5">
        <f t="shared" si="280"/>
        <v>64.473684210526315</v>
      </c>
      <c r="BE388" s="5">
        <f t="shared" si="281"/>
        <v>88.75</v>
      </c>
      <c r="BF388" s="5">
        <f t="shared" si="282"/>
        <v>63.395522388059703</v>
      </c>
      <c r="BG388" s="5">
        <f t="shared" si="283"/>
        <v>91.604477611940297</v>
      </c>
      <c r="BH388" s="5">
        <f t="shared" si="284"/>
        <v>85.462931902046293</v>
      </c>
      <c r="BI388" s="5">
        <f t="shared" si="285"/>
        <v>55</v>
      </c>
      <c r="BJ388" s="5">
        <f t="shared" si="286"/>
        <v>21.05263157894737</v>
      </c>
      <c r="BK388" s="5">
        <f t="shared" si="287"/>
        <v>75</v>
      </c>
      <c r="BL388" s="5">
        <f t="shared" si="288"/>
        <v>18.656716417910445</v>
      </c>
      <c r="BM388" s="5">
        <f t="shared" si="289"/>
        <v>81.343283582089541</v>
      </c>
      <c r="BN388" s="5">
        <f t="shared" si="290"/>
        <v>67.69540422676954</v>
      </c>
      <c r="BP388" s="51" t="s">
        <v>801</v>
      </c>
      <c r="BQ388" s="51" t="s">
        <v>787</v>
      </c>
    </row>
    <row r="389" spans="1:69" x14ac:dyDescent="0.25">
      <c r="A389" s="1">
        <v>406</v>
      </c>
      <c r="B389" s="1" t="s">
        <v>471</v>
      </c>
      <c r="C389" s="1" t="s">
        <v>73</v>
      </c>
      <c r="D389" s="1">
        <v>28</v>
      </c>
      <c r="E389" s="4">
        <f t="shared" si="271"/>
        <v>70</v>
      </c>
      <c r="F389">
        <v>75</v>
      </c>
      <c r="G389">
        <v>190</v>
      </c>
      <c r="H389" t="s">
        <v>672</v>
      </c>
      <c r="I389" s="1" t="s">
        <v>587</v>
      </c>
      <c r="J389" s="1" t="s">
        <v>95</v>
      </c>
      <c r="K389" s="1">
        <v>64</v>
      </c>
      <c r="L389" s="1">
        <v>10</v>
      </c>
      <c r="M389" s="1">
        <v>1188</v>
      </c>
      <c r="N389" s="12">
        <v>125</v>
      </c>
      <c r="O389" s="12">
        <v>334</v>
      </c>
      <c r="P389" s="12">
        <v>0.374</v>
      </c>
      <c r="Q389" s="7">
        <v>19</v>
      </c>
      <c r="R389" s="7">
        <v>60</v>
      </c>
      <c r="S389" s="7">
        <v>0.317</v>
      </c>
      <c r="T389" s="1">
        <v>106</v>
      </c>
      <c r="U389" s="1">
        <v>274</v>
      </c>
      <c r="V389" s="1">
        <v>0.38700000000000001</v>
      </c>
      <c r="W389" s="1">
        <v>0.40300000000000002</v>
      </c>
      <c r="X389" s="16">
        <v>133</v>
      </c>
      <c r="Y389" s="16">
        <v>173</v>
      </c>
      <c r="Z389" s="16">
        <v>0.76900000000000002</v>
      </c>
      <c r="AA389" s="20">
        <v>23</v>
      </c>
      <c r="AB389" s="20">
        <v>121</v>
      </c>
      <c r="AC389" s="20">
        <v>144</v>
      </c>
      <c r="AD389" s="32">
        <v>182</v>
      </c>
      <c r="AE389" s="34">
        <v>29</v>
      </c>
      <c r="AF389" s="30">
        <v>0</v>
      </c>
      <c r="AG389" s="1">
        <v>86</v>
      </c>
      <c r="AH389" s="1">
        <v>73</v>
      </c>
      <c r="AI389" s="1">
        <v>402</v>
      </c>
      <c r="AJ389" s="1"/>
      <c r="AK389" s="4">
        <f t="shared" si="272"/>
        <v>78.980315048683693</v>
      </c>
      <c r="AL389" s="4">
        <f t="shared" si="273"/>
        <v>70.603381285123319</v>
      </c>
      <c r="AM389" s="14">
        <f t="shared" si="274"/>
        <v>63.601484066767831</v>
      </c>
      <c r="AN389" s="10">
        <f t="shared" si="262"/>
        <v>72.430399999999992</v>
      </c>
      <c r="AO389" s="18">
        <f t="shared" si="250"/>
        <v>83.700289999999995</v>
      </c>
      <c r="AP389" s="39">
        <f t="shared" si="266"/>
        <v>72.233307659452294</v>
      </c>
      <c r="AQ389" s="37">
        <f t="shared" si="270"/>
        <v>58.019999999999996</v>
      </c>
      <c r="AR389" s="24">
        <f t="shared" si="267"/>
        <v>53.6875</v>
      </c>
      <c r="AS389" s="22">
        <f t="shared" si="268"/>
        <v>56.814104851108844</v>
      </c>
      <c r="AT389" s="26">
        <f t="shared" si="269"/>
        <v>66.625533422537416</v>
      </c>
      <c r="AU389" s="43">
        <f t="shared" ref="AU389:AU395" si="292">((AD389/5.5)*0.95+(AY389/0.95)*0.17)*0.67+40</f>
        <v>70.945422067284696</v>
      </c>
      <c r="AV389" s="37">
        <f t="shared" si="275"/>
        <v>79.521393816216957</v>
      </c>
      <c r="AW389" s="42">
        <f t="shared" si="291"/>
        <v>76.183292739449314</v>
      </c>
      <c r="AX389" s="45">
        <f t="shared" si="276"/>
        <v>78.708187457867496</v>
      </c>
      <c r="AY389" s="47">
        <f t="shared" ref="AY389:AY412" si="293">(BI389*0.2+BK389*0.2+BM389*0.2+(AQ389/0.96)*0.45)*0.79+30</f>
        <v>82.431128264925377</v>
      </c>
      <c r="AZ389" s="28">
        <f t="shared" si="277"/>
        <v>70.170271047096591</v>
      </c>
      <c r="BA389" s="49">
        <f t="shared" si="278"/>
        <v>84.760807687353463</v>
      </c>
      <c r="BB389" s="45">
        <f t="shared" si="255"/>
        <v>59.820977481913189</v>
      </c>
      <c r="BC389" s="5">
        <f t="shared" si="279"/>
        <v>77.5</v>
      </c>
      <c r="BD389" s="5">
        <f t="shared" si="280"/>
        <v>69.21052631578948</v>
      </c>
      <c r="BE389" s="5">
        <f t="shared" si="281"/>
        <v>83.125</v>
      </c>
      <c r="BF389" s="5">
        <f t="shared" si="282"/>
        <v>64.738805970149258</v>
      </c>
      <c r="BG389" s="5">
        <f t="shared" si="283"/>
        <v>90.261194029850742</v>
      </c>
      <c r="BH389" s="5">
        <f t="shared" si="284"/>
        <v>72.933579335793354</v>
      </c>
      <c r="BI389" s="5">
        <f t="shared" si="285"/>
        <v>55</v>
      </c>
      <c r="BJ389" s="5">
        <f t="shared" si="286"/>
        <v>31.578947368421051</v>
      </c>
      <c r="BK389" s="5">
        <f t="shared" si="287"/>
        <v>62.5</v>
      </c>
      <c r="BL389" s="5">
        <f t="shared" si="288"/>
        <v>21.641791044776117</v>
      </c>
      <c r="BM389" s="5">
        <f t="shared" si="289"/>
        <v>78.358208955223873</v>
      </c>
      <c r="BN389" s="5">
        <f t="shared" si="290"/>
        <v>39.852398523985244</v>
      </c>
      <c r="BP389" s="51" t="s">
        <v>797</v>
      </c>
      <c r="BQ389" s="51" t="s">
        <v>781</v>
      </c>
    </row>
    <row r="390" spans="1:69" x14ac:dyDescent="0.25">
      <c r="A390" s="1">
        <v>156</v>
      </c>
      <c r="B390" s="1" t="s">
        <v>217</v>
      </c>
      <c r="C390" s="1" t="s">
        <v>30</v>
      </c>
      <c r="D390" s="1">
        <v>31</v>
      </c>
      <c r="E390" s="4">
        <f t="shared" si="271"/>
        <v>71</v>
      </c>
      <c r="F390">
        <v>76</v>
      </c>
      <c r="G390">
        <v>213</v>
      </c>
      <c r="H390" t="s">
        <v>655</v>
      </c>
      <c r="I390" s="1" t="s">
        <v>587</v>
      </c>
      <c r="J390" s="1" t="s">
        <v>38</v>
      </c>
      <c r="K390" s="1">
        <v>50</v>
      </c>
      <c r="L390" s="1">
        <v>21</v>
      </c>
      <c r="M390" s="1">
        <v>1087</v>
      </c>
      <c r="N390" s="12">
        <v>148</v>
      </c>
      <c r="O390" s="12">
        <v>402</v>
      </c>
      <c r="P390" s="12">
        <v>0.36799999999999999</v>
      </c>
      <c r="Q390" s="7">
        <v>94</v>
      </c>
      <c r="R390" s="7">
        <v>263</v>
      </c>
      <c r="S390" s="7">
        <v>0.35699999999999998</v>
      </c>
      <c r="T390" s="1">
        <v>54</v>
      </c>
      <c r="U390" s="1">
        <v>139</v>
      </c>
      <c r="V390" s="1">
        <v>0.38800000000000001</v>
      </c>
      <c r="W390" s="1">
        <v>0.48499999999999999</v>
      </c>
      <c r="X390" s="16">
        <v>45</v>
      </c>
      <c r="Y390" s="16">
        <v>55</v>
      </c>
      <c r="Z390" s="16">
        <v>0.81799999999999995</v>
      </c>
      <c r="AA390" s="20">
        <v>9</v>
      </c>
      <c r="AB390" s="20">
        <v>76</v>
      </c>
      <c r="AC390" s="20">
        <v>85</v>
      </c>
      <c r="AD390" s="32">
        <v>119</v>
      </c>
      <c r="AE390" s="34">
        <v>34</v>
      </c>
      <c r="AF390" s="30">
        <v>11</v>
      </c>
      <c r="AG390" s="1">
        <v>60</v>
      </c>
      <c r="AH390" s="1">
        <v>97</v>
      </c>
      <c r="AI390" s="1">
        <v>435</v>
      </c>
      <c r="AJ390" s="1"/>
      <c r="AK390" s="4">
        <f t="shared" si="272"/>
        <v>77.914450862251215</v>
      </c>
      <c r="AL390" s="4">
        <f t="shared" si="273"/>
        <v>69.512437941363018</v>
      </c>
      <c r="AM390" s="14">
        <f t="shared" si="274"/>
        <v>64.555229135053111</v>
      </c>
      <c r="AN390" s="10">
        <f t="shared" ref="AN390:AN421" si="294">IF(C390="SG",((S390*100)*0.6+(Q390/2)*0.4)*0.64+59,IF(C390="PG",((S390*100)*0.6+(Q390/2)*0.4)*0.72+56,((S390*100)*0.6+(Q390/2)*0.4)*0.82+45))</f>
        <v>84.740800000000007</v>
      </c>
      <c r="AO390" s="18">
        <f t="shared" si="250"/>
        <v>85.771379999999994</v>
      </c>
      <c r="AP390" s="39">
        <f t="shared" si="266"/>
        <v>68.781994855013011</v>
      </c>
      <c r="AQ390" s="37">
        <f t="shared" si="270"/>
        <v>59.92</v>
      </c>
      <c r="AR390" s="24">
        <f t="shared" si="267"/>
        <v>57.43888888888889</v>
      </c>
      <c r="AS390" s="22">
        <f t="shared" si="268"/>
        <v>53.231618833307316</v>
      </c>
      <c r="AT390" s="26">
        <f t="shared" si="269"/>
        <v>62.832571214259694</v>
      </c>
      <c r="AU390" s="43">
        <f t="shared" si="292"/>
        <v>63.011267125598089</v>
      </c>
      <c r="AV390" s="37">
        <f t="shared" si="275"/>
        <v>76.896554796003954</v>
      </c>
      <c r="AW390" s="42">
        <f t="shared" si="291"/>
        <v>75.974486421350747</v>
      </c>
      <c r="AX390" s="45">
        <f t="shared" si="276"/>
        <v>70.390551110816276</v>
      </c>
      <c r="AY390" s="47">
        <f t="shared" si="293"/>
        <v>77.065281716417914</v>
      </c>
      <c r="AZ390" s="28">
        <f t="shared" si="277"/>
        <v>66.975693866500137</v>
      </c>
      <c r="BA390" s="49">
        <f t="shared" si="278"/>
        <v>80.431719243261625</v>
      </c>
      <c r="BB390" s="45">
        <f t="shared" si="255"/>
        <v>64.180969855337494</v>
      </c>
      <c r="BC390" s="5">
        <f t="shared" si="279"/>
        <v>70</v>
      </c>
      <c r="BD390" s="5">
        <f t="shared" si="280"/>
        <v>71.578947368421055</v>
      </c>
      <c r="BE390" s="5">
        <f t="shared" si="281"/>
        <v>80.3125</v>
      </c>
      <c r="BF390" s="5">
        <f t="shared" si="282"/>
        <v>72.462686567164184</v>
      </c>
      <c r="BG390" s="5">
        <f t="shared" si="283"/>
        <v>82.537313432835816</v>
      </c>
      <c r="BH390" s="5">
        <f t="shared" si="284"/>
        <v>71.408923180140889</v>
      </c>
      <c r="BI390" s="5">
        <f t="shared" si="285"/>
        <v>40</v>
      </c>
      <c r="BJ390" s="5">
        <f t="shared" si="286"/>
        <v>36.842105263157897</v>
      </c>
      <c r="BK390" s="5">
        <f t="shared" si="287"/>
        <v>56.25</v>
      </c>
      <c r="BL390" s="5">
        <f t="shared" si="288"/>
        <v>38.805970149253731</v>
      </c>
      <c r="BM390" s="5">
        <f t="shared" si="289"/>
        <v>61.194029850746269</v>
      </c>
      <c r="BN390" s="5">
        <f t="shared" si="290"/>
        <v>36.464273733646429</v>
      </c>
      <c r="BP390" s="51" t="s">
        <v>788</v>
      </c>
      <c r="BQ390" s="51" t="s">
        <v>789</v>
      </c>
    </row>
    <row r="391" spans="1:69" x14ac:dyDescent="0.25">
      <c r="A391" s="1">
        <v>75</v>
      </c>
      <c r="B391" s="1" t="s">
        <v>133</v>
      </c>
      <c r="C391" s="1" t="s">
        <v>50</v>
      </c>
      <c r="D391" s="1">
        <v>35</v>
      </c>
      <c r="E391" s="4">
        <f t="shared" si="271"/>
        <v>74</v>
      </c>
      <c r="F391">
        <v>79</v>
      </c>
      <c r="G391">
        <v>215</v>
      </c>
      <c r="H391" t="s">
        <v>618</v>
      </c>
      <c r="I391" s="1" t="s">
        <v>587</v>
      </c>
      <c r="J391" s="1" t="s">
        <v>95</v>
      </c>
      <c r="K391" s="1">
        <v>75</v>
      </c>
      <c r="L391" s="1">
        <v>1</v>
      </c>
      <c r="M391" s="1">
        <v>1505</v>
      </c>
      <c r="N391" s="12">
        <v>218</v>
      </c>
      <c r="O391" s="12">
        <v>517</v>
      </c>
      <c r="P391" s="12">
        <v>0.42199999999999999</v>
      </c>
      <c r="Q391" s="7">
        <v>91</v>
      </c>
      <c r="R391" s="7">
        <v>235</v>
      </c>
      <c r="S391" s="7">
        <v>0.38700000000000001</v>
      </c>
      <c r="T391" s="1">
        <v>127</v>
      </c>
      <c r="U391" s="1">
        <v>282</v>
      </c>
      <c r="V391" s="1">
        <v>0.45</v>
      </c>
      <c r="W391" s="1">
        <v>0.51</v>
      </c>
      <c r="X391" s="16">
        <v>53</v>
      </c>
      <c r="Y391" s="16">
        <v>67</v>
      </c>
      <c r="Z391" s="16">
        <v>0.79100000000000004</v>
      </c>
      <c r="AA391" s="20">
        <v>27</v>
      </c>
      <c r="AB391" s="20">
        <v>170</v>
      </c>
      <c r="AC391" s="20">
        <v>197</v>
      </c>
      <c r="AD391" s="32">
        <v>63</v>
      </c>
      <c r="AE391" s="34">
        <v>29</v>
      </c>
      <c r="AF391" s="30">
        <v>22</v>
      </c>
      <c r="AG391" s="1">
        <v>48</v>
      </c>
      <c r="AH391" s="1">
        <v>98</v>
      </c>
      <c r="AI391" s="1">
        <v>580</v>
      </c>
      <c r="AJ391" s="1"/>
      <c r="AK391" s="4">
        <f t="shared" si="272"/>
        <v>77.496098846897127</v>
      </c>
      <c r="AL391" s="4">
        <f t="shared" si="273"/>
        <v>69.08424234917706</v>
      </c>
      <c r="AM391" s="14">
        <f t="shared" si="274"/>
        <v>69.842540212443097</v>
      </c>
      <c r="AN391" s="10">
        <f t="shared" si="294"/>
        <v>78.964399999999998</v>
      </c>
      <c r="AO391" s="18">
        <f t="shared" ref="AO391:AO454" si="295">IF(Y391&gt;50,((Z391*107)*0.9+(X391/5)*0.1)*0.7+30,((Z391*90)*0.5+(X391/5)*0.5)*0.7+40)</f>
        <v>84.063310000000001</v>
      </c>
      <c r="AP391" s="39">
        <f t="shared" si="266"/>
        <v>73.024698993520957</v>
      </c>
      <c r="AQ391" s="37">
        <f t="shared" si="270"/>
        <v>58.019999999999996</v>
      </c>
      <c r="AR391" s="24">
        <f t="shared" si="267"/>
        <v>61.555277777777775</v>
      </c>
      <c r="AS391" s="22">
        <f t="shared" si="268"/>
        <v>58.137027741963109</v>
      </c>
      <c r="AT391" s="26">
        <f t="shared" si="269"/>
        <v>69.901789646725007</v>
      </c>
      <c r="AU391" s="43">
        <f t="shared" si="292"/>
        <v>55.683853454844503</v>
      </c>
      <c r="AV391" s="37">
        <f t="shared" si="275"/>
        <v>75.972615538941341</v>
      </c>
      <c r="AW391" s="42">
        <f t="shared" si="291"/>
        <v>75.69943737670566</v>
      </c>
      <c r="AX391" s="45">
        <f t="shared" si="276"/>
        <v>64.030334404449576</v>
      </c>
      <c r="AY391" s="47">
        <f t="shared" si="293"/>
        <v>70.003367070895536</v>
      </c>
      <c r="AZ391" s="28">
        <f t="shared" si="277"/>
        <v>69.143644215230537</v>
      </c>
      <c r="BA391" s="49">
        <f t="shared" si="278"/>
        <v>74.225427415852749</v>
      </c>
      <c r="BB391" s="45">
        <f t="shared" si="255"/>
        <v>67.080153737483244</v>
      </c>
      <c r="BC391" s="5">
        <f t="shared" si="279"/>
        <v>60</v>
      </c>
      <c r="BD391" s="5">
        <f t="shared" si="280"/>
        <v>78.68421052631578</v>
      </c>
      <c r="BE391" s="5">
        <f t="shared" si="281"/>
        <v>71.875</v>
      </c>
      <c r="BF391" s="5">
        <f t="shared" si="282"/>
        <v>73.134328358208961</v>
      </c>
      <c r="BG391" s="5">
        <f t="shared" si="283"/>
        <v>81.865671641791039</v>
      </c>
      <c r="BH391" s="5">
        <f t="shared" si="284"/>
        <v>77.718886279771894</v>
      </c>
      <c r="BI391" s="5">
        <f t="shared" si="285"/>
        <v>20</v>
      </c>
      <c r="BJ391" s="5">
        <f t="shared" si="286"/>
        <v>52.631578947368418</v>
      </c>
      <c r="BK391" s="5">
        <f t="shared" si="287"/>
        <v>37.5</v>
      </c>
      <c r="BL391" s="5">
        <f t="shared" si="288"/>
        <v>40.298507462686565</v>
      </c>
      <c r="BM391" s="5">
        <f t="shared" si="289"/>
        <v>59.701492537313428</v>
      </c>
      <c r="BN391" s="5">
        <f t="shared" si="290"/>
        <v>50.486413955048647</v>
      </c>
      <c r="BP391" s="51" t="s">
        <v>791</v>
      </c>
      <c r="BQ391" s="51" t="s">
        <v>787</v>
      </c>
    </row>
    <row r="392" spans="1:69" x14ac:dyDescent="0.25">
      <c r="A392" s="1">
        <v>305</v>
      </c>
      <c r="B392" s="1" t="s">
        <v>367</v>
      </c>
      <c r="C392" s="1" t="s">
        <v>73</v>
      </c>
      <c r="D392" s="1">
        <v>23</v>
      </c>
      <c r="E392" s="4">
        <f t="shared" si="271"/>
        <v>70</v>
      </c>
      <c r="F392">
        <v>75</v>
      </c>
      <c r="G392">
        <v>190</v>
      </c>
      <c r="H392" t="s">
        <v>628</v>
      </c>
      <c r="I392" s="1" t="s">
        <v>587</v>
      </c>
      <c r="J392" s="1" t="s">
        <v>103</v>
      </c>
      <c r="K392" s="1">
        <v>68</v>
      </c>
      <c r="L392" s="1">
        <v>30</v>
      </c>
      <c r="M392" s="1">
        <v>1436</v>
      </c>
      <c r="N392" s="12">
        <v>206</v>
      </c>
      <c r="O392" s="12">
        <v>470</v>
      </c>
      <c r="P392" s="12">
        <v>0.438</v>
      </c>
      <c r="Q392" s="7">
        <v>34</v>
      </c>
      <c r="R392" s="7">
        <v>111</v>
      </c>
      <c r="S392" s="7">
        <v>0.30599999999999999</v>
      </c>
      <c r="T392" s="1">
        <v>172</v>
      </c>
      <c r="U392" s="1">
        <v>359</v>
      </c>
      <c r="V392" s="1">
        <v>0.47899999999999998</v>
      </c>
      <c r="W392" s="1">
        <v>0.47399999999999998</v>
      </c>
      <c r="X392" s="16">
        <v>57</v>
      </c>
      <c r="Y392" s="16">
        <v>84</v>
      </c>
      <c r="Z392" s="16">
        <v>0.67900000000000005</v>
      </c>
      <c r="AA392" s="20">
        <v>52</v>
      </c>
      <c r="AB392" s="20">
        <v>128</v>
      </c>
      <c r="AC392" s="20">
        <v>180</v>
      </c>
      <c r="AD392" s="32">
        <v>188</v>
      </c>
      <c r="AE392" s="34">
        <v>45</v>
      </c>
      <c r="AF392" s="30">
        <v>11</v>
      </c>
      <c r="AG392" s="1">
        <v>85</v>
      </c>
      <c r="AH392" s="1">
        <v>92</v>
      </c>
      <c r="AI392" s="1">
        <v>503</v>
      </c>
      <c r="AJ392" s="1"/>
      <c r="AK392" s="4">
        <f t="shared" si="272"/>
        <v>82.265769137633328</v>
      </c>
      <c r="AL392" s="4">
        <f t="shared" si="273"/>
        <v>73.966140176165865</v>
      </c>
      <c r="AM392" s="14">
        <f t="shared" si="274"/>
        <v>69.769629742033388</v>
      </c>
      <c r="AN392" s="10">
        <f t="shared" si="294"/>
        <v>74.115200000000002</v>
      </c>
      <c r="AO392" s="18">
        <f t="shared" si="295"/>
        <v>76.569389999999999</v>
      </c>
      <c r="AP392" s="39">
        <f t="shared" si="266"/>
        <v>76.94644055131414</v>
      </c>
      <c r="AQ392" s="37">
        <f t="shared" si="270"/>
        <v>64.099999999999994</v>
      </c>
      <c r="AR392" s="24">
        <f t="shared" si="267"/>
        <v>57.256388888888893</v>
      </c>
      <c r="AS392" s="22">
        <f t="shared" si="268"/>
        <v>62.474998377025557</v>
      </c>
      <c r="AT392" s="26">
        <f t="shared" si="269"/>
        <v>68.206426948454123</v>
      </c>
      <c r="AU392" s="43">
        <f t="shared" si="292"/>
        <v>72.383312914174638</v>
      </c>
      <c r="AV392" s="37">
        <f t="shared" si="275"/>
        <v>81.378786344735019</v>
      </c>
      <c r="AW392" s="42">
        <f t="shared" si="291"/>
        <v>80.307463374083426</v>
      </c>
      <c r="AX392" s="45">
        <f t="shared" si="276"/>
        <v>86.535404405200609</v>
      </c>
      <c r="AY392" s="47">
        <f t="shared" si="293"/>
        <v>88.632628264925387</v>
      </c>
      <c r="AZ392" s="28">
        <f t="shared" si="277"/>
        <v>74.719989612963587</v>
      </c>
      <c r="BA392" s="49">
        <f t="shared" si="278"/>
        <v>87.123620131564479</v>
      </c>
      <c r="BB392" s="45">
        <f t="shared" si="255"/>
        <v>62.938563263290483</v>
      </c>
      <c r="BC392" s="5">
        <f t="shared" si="279"/>
        <v>90</v>
      </c>
      <c r="BD392" s="5">
        <f t="shared" si="280"/>
        <v>69.21052631578948</v>
      </c>
      <c r="BE392" s="5">
        <f t="shared" si="281"/>
        <v>83.125</v>
      </c>
      <c r="BF392" s="5">
        <f t="shared" si="282"/>
        <v>64.738805970149258</v>
      </c>
      <c r="BG392" s="5">
        <f t="shared" si="283"/>
        <v>90.261194029850742</v>
      </c>
      <c r="BH392" s="5">
        <f t="shared" si="284"/>
        <v>76.677289500167731</v>
      </c>
      <c r="BI392" s="5">
        <f t="shared" si="285"/>
        <v>80</v>
      </c>
      <c r="BJ392" s="5">
        <f t="shared" si="286"/>
        <v>31.578947368421051</v>
      </c>
      <c r="BK392" s="5">
        <f t="shared" si="287"/>
        <v>62.5</v>
      </c>
      <c r="BL392" s="5">
        <f t="shared" si="288"/>
        <v>21.641791044776117</v>
      </c>
      <c r="BM392" s="5">
        <f t="shared" si="289"/>
        <v>78.358208955223873</v>
      </c>
      <c r="BN392" s="5">
        <f t="shared" si="290"/>
        <v>48.171754444817175</v>
      </c>
      <c r="BP392" s="51" t="s">
        <v>799</v>
      </c>
      <c r="BQ392" s="51" t="s">
        <v>789</v>
      </c>
    </row>
    <row r="393" spans="1:69" x14ac:dyDescent="0.25">
      <c r="A393" s="1">
        <v>153</v>
      </c>
      <c r="B393" s="1" t="s">
        <v>214</v>
      </c>
      <c r="C393" s="1" t="s">
        <v>73</v>
      </c>
      <c r="D393" s="1">
        <v>30</v>
      </c>
      <c r="E393" s="4">
        <f t="shared" si="271"/>
        <v>68</v>
      </c>
      <c r="F393">
        <v>73</v>
      </c>
      <c r="G393">
        <v>205</v>
      </c>
      <c r="H393" t="s">
        <v>590</v>
      </c>
      <c r="I393" s="1" t="s">
        <v>587</v>
      </c>
      <c r="J393" s="1" t="s">
        <v>51</v>
      </c>
      <c r="K393" s="1">
        <v>29</v>
      </c>
      <c r="L393" s="1">
        <v>3</v>
      </c>
      <c r="M393" s="1">
        <v>281</v>
      </c>
      <c r="N393" s="12">
        <v>43</v>
      </c>
      <c r="O393" s="12">
        <v>106</v>
      </c>
      <c r="P393" s="12">
        <v>0.40600000000000003</v>
      </c>
      <c r="Q393" s="7">
        <v>10</v>
      </c>
      <c r="R393" s="7">
        <v>34</v>
      </c>
      <c r="S393" s="7">
        <v>0.29399999999999998</v>
      </c>
      <c r="T393" s="1">
        <v>33</v>
      </c>
      <c r="U393" s="1">
        <v>72</v>
      </c>
      <c r="V393" s="1">
        <v>0.45800000000000002</v>
      </c>
      <c r="W393" s="1">
        <v>0.45300000000000001</v>
      </c>
      <c r="X393" s="16">
        <v>12</v>
      </c>
      <c r="Y393" s="16">
        <v>15</v>
      </c>
      <c r="Z393" s="16">
        <v>0.8</v>
      </c>
      <c r="AA393" s="20">
        <v>2</v>
      </c>
      <c r="AB393" s="20">
        <v>24</v>
      </c>
      <c r="AC393" s="20">
        <v>26</v>
      </c>
      <c r="AD393" s="32">
        <v>41</v>
      </c>
      <c r="AE393" s="34">
        <v>11</v>
      </c>
      <c r="AF393" s="30">
        <v>4</v>
      </c>
      <c r="AG393" s="1">
        <v>18</v>
      </c>
      <c r="AH393" s="1">
        <v>17</v>
      </c>
      <c r="AI393" s="1">
        <v>108</v>
      </c>
      <c r="AJ393" s="1"/>
      <c r="AK393" s="4">
        <f t="shared" si="272"/>
        <v>72.856495241166087</v>
      </c>
      <c r="AL393" s="4">
        <f t="shared" si="273"/>
        <v>64.335471599781755</v>
      </c>
      <c r="AM393" s="14">
        <f t="shared" si="274"/>
        <v>60.55126251896813</v>
      </c>
      <c r="AN393" s="10">
        <f t="shared" si="294"/>
        <v>70.140799999999999</v>
      </c>
      <c r="AO393" s="18">
        <f t="shared" si="295"/>
        <v>66.039999999999992</v>
      </c>
      <c r="AP393" s="39">
        <f t="shared" si="266"/>
        <v>66.712905705503417</v>
      </c>
      <c r="AQ393" s="37">
        <f t="shared" si="270"/>
        <v>51.18</v>
      </c>
      <c r="AR393" s="24">
        <f t="shared" si="267"/>
        <v>54.62027777777778</v>
      </c>
      <c r="AS393" s="22">
        <f t="shared" si="268"/>
        <v>50.701592269479107</v>
      </c>
      <c r="AT393" s="26">
        <f t="shared" si="269"/>
        <v>58.652068459955295</v>
      </c>
      <c r="AU393" s="43">
        <f t="shared" si="292"/>
        <v>54.159496527212923</v>
      </c>
      <c r="AV393" s="37">
        <f t="shared" si="275"/>
        <v>72.213381806757909</v>
      </c>
      <c r="AW393" s="42">
        <f t="shared" si="291"/>
        <v>72.780325664840561</v>
      </c>
      <c r="AX393" s="45">
        <f t="shared" si="276"/>
        <v>71.336450099147839</v>
      </c>
      <c r="AY393" s="47">
        <f t="shared" si="293"/>
        <v>78.524534048507462</v>
      </c>
      <c r="AZ393" s="28">
        <f t="shared" si="277"/>
        <v>63.796857191332933</v>
      </c>
      <c r="BA393" s="49">
        <f t="shared" si="278"/>
        <v>83.618835184763697</v>
      </c>
      <c r="BB393" s="45">
        <f t="shared" si="255"/>
        <v>54.338758342261244</v>
      </c>
      <c r="BC393" s="5">
        <f t="shared" si="279"/>
        <v>72.5</v>
      </c>
      <c r="BD393" s="5">
        <f t="shared" si="280"/>
        <v>64.473684210526315</v>
      </c>
      <c r="BE393" s="5">
        <f t="shared" si="281"/>
        <v>88.75</v>
      </c>
      <c r="BF393" s="5">
        <f t="shared" si="282"/>
        <v>69.776119402985074</v>
      </c>
      <c r="BG393" s="5">
        <f t="shared" si="283"/>
        <v>85.223880597014926</v>
      </c>
      <c r="BH393" s="5">
        <f t="shared" si="284"/>
        <v>59.241865145924187</v>
      </c>
      <c r="BI393" s="5">
        <f t="shared" si="285"/>
        <v>45</v>
      </c>
      <c r="BJ393" s="5">
        <f t="shared" si="286"/>
        <v>21.05263157894737</v>
      </c>
      <c r="BK393" s="5">
        <f t="shared" si="287"/>
        <v>75</v>
      </c>
      <c r="BL393" s="5">
        <f t="shared" si="288"/>
        <v>32.835820895522389</v>
      </c>
      <c r="BM393" s="5">
        <f t="shared" si="289"/>
        <v>67.164179104477611</v>
      </c>
      <c r="BN393" s="5">
        <f t="shared" si="290"/>
        <v>9.426366990942638</v>
      </c>
      <c r="BP393" s="51" t="s">
        <v>789</v>
      </c>
      <c r="BQ393" s="51" t="s">
        <v>787</v>
      </c>
    </row>
    <row r="394" spans="1:69" x14ac:dyDescent="0.25">
      <c r="A394" s="1">
        <v>70</v>
      </c>
      <c r="B394" s="1" t="s">
        <v>128</v>
      </c>
      <c r="C394" s="1" t="s">
        <v>50</v>
      </c>
      <c r="D394" s="1">
        <v>23</v>
      </c>
      <c r="E394" s="4">
        <f t="shared" si="271"/>
        <v>74</v>
      </c>
      <c r="F394">
        <v>79</v>
      </c>
      <c r="G394">
        <v>205</v>
      </c>
      <c r="H394" t="s">
        <v>590</v>
      </c>
      <c r="I394" s="1" t="s">
        <v>587</v>
      </c>
      <c r="J394" s="1" t="s">
        <v>86</v>
      </c>
      <c r="K394" s="1">
        <v>36</v>
      </c>
      <c r="L394" s="1">
        <v>2</v>
      </c>
      <c r="M394" s="1">
        <v>338</v>
      </c>
      <c r="N394" s="12">
        <v>24</v>
      </c>
      <c r="O394" s="12">
        <v>70</v>
      </c>
      <c r="P394" s="12">
        <v>0.34300000000000003</v>
      </c>
      <c r="Q394" s="7">
        <v>15</v>
      </c>
      <c r="R394" s="7">
        <v>46</v>
      </c>
      <c r="S394" s="7">
        <v>0.32600000000000001</v>
      </c>
      <c r="T394" s="1">
        <v>9</v>
      </c>
      <c r="U394" s="1">
        <v>24</v>
      </c>
      <c r="V394" s="1">
        <v>0.375</v>
      </c>
      <c r="W394" s="1">
        <v>0.45</v>
      </c>
      <c r="X394" s="16">
        <v>6</v>
      </c>
      <c r="Y394" s="16">
        <v>9</v>
      </c>
      <c r="Z394" s="16">
        <v>0.66700000000000004</v>
      </c>
      <c r="AA394" s="20">
        <v>1</v>
      </c>
      <c r="AB394" s="20">
        <v>49</v>
      </c>
      <c r="AC394" s="20">
        <v>50</v>
      </c>
      <c r="AD394" s="32">
        <v>8</v>
      </c>
      <c r="AE394" s="34">
        <v>10</v>
      </c>
      <c r="AF394" s="30">
        <v>4</v>
      </c>
      <c r="AG394" s="1">
        <v>8</v>
      </c>
      <c r="AH394" s="1">
        <v>19</v>
      </c>
      <c r="AI394" s="1">
        <v>69</v>
      </c>
      <c r="AJ394" s="1"/>
      <c r="AK394" s="4">
        <f t="shared" si="272"/>
        <v>72.94595499909704</v>
      </c>
      <c r="AL394" s="4">
        <f t="shared" si="273"/>
        <v>64.427036293193439</v>
      </c>
      <c r="AM394" s="14">
        <f t="shared" si="274"/>
        <v>57.520820940819426</v>
      </c>
      <c r="AN394" s="10">
        <f t="shared" si="294"/>
        <v>63.499200000000002</v>
      </c>
      <c r="AO394" s="18">
        <f t="shared" si="295"/>
        <v>61.430499999999995</v>
      </c>
      <c r="AP394" s="39">
        <f t="shared" si="266"/>
        <v>68.965581068472815</v>
      </c>
      <c r="AQ394" s="37">
        <f t="shared" si="270"/>
        <v>50.8</v>
      </c>
      <c r="AR394" s="24">
        <f t="shared" si="267"/>
        <v>55.715277777777779</v>
      </c>
      <c r="AS394" s="22">
        <f t="shared" si="268"/>
        <v>52.697094970041405</v>
      </c>
      <c r="AT394" s="26">
        <f t="shared" si="269"/>
        <v>62.110428303374739</v>
      </c>
      <c r="AU394" s="43">
        <f t="shared" si="292"/>
        <v>50.276266668660284</v>
      </c>
      <c r="AV394" s="37">
        <f t="shared" si="275"/>
        <v>71.020398444547823</v>
      </c>
      <c r="AW394" s="42">
        <f t="shared" si="291"/>
        <v>73.048598634293029</v>
      </c>
      <c r="AX394" s="45">
        <f t="shared" si="276"/>
        <v>73.999530203978424</v>
      </c>
      <c r="AY394" s="47">
        <f t="shared" si="293"/>
        <v>77.988815298507461</v>
      </c>
      <c r="AZ394" s="28">
        <f t="shared" si="277"/>
        <v>74.968074474931669</v>
      </c>
      <c r="BA394" s="49">
        <f t="shared" si="278"/>
        <v>74.180286245316381</v>
      </c>
      <c r="BB394" s="45">
        <f t="shared" si="255"/>
        <v>62.611707660373696</v>
      </c>
      <c r="BC394" s="5">
        <f t="shared" si="279"/>
        <v>90</v>
      </c>
      <c r="BD394" s="5">
        <f t="shared" si="280"/>
        <v>78.68421052631578</v>
      </c>
      <c r="BE394" s="5">
        <f t="shared" si="281"/>
        <v>71.875</v>
      </c>
      <c r="BF394" s="5">
        <f t="shared" si="282"/>
        <v>69.776119402985074</v>
      </c>
      <c r="BG394" s="5">
        <f t="shared" si="283"/>
        <v>85.223880597014926</v>
      </c>
      <c r="BH394" s="5">
        <f t="shared" si="284"/>
        <v>60.102314659510235</v>
      </c>
      <c r="BI394" s="5">
        <f t="shared" si="285"/>
        <v>80</v>
      </c>
      <c r="BJ394" s="5">
        <f t="shared" si="286"/>
        <v>52.631578947368418</v>
      </c>
      <c r="BK394" s="5">
        <f t="shared" si="287"/>
        <v>37.5</v>
      </c>
      <c r="BL394" s="5">
        <f t="shared" si="288"/>
        <v>32.835820895522389</v>
      </c>
      <c r="BM394" s="5">
        <f t="shared" si="289"/>
        <v>67.164179104477611</v>
      </c>
      <c r="BN394" s="5">
        <f t="shared" si="290"/>
        <v>11.338477021133848</v>
      </c>
      <c r="BP394" s="51" t="s">
        <v>791</v>
      </c>
      <c r="BQ394" s="51" t="s">
        <v>787</v>
      </c>
    </row>
    <row r="395" spans="1:69" x14ac:dyDescent="0.25">
      <c r="A395" s="1">
        <v>146</v>
      </c>
      <c r="B395" s="1" t="s">
        <v>207</v>
      </c>
      <c r="C395" s="1" t="s">
        <v>25</v>
      </c>
      <c r="D395" s="1">
        <v>34</v>
      </c>
      <c r="E395" s="4">
        <f t="shared" si="271"/>
        <v>75</v>
      </c>
      <c r="F395">
        <v>80</v>
      </c>
      <c r="G395">
        <v>245</v>
      </c>
      <c r="H395" t="s">
        <v>620</v>
      </c>
      <c r="I395" s="1" t="s">
        <v>587</v>
      </c>
      <c r="J395" s="1" t="s">
        <v>103</v>
      </c>
      <c r="K395" s="1">
        <v>47</v>
      </c>
      <c r="L395" s="1">
        <v>7</v>
      </c>
      <c r="M395" s="1">
        <v>764</v>
      </c>
      <c r="N395" s="12">
        <v>58</v>
      </c>
      <c r="O395" s="12">
        <v>137</v>
      </c>
      <c r="P395" s="12">
        <v>0.42299999999999999</v>
      </c>
      <c r="Q395" s="7">
        <v>0</v>
      </c>
      <c r="R395" s="7">
        <v>2</v>
      </c>
      <c r="S395" s="7">
        <v>0</v>
      </c>
      <c r="T395" s="1">
        <v>58</v>
      </c>
      <c r="U395" s="1">
        <v>135</v>
      </c>
      <c r="V395" s="1">
        <v>0.43</v>
      </c>
      <c r="W395" s="1">
        <v>0.42299999999999999</v>
      </c>
      <c r="X395" s="16">
        <v>60</v>
      </c>
      <c r="Y395" s="16">
        <v>97</v>
      </c>
      <c r="Z395" s="16">
        <v>0.61899999999999999</v>
      </c>
      <c r="AA395" s="20">
        <v>97</v>
      </c>
      <c r="AB395" s="20">
        <v>202</v>
      </c>
      <c r="AC395" s="20">
        <v>299</v>
      </c>
      <c r="AD395" s="32">
        <v>32</v>
      </c>
      <c r="AE395" s="34">
        <v>22</v>
      </c>
      <c r="AF395" s="30">
        <v>5</v>
      </c>
      <c r="AG395" s="1">
        <v>45</v>
      </c>
      <c r="AH395" s="1">
        <v>91</v>
      </c>
      <c r="AI395" s="1">
        <v>176</v>
      </c>
      <c r="AJ395" s="1"/>
      <c r="AK395" s="4">
        <f t="shared" si="272"/>
        <v>73.493824993311364</v>
      </c>
      <c r="AL395" s="4">
        <f t="shared" si="273"/>
        <v>64.987797346095149</v>
      </c>
      <c r="AM395" s="14">
        <f t="shared" si="274"/>
        <v>61.863400606980278</v>
      </c>
      <c r="AN395" s="10">
        <f t="shared" si="294"/>
        <v>45</v>
      </c>
      <c r="AO395" s="18">
        <f t="shared" si="295"/>
        <v>72.566789999999997</v>
      </c>
      <c r="AP395" s="39">
        <f t="shared" si="266"/>
        <v>73.060289734413104</v>
      </c>
      <c r="AQ395" s="37">
        <f t="shared" si="270"/>
        <v>55.36</v>
      </c>
      <c r="AR395" s="24">
        <f t="shared" si="267"/>
        <v>56.222222222222221</v>
      </c>
      <c r="AS395" s="22">
        <f t="shared" si="268"/>
        <v>70.547747836767911</v>
      </c>
      <c r="AT395" s="26">
        <f t="shared" si="269"/>
        <v>73.255366884386959</v>
      </c>
      <c r="AU395" s="43">
        <f t="shared" si="292"/>
        <v>51.530423464114833</v>
      </c>
      <c r="AV395" s="37">
        <f t="shared" si="275"/>
        <v>73.677125415345969</v>
      </c>
      <c r="AW395" s="42">
        <f t="shared" si="291"/>
        <v>75.256669397348503</v>
      </c>
      <c r="AX395" s="45">
        <f t="shared" si="276"/>
        <v>56.29346841478619</v>
      </c>
      <c r="AY395" s="47">
        <f t="shared" si="293"/>
        <v>65.283522388059708</v>
      </c>
      <c r="AZ395" s="28">
        <f t="shared" si="277"/>
        <v>70.492252821981268</v>
      </c>
      <c r="BA395" s="49">
        <f t="shared" si="278"/>
        <v>68.790858825067573</v>
      </c>
      <c r="BB395" s="45">
        <f t="shared" si="255"/>
        <v>70.604619526047799</v>
      </c>
      <c r="BC395" s="5">
        <f t="shared" si="279"/>
        <v>62.5</v>
      </c>
      <c r="BD395" s="5">
        <f t="shared" si="280"/>
        <v>81.05263157894737</v>
      </c>
      <c r="BE395" s="5">
        <f t="shared" si="281"/>
        <v>69.0625</v>
      </c>
      <c r="BF395" s="5">
        <f t="shared" si="282"/>
        <v>83.208955223880594</v>
      </c>
      <c r="BG395" s="5">
        <f t="shared" si="283"/>
        <v>71.791044776119406</v>
      </c>
      <c r="BH395" s="5">
        <f t="shared" si="284"/>
        <v>66.533042603153305</v>
      </c>
      <c r="BI395" s="5">
        <f t="shared" si="285"/>
        <v>25</v>
      </c>
      <c r="BJ395" s="5">
        <f t="shared" si="286"/>
        <v>57.89473684210526</v>
      </c>
      <c r="BK395" s="5">
        <f t="shared" si="287"/>
        <v>31.25</v>
      </c>
      <c r="BL395" s="5">
        <f t="shared" si="288"/>
        <v>62.686567164179102</v>
      </c>
      <c r="BM395" s="5">
        <f t="shared" si="289"/>
        <v>37.31343283582089</v>
      </c>
      <c r="BN395" s="5">
        <f t="shared" si="290"/>
        <v>25.628983562562901</v>
      </c>
      <c r="BP395" s="51" t="s">
        <v>798</v>
      </c>
      <c r="BQ395" s="51" t="s">
        <v>787</v>
      </c>
    </row>
    <row r="396" spans="1:69" x14ac:dyDescent="0.25">
      <c r="A396" s="1">
        <v>233</v>
      </c>
      <c r="B396" s="1" t="s">
        <v>294</v>
      </c>
      <c r="C396" s="1" t="s">
        <v>73</v>
      </c>
      <c r="D396" s="1">
        <v>24</v>
      </c>
      <c r="E396" s="4">
        <f t="shared" si="271"/>
        <v>70</v>
      </c>
      <c r="F396">
        <v>75</v>
      </c>
      <c r="G396">
        <v>208</v>
      </c>
      <c r="H396" t="s">
        <v>669</v>
      </c>
      <c r="I396" s="1" t="s">
        <v>587</v>
      </c>
      <c r="J396" s="1" t="s">
        <v>65</v>
      </c>
      <c r="K396" s="1">
        <v>77</v>
      </c>
      <c r="L396" s="1">
        <v>40</v>
      </c>
      <c r="M396" s="1">
        <v>2268</v>
      </c>
      <c r="N396" s="12">
        <v>432</v>
      </c>
      <c r="O396" s="12">
        <v>996</v>
      </c>
      <c r="P396" s="12">
        <v>0.434</v>
      </c>
      <c r="Q396" s="7">
        <v>72</v>
      </c>
      <c r="R396" s="7">
        <v>241</v>
      </c>
      <c r="S396" s="7">
        <v>0.29899999999999999</v>
      </c>
      <c r="T396" s="1">
        <v>360</v>
      </c>
      <c r="U396" s="1">
        <v>755</v>
      </c>
      <c r="V396" s="1">
        <v>0.47699999999999998</v>
      </c>
      <c r="W396" s="1">
        <v>0.47</v>
      </c>
      <c r="X396" s="16">
        <v>181</v>
      </c>
      <c r="Y396" s="16">
        <v>218</v>
      </c>
      <c r="Z396" s="16">
        <v>0.83</v>
      </c>
      <c r="AA396" s="20">
        <v>56</v>
      </c>
      <c r="AB396" s="20">
        <v>271</v>
      </c>
      <c r="AC396" s="20">
        <v>327</v>
      </c>
      <c r="AD396" s="32">
        <v>462</v>
      </c>
      <c r="AE396" s="34">
        <v>62</v>
      </c>
      <c r="AF396" s="30">
        <v>9</v>
      </c>
      <c r="AG396" s="1">
        <v>186</v>
      </c>
      <c r="AH396" s="1">
        <v>167</v>
      </c>
      <c r="AI396" s="1">
        <v>1117</v>
      </c>
      <c r="AJ396" s="1"/>
      <c r="AK396" s="4">
        <f t="shared" si="272"/>
        <v>88.566614635106049</v>
      </c>
      <c r="AL396" s="4">
        <f t="shared" si="273"/>
        <v>80.415240861814425</v>
      </c>
      <c r="AM396" s="14">
        <f t="shared" si="274"/>
        <v>80.954776934749617</v>
      </c>
      <c r="AN396" s="10">
        <f t="shared" si="294"/>
        <v>79.28479999999999</v>
      </c>
      <c r="AO396" s="18">
        <f t="shared" si="295"/>
        <v>88.48429999999999</v>
      </c>
      <c r="AP396" s="39">
        <f t="shared" si="266"/>
        <v>84.96052818156015</v>
      </c>
      <c r="AQ396" s="37">
        <f t="shared" si="270"/>
        <v>70.56</v>
      </c>
      <c r="AR396" s="24">
        <f t="shared" si="267"/>
        <v>56.607500000000002</v>
      </c>
      <c r="AS396" s="22">
        <f t="shared" si="268"/>
        <v>65.681813967705978</v>
      </c>
      <c r="AT396" s="26">
        <f t="shared" si="269"/>
        <v>78.290385396277401</v>
      </c>
      <c r="AU396" s="43">
        <f>((AD396/5.5)*0.9+(AY396/0.95)*0.15)*0.6+40</f>
        <v>93.707496111547528</v>
      </c>
      <c r="AV396" s="37">
        <f t="shared" si="275"/>
        <v>91.25671327153286</v>
      </c>
      <c r="AW396" s="42">
        <f t="shared" si="291"/>
        <v>82.54325447900635</v>
      </c>
      <c r="AX396" s="45">
        <f t="shared" si="276"/>
        <v>87.610152694327752</v>
      </c>
      <c r="AY396" s="47">
        <f t="shared" si="293"/>
        <v>88.112458955223886</v>
      </c>
      <c r="AZ396" s="28">
        <f t="shared" si="277"/>
        <v>75.723609393318242</v>
      </c>
      <c r="BA396" s="49">
        <f t="shared" si="278"/>
        <v>91.85678193198531</v>
      </c>
      <c r="BB396" s="45">
        <f t="shared" si="255"/>
        <v>71.0092824717958</v>
      </c>
      <c r="BC396" s="5">
        <f t="shared" si="279"/>
        <v>87.5</v>
      </c>
      <c r="BD396" s="5">
        <f t="shared" si="280"/>
        <v>69.21052631578948</v>
      </c>
      <c r="BE396" s="5">
        <f t="shared" si="281"/>
        <v>83.125</v>
      </c>
      <c r="BF396" s="5">
        <f t="shared" si="282"/>
        <v>70.78358208955224</v>
      </c>
      <c r="BG396" s="5">
        <f t="shared" si="283"/>
        <v>84.21641791044776</v>
      </c>
      <c r="BH396" s="5">
        <f t="shared" si="284"/>
        <v>89.236833277423685</v>
      </c>
      <c r="BI396" s="5">
        <f t="shared" si="285"/>
        <v>75</v>
      </c>
      <c r="BJ396" s="5">
        <f t="shared" si="286"/>
        <v>31.578947368421051</v>
      </c>
      <c r="BK396" s="5">
        <f t="shared" si="287"/>
        <v>62.5</v>
      </c>
      <c r="BL396" s="5">
        <f t="shared" si="288"/>
        <v>35.07462686567164</v>
      </c>
      <c r="BM396" s="5">
        <f t="shared" si="289"/>
        <v>64.925373134328353</v>
      </c>
      <c r="BN396" s="5">
        <f t="shared" si="290"/>
        <v>76.081851727608182</v>
      </c>
      <c r="BP396" s="51" t="s">
        <v>795</v>
      </c>
      <c r="BQ396" s="51" t="s">
        <v>787</v>
      </c>
    </row>
    <row r="397" spans="1:69" x14ac:dyDescent="0.25">
      <c r="A397" s="1">
        <v>481</v>
      </c>
      <c r="B397" s="1" t="s">
        <v>547</v>
      </c>
      <c r="C397" s="1" t="s">
        <v>50</v>
      </c>
      <c r="D397" s="1">
        <v>28</v>
      </c>
      <c r="E397" s="4">
        <f t="shared" si="271"/>
        <v>73</v>
      </c>
      <c r="F397">
        <v>78</v>
      </c>
      <c r="G397">
        <v>205</v>
      </c>
      <c r="H397" t="s">
        <v>700</v>
      </c>
      <c r="I397" s="1" t="s">
        <v>587</v>
      </c>
      <c r="J397" s="1" t="s">
        <v>59</v>
      </c>
      <c r="K397" s="1">
        <v>20</v>
      </c>
      <c r="L397" s="1">
        <v>0</v>
      </c>
      <c r="M397" s="1">
        <v>105</v>
      </c>
      <c r="N397" s="12">
        <v>15</v>
      </c>
      <c r="O397" s="12">
        <v>39</v>
      </c>
      <c r="P397" s="12">
        <v>0.38500000000000001</v>
      </c>
      <c r="Q397" s="7">
        <v>3</v>
      </c>
      <c r="R397" s="7">
        <v>19</v>
      </c>
      <c r="S397" s="7">
        <v>0.158</v>
      </c>
      <c r="T397" s="1">
        <v>12</v>
      </c>
      <c r="U397" s="1">
        <v>20</v>
      </c>
      <c r="V397" s="1">
        <v>0.6</v>
      </c>
      <c r="W397" s="1">
        <v>0.42299999999999999</v>
      </c>
      <c r="X397" s="16">
        <v>4</v>
      </c>
      <c r="Y397" s="16">
        <v>4</v>
      </c>
      <c r="Z397" s="16">
        <v>1</v>
      </c>
      <c r="AA397" s="20">
        <v>5</v>
      </c>
      <c r="AB397" s="20">
        <v>12</v>
      </c>
      <c r="AC397" s="20">
        <v>17</v>
      </c>
      <c r="AD397" s="32">
        <v>10</v>
      </c>
      <c r="AE397" s="34">
        <v>1</v>
      </c>
      <c r="AF397" s="30">
        <v>0</v>
      </c>
      <c r="AG397" s="1">
        <v>2</v>
      </c>
      <c r="AH397" s="1">
        <v>12</v>
      </c>
      <c r="AI397" s="1">
        <v>37</v>
      </c>
      <c r="AJ397" s="1"/>
      <c r="AK397" s="4">
        <f t="shared" si="272"/>
        <v>71.059731185581825</v>
      </c>
      <c r="AL397" s="4">
        <f t="shared" si="273"/>
        <v>62.496430742889629</v>
      </c>
      <c r="AM397" s="14">
        <f t="shared" si="274"/>
        <v>58.456138088012139</v>
      </c>
      <c r="AN397" s="10">
        <f t="shared" si="294"/>
        <v>53.265599999999999</v>
      </c>
      <c r="AO397" s="18">
        <f t="shared" si="295"/>
        <v>71.78</v>
      </c>
      <c r="AP397" s="39">
        <f t="shared" si="266"/>
        <v>67.62352547812263</v>
      </c>
      <c r="AQ397" s="37">
        <f t="shared" si="270"/>
        <v>47.38</v>
      </c>
      <c r="AR397" s="24">
        <f t="shared" si="267"/>
        <v>54.234999999999999</v>
      </c>
      <c r="AS397" s="22">
        <f t="shared" si="268"/>
        <v>51.927113820594741</v>
      </c>
      <c r="AT397" s="26">
        <f t="shared" si="269"/>
        <v>58.789018582499509</v>
      </c>
      <c r="AU397" s="43">
        <f t="shared" ref="AU397:AU412" si="296">((AD397/5.5)*0.95+(AY397/0.95)*0.17)*0.67+40</f>
        <v>50.000690118720094</v>
      </c>
      <c r="AV397" s="37">
        <f t="shared" si="275"/>
        <v>70.744079642507415</v>
      </c>
      <c r="AW397" s="42">
        <f t="shared" si="291"/>
        <v>71.057724602539494</v>
      </c>
      <c r="AX397" s="45">
        <f t="shared" si="276"/>
        <v>67.41062565265338</v>
      </c>
      <c r="AY397" s="47">
        <f t="shared" si="293"/>
        <v>73.759846548507454</v>
      </c>
      <c r="AZ397" s="28">
        <f t="shared" si="277"/>
        <v>69.720195118473029</v>
      </c>
      <c r="BA397" s="49">
        <f t="shared" si="278"/>
        <v>74.582676424040116</v>
      </c>
      <c r="BB397" s="45">
        <f t="shared" si="255"/>
        <v>59.210657809564189</v>
      </c>
      <c r="BC397" s="5">
        <f t="shared" si="279"/>
        <v>77.5</v>
      </c>
      <c r="BD397" s="5">
        <f t="shared" si="280"/>
        <v>76.315789473684205</v>
      </c>
      <c r="BE397" s="5">
        <f t="shared" si="281"/>
        <v>74.6875</v>
      </c>
      <c r="BF397" s="5">
        <f t="shared" si="282"/>
        <v>69.776119402985074</v>
      </c>
      <c r="BG397" s="5">
        <f t="shared" si="283"/>
        <v>85.223880597014926</v>
      </c>
      <c r="BH397" s="5">
        <f t="shared" si="284"/>
        <v>56.585038577658501</v>
      </c>
      <c r="BI397" s="5">
        <f t="shared" si="285"/>
        <v>55</v>
      </c>
      <c r="BJ397" s="5">
        <f t="shared" si="286"/>
        <v>47.368421052631575</v>
      </c>
      <c r="BK397" s="5">
        <f t="shared" si="287"/>
        <v>43.75</v>
      </c>
      <c r="BL397" s="5">
        <f t="shared" si="288"/>
        <v>32.835820895522389</v>
      </c>
      <c r="BM397" s="5">
        <f t="shared" si="289"/>
        <v>67.164179104477611</v>
      </c>
      <c r="BN397" s="5">
        <f t="shared" si="290"/>
        <v>3.5223079503522308</v>
      </c>
      <c r="BP397" s="51" t="s">
        <v>791</v>
      </c>
      <c r="BQ397" s="51" t="s">
        <v>787</v>
      </c>
    </row>
    <row r="398" spans="1:69" x14ac:dyDescent="0.25">
      <c r="A398" s="1">
        <v>238</v>
      </c>
      <c r="B398" s="1" t="s">
        <v>299</v>
      </c>
      <c r="C398" s="1" t="s">
        <v>50</v>
      </c>
      <c r="D398" s="1">
        <v>34</v>
      </c>
      <c r="E398" s="4">
        <f t="shared" si="271"/>
        <v>74</v>
      </c>
      <c r="F398">
        <v>79</v>
      </c>
      <c r="G398">
        <v>234</v>
      </c>
      <c r="H398" t="s">
        <v>597</v>
      </c>
      <c r="I398" s="1" t="s">
        <v>587</v>
      </c>
      <c r="J398" s="1" t="s">
        <v>51</v>
      </c>
      <c r="K398" s="1">
        <v>74</v>
      </c>
      <c r="L398" s="1">
        <v>18</v>
      </c>
      <c r="M398" s="1">
        <v>1244</v>
      </c>
      <c r="N398" s="12">
        <v>144</v>
      </c>
      <c r="O398" s="12">
        <v>324</v>
      </c>
      <c r="P398" s="12">
        <v>0.44400000000000001</v>
      </c>
      <c r="Q398" s="7">
        <v>66</v>
      </c>
      <c r="R398" s="7">
        <v>155</v>
      </c>
      <c r="S398" s="7">
        <v>0.42599999999999999</v>
      </c>
      <c r="T398" s="1">
        <v>78</v>
      </c>
      <c r="U398" s="1">
        <v>169</v>
      </c>
      <c r="V398" s="1">
        <v>0.46200000000000002</v>
      </c>
      <c r="W398" s="1">
        <v>0.54600000000000004</v>
      </c>
      <c r="X398" s="16">
        <v>78</v>
      </c>
      <c r="Y398" s="16">
        <v>114</v>
      </c>
      <c r="Z398" s="16">
        <v>0.68400000000000005</v>
      </c>
      <c r="AA398" s="20">
        <v>25</v>
      </c>
      <c r="AB398" s="20">
        <v>158</v>
      </c>
      <c r="AC398" s="20">
        <v>183</v>
      </c>
      <c r="AD398" s="32">
        <v>61</v>
      </c>
      <c r="AE398" s="34">
        <v>32</v>
      </c>
      <c r="AF398" s="30">
        <v>11</v>
      </c>
      <c r="AG398" s="1">
        <v>52</v>
      </c>
      <c r="AH398" s="1">
        <v>115</v>
      </c>
      <c r="AI398" s="1">
        <v>432</v>
      </c>
      <c r="AJ398" s="1"/>
      <c r="AK398" s="4">
        <f t="shared" si="272"/>
        <v>76.144169267722219</v>
      </c>
      <c r="AL398" s="4">
        <f t="shared" si="273"/>
        <v>67.700502662256866</v>
      </c>
      <c r="AM398" s="14">
        <f t="shared" si="274"/>
        <v>66.862925644916544</v>
      </c>
      <c r="AN398" s="10">
        <f t="shared" si="294"/>
        <v>76.783199999999994</v>
      </c>
      <c r="AO398" s="18">
        <f t="shared" si="295"/>
        <v>77.20044</v>
      </c>
      <c r="AP398" s="39">
        <f t="shared" si="266"/>
        <v>70.825914021230986</v>
      </c>
      <c r="AQ398" s="37">
        <f t="shared" si="270"/>
        <v>59.16</v>
      </c>
      <c r="AR398" s="24">
        <f t="shared" si="267"/>
        <v>57.986388888888889</v>
      </c>
      <c r="AS398" s="22">
        <f t="shared" si="268"/>
        <v>57.473838013875479</v>
      </c>
      <c r="AT398" s="26">
        <f t="shared" si="269"/>
        <v>68.916695156732629</v>
      </c>
      <c r="AU398" s="43">
        <f t="shared" si="296"/>
        <v>55.329130063995223</v>
      </c>
      <c r="AV398" s="37">
        <f t="shared" si="275"/>
        <v>74.798377429021173</v>
      </c>
      <c r="AW398" s="42">
        <f t="shared" si="291"/>
        <v>75.253972782842112</v>
      </c>
      <c r="AX398" s="45">
        <f t="shared" si="276"/>
        <v>61.478554116894557</v>
      </c>
      <c r="AY398" s="47">
        <f t="shared" si="293"/>
        <v>68.975224813432845</v>
      </c>
      <c r="AZ398" s="28">
        <f t="shared" si="277"/>
        <v>68.312563288803048</v>
      </c>
      <c r="BA398" s="49">
        <f t="shared" si="278"/>
        <v>73.425117750420171</v>
      </c>
      <c r="BB398" s="45">
        <f t="shared" si="255"/>
        <v>70.425700625056209</v>
      </c>
      <c r="BC398" s="5">
        <f t="shared" si="279"/>
        <v>62.5</v>
      </c>
      <c r="BD398" s="5">
        <f t="shared" si="280"/>
        <v>78.68421052631578</v>
      </c>
      <c r="BE398" s="5">
        <f t="shared" si="281"/>
        <v>71.875</v>
      </c>
      <c r="BF398" s="5">
        <f t="shared" si="282"/>
        <v>79.514925373134332</v>
      </c>
      <c r="BG398" s="5">
        <f t="shared" si="283"/>
        <v>75.485074626865668</v>
      </c>
      <c r="BH398" s="5">
        <f t="shared" si="284"/>
        <v>73.778933243877901</v>
      </c>
      <c r="BI398" s="5">
        <f t="shared" si="285"/>
        <v>25</v>
      </c>
      <c r="BJ398" s="5">
        <f t="shared" si="286"/>
        <v>52.631578947368418</v>
      </c>
      <c r="BK398" s="5">
        <f t="shared" si="287"/>
        <v>37.5</v>
      </c>
      <c r="BL398" s="5">
        <f t="shared" si="288"/>
        <v>54.477611940298502</v>
      </c>
      <c r="BM398" s="5">
        <f t="shared" si="289"/>
        <v>45.522388059701491</v>
      </c>
      <c r="BN398" s="5">
        <f t="shared" si="290"/>
        <v>41.7309627641731</v>
      </c>
      <c r="BP398" s="51" t="s">
        <v>781</v>
      </c>
      <c r="BQ398" s="51" t="s">
        <v>789</v>
      </c>
    </row>
    <row r="399" spans="1:69" x14ac:dyDescent="0.25">
      <c r="A399" s="1">
        <v>275</v>
      </c>
      <c r="B399" s="1" t="s">
        <v>337</v>
      </c>
      <c r="C399" s="1" t="s">
        <v>30</v>
      </c>
      <c r="D399" s="1">
        <v>22</v>
      </c>
      <c r="E399" s="4">
        <f t="shared" si="271"/>
        <v>74</v>
      </c>
      <c r="F399">
        <v>79</v>
      </c>
      <c r="G399">
        <v>195</v>
      </c>
      <c r="H399" t="s">
        <v>750</v>
      </c>
      <c r="I399" s="1" t="s">
        <v>587</v>
      </c>
      <c r="J399" s="1" t="s">
        <v>28</v>
      </c>
      <c r="K399" s="1">
        <v>17</v>
      </c>
      <c r="L399" s="1">
        <v>0</v>
      </c>
      <c r="M399" s="1">
        <v>244</v>
      </c>
      <c r="N399" s="12">
        <v>32</v>
      </c>
      <c r="O399" s="12">
        <v>96</v>
      </c>
      <c r="P399" s="12">
        <v>0.33300000000000002</v>
      </c>
      <c r="Q399" s="7">
        <v>10</v>
      </c>
      <c r="R399" s="7">
        <v>27</v>
      </c>
      <c r="S399" s="7">
        <v>0.37</v>
      </c>
      <c r="T399" s="1">
        <v>22</v>
      </c>
      <c r="U399" s="1">
        <v>69</v>
      </c>
      <c r="V399" s="1">
        <v>0.31900000000000001</v>
      </c>
      <c r="W399" s="1">
        <v>0.38500000000000001</v>
      </c>
      <c r="X399" s="16">
        <v>16</v>
      </c>
      <c r="Y399" s="16">
        <v>22</v>
      </c>
      <c r="Z399" s="16">
        <v>0.72699999999999998</v>
      </c>
      <c r="AA399" s="20">
        <v>16</v>
      </c>
      <c r="AB399" s="20">
        <v>20</v>
      </c>
      <c r="AC399" s="20">
        <v>36</v>
      </c>
      <c r="AD399" s="32">
        <v>19</v>
      </c>
      <c r="AE399" s="34">
        <v>6</v>
      </c>
      <c r="AF399" s="30">
        <v>1</v>
      </c>
      <c r="AG399" s="1">
        <v>26</v>
      </c>
      <c r="AH399" s="1">
        <v>21</v>
      </c>
      <c r="AI399" s="1">
        <v>90</v>
      </c>
      <c r="AJ399" s="1"/>
      <c r="AK399" s="4">
        <f t="shared" si="272"/>
        <v>74.080006092287647</v>
      </c>
      <c r="AL399" s="4">
        <f t="shared" si="273"/>
        <v>65.587770941517945</v>
      </c>
      <c r="AM399" s="14">
        <f t="shared" si="274"/>
        <v>57.591427921092567</v>
      </c>
      <c r="AN399" s="10">
        <f t="shared" si="294"/>
        <v>74.488</v>
      </c>
      <c r="AO399" s="18">
        <f t="shared" si="295"/>
        <v>64.020499999999998</v>
      </c>
      <c r="AP399" s="39">
        <f t="shared" si="266"/>
        <v>70.094836933968878</v>
      </c>
      <c r="AQ399" s="37">
        <f t="shared" si="270"/>
        <v>49.28</v>
      </c>
      <c r="AR399" s="24">
        <f t="shared" si="267"/>
        <v>54.741944444444442</v>
      </c>
      <c r="AS399" s="22">
        <f t="shared" si="268"/>
        <v>54.856918431257981</v>
      </c>
      <c r="AT399" s="26">
        <f t="shared" si="269"/>
        <v>60.451204145543691</v>
      </c>
      <c r="AU399" s="43">
        <f t="shared" si="296"/>
        <v>51.717866181818181</v>
      </c>
      <c r="AV399" s="37">
        <f t="shared" si="275"/>
        <v>71.601745476781176</v>
      </c>
      <c r="AW399" s="42">
        <f t="shared" si="291"/>
        <v>72.981741985851258</v>
      </c>
      <c r="AX399" s="45">
        <f t="shared" si="276"/>
        <v>76.001529731283199</v>
      </c>
      <c r="AY399" s="47">
        <f t="shared" si="293"/>
        <v>79.395044776119406</v>
      </c>
      <c r="AZ399" s="28">
        <f t="shared" si="277"/>
        <v>75.884277960051051</v>
      </c>
      <c r="BA399" s="49">
        <f t="shared" si="278"/>
        <v>74.848439695619419</v>
      </c>
      <c r="BB399" s="45">
        <f t="shared" si="255"/>
        <v>61.448857380455905</v>
      </c>
      <c r="BC399" s="5">
        <f t="shared" si="279"/>
        <v>92.5</v>
      </c>
      <c r="BD399" s="5">
        <f t="shared" si="280"/>
        <v>78.68421052631578</v>
      </c>
      <c r="BE399" s="5">
        <f t="shared" si="281"/>
        <v>71.875</v>
      </c>
      <c r="BF399" s="5">
        <f t="shared" si="282"/>
        <v>66.417910447761187</v>
      </c>
      <c r="BG399" s="5">
        <f t="shared" si="283"/>
        <v>88.582089552238813</v>
      </c>
      <c r="BH399" s="5">
        <f t="shared" si="284"/>
        <v>58.683327742368334</v>
      </c>
      <c r="BI399" s="5">
        <f t="shared" si="285"/>
        <v>85</v>
      </c>
      <c r="BJ399" s="5">
        <f t="shared" si="286"/>
        <v>52.631578947368418</v>
      </c>
      <c r="BK399" s="5">
        <f t="shared" si="287"/>
        <v>37.5</v>
      </c>
      <c r="BL399" s="5">
        <f t="shared" si="288"/>
        <v>25.373134328358208</v>
      </c>
      <c r="BM399" s="5">
        <f t="shared" si="289"/>
        <v>74.626865671641781</v>
      </c>
      <c r="BN399" s="5">
        <f t="shared" si="290"/>
        <v>8.1851727608185172</v>
      </c>
      <c r="BP399" s="51" t="s">
        <v>785</v>
      </c>
      <c r="BQ399" s="51" t="s">
        <v>787</v>
      </c>
    </row>
    <row r="400" spans="1:69" x14ac:dyDescent="0.25">
      <c r="A400" s="1">
        <v>394</v>
      </c>
      <c r="B400" s="1" t="s">
        <v>459</v>
      </c>
      <c r="C400" s="1" t="s">
        <v>73</v>
      </c>
      <c r="D400" s="1">
        <v>24</v>
      </c>
      <c r="E400" s="4">
        <f t="shared" si="271"/>
        <v>71</v>
      </c>
      <c r="F400">
        <v>76</v>
      </c>
      <c r="G400">
        <v>192</v>
      </c>
      <c r="H400" t="s">
        <v>586</v>
      </c>
      <c r="I400" s="1" t="s">
        <v>605</v>
      </c>
      <c r="J400" s="1" t="s">
        <v>36</v>
      </c>
      <c r="K400" s="1">
        <v>22</v>
      </c>
      <c r="L400" s="1">
        <v>22</v>
      </c>
      <c r="M400" s="1">
        <v>692</v>
      </c>
      <c r="N400" s="12">
        <v>78</v>
      </c>
      <c r="O400" s="12">
        <v>219</v>
      </c>
      <c r="P400" s="12">
        <v>0.35599999999999998</v>
      </c>
      <c r="Q400" s="7">
        <v>13</v>
      </c>
      <c r="R400" s="7">
        <v>51</v>
      </c>
      <c r="S400" s="7">
        <v>0.255</v>
      </c>
      <c r="T400" s="1">
        <v>65</v>
      </c>
      <c r="U400" s="1">
        <v>168</v>
      </c>
      <c r="V400" s="1">
        <v>0.38700000000000001</v>
      </c>
      <c r="W400" s="1">
        <v>0.38600000000000001</v>
      </c>
      <c r="X400" s="16">
        <v>57</v>
      </c>
      <c r="Y400" s="16">
        <v>71</v>
      </c>
      <c r="Z400" s="16">
        <v>0.80300000000000005</v>
      </c>
      <c r="AA400" s="20">
        <v>19</v>
      </c>
      <c r="AB400" s="20">
        <v>106</v>
      </c>
      <c r="AC400" s="20">
        <v>125</v>
      </c>
      <c r="AD400" s="32">
        <v>193</v>
      </c>
      <c r="AE400" s="34">
        <v>38</v>
      </c>
      <c r="AF400" s="30">
        <v>1</v>
      </c>
      <c r="AG400" s="1">
        <v>64</v>
      </c>
      <c r="AH400" s="1">
        <v>59</v>
      </c>
      <c r="AI400" s="1">
        <v>226</v>
      </c>
      <c r="AJ400" s="1"/>
      <c r="AK400" s="4">
        <f t="shared" si="272"/>
        <v>79.449628931539138</v>
      </c>
      <c r="AL400" s="4">
        <f t="shared" si="273"/>
        <v>71.08373784757535</v>
      </c>
      <c r="AM400" s="14">
        <f t="shared" si="274"/>
        <v>60.653918057663127</v>
      </c>
      <c r="AN400" s="10">
        <f t="shared" si="294"/>
        <v>68.888000000000005</v>
      </c>
      <c r="AO400" s="18">
        <f t="shared" si="295"/>
        <v>84.928229999999999</v>
      </c>
      <c r="AP400" s="39">
        <f t="shared" si="266"/>
        <v>71.461338872771734</v>
      </c>
      <c r="AQ400" s="37">
        <f t="shared" si="270"/>
        <v>61.44</v>
      </c>
      <c r="AR400" s="24">
        <f t="shared" si="267"/>
        <v>54.194444444444443</v>
      </c>
      <c r="AS400" s="22">
        <f t="shared" si="268"/>
        <v>56.435514254497676</v>
      </c>
      <c r="AT400" s="26">
        <f t="shared" si="269"/>
        <v>66.074561873545292</v>
      </c>
      <c r="AU400" s="43">
        <f t="shared" si="296"/>
        <v>72.60246263636364</v>
      </c>
      <c r="AV400" s="37">
        <f t="shared" si="275"/>
        <v>79.425321404258142</v>
      </c>
      <c r="AW400" s="42">
        <f t="shared" si="291"/>
        <v>77.703664572847373</v>
      </c>
      <c r="AX400" s="45">
        <f t="shared" si="276"/>
        <v>79.86343942141022</v>
      </c>
      <c r="AY400" s="47">
        <f t="shared" si="293"/>
        <v>85.634276119402983</v>
      </c>
      <c r="AZ400" s="28">
        <f t="shared" si="277"/>
        <v>73.613957895451804</v>
      </c>
      <c r="BA400" s="49">
        <f t="shared" si="278"/>
        <v>83.909739352099606</v>
      </c>
      <c r="BB400" s="45">
        <f t="shared" si="255"/>
        <v>60.510936656449587</v>
      </c>
      <c r="BC400" s="5">
        <f t="shared" si="279"/>
        <v>87.5</v>
      </c>
      <c r="BD400" s="5">
        <f t="shared" si="280"/>
        <v>71.578947368421055</v>
      </c>
      <c r="BE400" s="5">
        <f t="shared" si="281"/>
        <v>80.3125</v>
      </c>
      <c r="BF400" s="5">
        <f t="shared" si="282"/>
        <v>65.410447761194035</v>
      </c>
      <c r="BG400" s="5">
        <f t="shared" si="283"/>
        <v>89.589552238805965</v>
      </c>
      <c r="BH400" s="5">
        <f t="shared" si="284"/>
        <v>65.446159007044614</v>
      </c>
      <c r="BI400" s="5">
        <f t="shared" si="285"/>
        <v>75</v>
      </c>
      <c r="BJ400" s="5">
        <f t="shared" si="286"/>
        <v>36.842105263157897</v>
      </c>
      <c r="BK400" s="5">
        <f t="shared" si="287"/>
        <v>56.25</v>
      </c>
      <c r="BL400" s="5">
        <f t="shared" si="288"/>
        <v>23.134328358208954</v>
      </c>
      <c r="BM400" s="5">
        <f t="shared" si="289"/>
        <v>76.865671641791039</v>
      </c>
      <c r="BN400" s="5">
        <f t="shared" si="290"/>
        <v>23.21368668232137</v>
      </c>
      <c r="BP400" s="51" t="s">
        <v>796</v>
      </c>
      <c r="BQ400" s="51" t="s">
        <v>790</v>
      </c>
    </row>
    <row r="401" spans="1:69" x14ac:dyDescent="0.25">
      <c r="A401" s="1">
        <v>225</v>
      </c>
      <c r="B401" s="1" t="s">
        <v>286</v>
      </c>
      <c r="C401" s="1" t="s">
        <v>50</v>
      </c>
      <c r="D401" s="1">
        <v>25</v>
      </c>
      <c r="E401" s="4">
        <f t="shared" si="271"/>
        <v>76</v>
      </c>
      <c r="F401">
        <v>81</v>
      </c>
      <c r="G401">
        <v>219</v>
      </c>
      <c r="H401" t="s">
        <v>671</v>
      </c>
      <c r="I401" s="1" t="s">
        <v>587</v>
      </c>
      <c r="J401" s="1" t="s">
        <v>36</v>
      </c>
      <c r="K401" s="1">
        <v>45</v>
      </c>
      <c r="L401" s="1">
        <v>4</v>
      </c>
      <c r="M401" s="1">
        <v>742</v>
      </c>
      <c r="N401" s="12">
        <v>79</v>
      </c>
      <c r="O401" s="12">
        <v>172</v>
      </c>
      <c r="P401" s="12">
        <v>0.45900000000000002</v>
      </c>
      <c r="Q401" s="7">
        <v>16</v>
      </c>
      <c r="R401" s="7">
        <v>51</v>
      </c>
      <c r="S401" s="7">
        <v>0.314</v>
      </c>
      <c r="T401" s="1">
        <v>63</v>
      </c>
      <c r="U401" s="1">
        <v>121</v>
      </c>
      <c r="V401" s="1">
        <v>0.52100000000000002</v>
      </c>
      <c r="W401" s="1">
        <v>0.50600000000000001</v>
      </c>
      <c r="X401" s="16">
        <v>24</v>
      </c>
      <c r="Y401" s="16">
        <v>29</v>
      </c>
      <c r="Z401" s="16">
        <v>0.82799999999999996</v>
      </c>
      <c r="AA401" s="20">
        <v>31</v>
      </c>
      <c r="AB401" s="20">
        <v>103</v>
      </c>
      <c r="AC401" s="20">
        <v>134</v>
      </c>
      <c r="AD401" s="32">
        <v>27</v>
      </c>
      <c r="AE401" s="34">
        <v>16</v>
      </c>
      <c r="AF401" s="30">
        <v>9</v>
      </c>
      <c r="AG401" s="1">
        <v>18</v>
      </c>
      <c r="AH401" s="1">
        <v>86</v>
      </c>
      <c r="AI401" s="1">
        <v>198</v>
      </c>
      <c r="AJ401" s="1"/>
      <c r="AK401" s="4">
        <f t="shared" si="272"/>
        <v>74.971641336699619</v>
      </c>
      <c r="AL401" s="4">
        <f t="shared" si="273"/>
        <v>66.500385838739618</v>
      </c>
      <c r="AM401" s="14">
        <f t="shared" si="274"/>
        <v>64.102993930197272</v>
      </c>
      <c r="AN401" s="10">
        <f t="shared" si="294"/>
        <v>63.072800000000001</v>
      </c>
      <c r="AO401" s="18">
        <f t="shared" si="295"/>
        <v>67.762</v>
      </c>
      <c r="AP401" s="39">
        <f t="shared" si="266"/>
        <v>72.520510188936029</v>
      </c>
      <c r="AQ401" s="37">
        <f t="shared" si="270"/>
        <v>53.08</v>
      </c>
      <c r="AR401" s="24">
        <f t="shared" si="267"/>
        <v>57.702500000000001</v>
      </c>
      <c r="AS401" s="22">
        <f t="shared" si="268"/>
        <v>58.816136236234613</v>
      </c>
      <c r="AT401" s="26">
        <f t="shared" si="269"/>
        <v>66.458040998139367</v>
      </c>
      <c r="AU401" s="43">
        <f t="shared" si="296"/>
        <v>51.952171896531098</v>
      </c>
      <c r="AV401" s="37">
        <f t="shared" si="275"/>
        <v>72.983739967092092</v>
      </c>
      <c r="AW401" s="42">
        <f t="shared" si="291"/>
        <v>74.289952129246444</v>
      </c>
      <c r="AX401" s="45">
        <f t="shared" si="276"/>
        <v>69.74737357725796</v>
      </c>
      <c r="AY401" s="47">
        <f t="shared" si="293"/>
        <v>73.627381529850737</v>
      </c>
      <c r="AZ401" s="28">
        <f t="shared" si="277"/>
        <v>76.369938578568167</v>
      </c>
      <c r="BA401" s="49">
        <f t="shared" si="278"/>
        <v>71.078564889042198</v>
      </c>
      <c r="BB401" s="45">
        <f t="shared" si="255"/>
        <v>70.442069498737965</v>
      </c>
      <c r="BC401" s="5">
        <f t="shared" si="279"/>
        <v>85</v>
      </c>
      <c r="BD401" s="5">
        <f t="shared" si="280"/>
        <v>83.421052631578945</v>
      </c>
      <c r="BE401" s="5">
        <f t="shared" si="281"/>
        <v>66.25</v>
      </c>
      <c r="BF401" s="5">
        <f t="shared" si="282"/>
        <v>74.477611940298502</v>
      </c>
      <c r="BG401" s="5">
        <f t="shared" si="283"/>
        <v>80.522388059701484</v>
      </c>
      <c r="BH401" s="5">
        <f t="shared" si="284"/>
        <v>66.200939282120089</v>
      </c>
      <c r="BI401" s="5">
        <f t="shared" si="285"/>
        <v>70</v>
      </c>
      <c r="BJ401" s="5">
        <f t="shared" si="286"/>
        <v>63.157894736842103</v>
      </c>
      <c r="BK401" s="5">
        <f t="shared" si="287"/>
        <v>25</v>
      </c>
      <c r="BL401" s="5">
        <f t="shared" si="288"/>
        <v>43.283582089552233</v>
      </c>
      <c r="BM401" s="5">
        <f t="shared" si="289"/>
        <v>56.71641791044776</v>
      </c>
      <c r="BN401" s="5">
        <f t="shared" si="290"/>
        <v>24.890976182489098</v>
      </c>
      <c r="BP401" s="51" t="s">
        <v>807</v>
      </c>
      <c r="BQ401" s="51" t="s">
        <v>790</v>
      </c>
    </row>
    <row r="402" spans="1:69" x14ac:dyDescent="0.25">
      <c r="A402" s="1">
        <v>105</v>
      </c>
      <c r="B402" s="1" t="s">
        <v>164</v>
      </c>
      <c r="C402" s="1" t="s">
        <v>50</v>
      </c>
      <c r="D402" s="1">
        <v>24</v>
      </c>
      <c r="E402" s="4">
        <f t="shared" si="271"/>
        <v>76</v>
      </c>
      <c r="F402">
        <v>81</v>
      </c>
      <c r="G402">
        <v>215</v>
      </c>
      <c r="H402" t="s">
        <v>751</v>
      </c>
      <c r="I402" s="1" t="s">
        <v>587</v>
      </c>
      <c r="J402" s="1" t="s">
        <v>43</v>
      </c>
      <c r="K402" s="1">
        <v>70</v>
      </c>
      <c r="L402" s="1">
        <v>49</v>
      </c>
      <c r="M402" s="1">
        <v>1956</v>
      </c>
      <c r="N402" s="12">
        <v>299</v>
      </c>
      <c r="O402" s="12">
        <v>756</v>
      </c>
      <c r="P402" s="12">
        <v>0.39600000000000002</v>
      </c>
      <c r="Q402" s="7">
        <v>167</v>
      </c>
      <c r="R402" s="7">
        <v>446</v>
      </c>
      <c r="S402" s="7">
        <v>0.374</v>
      </c>
      <c r="T402" s="1">
        <v>132</v>
      </c>
      <c r="U402" s="1">
        <v>310</v>
      </c>
      <c r="V402" s="1">
        <v>0.42599999999999999</v>
      </c>
      <c r="W402" s="1">
        <v>0.50600000000000001</v>
      </c>
      <c r="X402" s="16">
        <v>178</v>
      </c>
      <c r="Y402" s="16">
        <v>217</v>
      </c>
      <c r="Z402" s="16">
        <v>0.82</v>
      </c>
      <c r="AA402" s="20">
        <v>65</v>
      </c>
      <c r="AB402" s="20">
        <v>251</v>
      </c>
      <c r="AC402" s="20">
        <v>316</v>
      </c>
      <c r="AD402" s="32">
        <v>105</v>
      </c>
      <c r="AE402" s="34">
        <v>97</v>
      </c>
      <c r="AF402" s="30">
        <v>31</v>
      </c>
      <c r="AG402" s="1">
        <v>128</v>
      </c>
      <c r="AH402" s="1">
        <v>189</v>
      </c>
      <c r="AI402" s="1">
        <v>943</v>
      </c>
      <c r="AJ402" s="1"/>
      <c r="AK402" s="4">
        <f t="shared" si="272"/>
        <v>86.730939820690367</v>
      </c>
      <c r="AL402" s="4">
        <f t="shared" si="273"/>
        <v>78.536373698824264</v>
      </c>
      <c r="AM402" s="14">
        <f t="shared" si="274"/>
        <v>73.040685887708648</v>
      </c>
      <c r="AN402" s="10">
        <f t="shared" si="294"/>
        <v>90.788799999999995</v>
      </c>
      <c r="AO402" s="18">
        <f t="shared" si="295"/>
        <v>87.768199999999993</v>
      </c>
      <c r="AP402" s="39">
        <f t="shared" si="266"/>
        <v>78.185317510419054</v>
      </c>
      <c r="AQ402" s="37">
        <f t="shared" si="270"/>
        <v>83.86</v>
      </c>
      <c r="AR402" s="24">
        <f t="shared" si="267"/>
        <v>64.840277777777771</v>
      </c>
      <c r="AS402" s="22">
        <f t="shared" si="268"/>
        <v>67.794916222945062</v>
      </c>
      <c r="AT402" s="26">
        <f t="shared" si="269"/>
        <v>77.975868603897439</v>
      </c>
      <c r="AU402" s="43">
        <f t="shared" si="296"/>
        <v>62.496749817284687</v>
      </c>
      <c r="AV402" s="37">
        <f t="shared" si="275"/>
        <v>80.327874934740095</v>
      </c>
      <c r="AW402" s="42">
        <f t="shared" si="291"/>
        <v>87.792869391757691</v>
      </c>
      <c r="AX402" s="45">
        <f t="shared" si="276"/>
        <v>78.953708611091656</v>
      </c>
      <c r="AY402" s="47">
        <f t="shared" si="293"/>
        <v>86.28724207089553</v>
      </c>
      <c r="AZ402" s="28">
        <f t="shared" si="277"/>
        <v>81.780797160181692</v>
      </c>
      <c r="BA402" s="49">
        <f t="shared" si="278"/>
        <v>76.265115338089757</v>
      </c>
      <c r="BB402" s="45">
        <f t="shared" si="255"/>
        <v>78.423555854399154</v>
      </c>
      <c r="BC402" s="5">
        <f t="shared" si="279"/>
        <v>87.5</v>
      </c>
      <c r="BD402" s="5">
        <f t="shared" si="280"/>
        <v>83.421052631578945</v>
      </c>
      <c r="BE402" s="5">
        <f t="shared" si="281"/>
        <v>66.25</v>
      </c>
      <c r="BF402" s="5">
        <f t="shared" si="282"/>
        <v>73.134328358208961</v>
      </c>
      <c r="BG402" s="5">
        <f t="shared" si="283"/>
        <v>81.865671641791039</v>
      </c>
      <c r="BH402" s="5">
        <f t="shared" si="284"/>
        <v>84.527004360952702</v>
      </c>
      <c r="BI402" s="5">
        <f t="shared" si="285"/>
        <v>75</v>
      </c>
      <c r="BJ402" s="5">
        <f t="shared" si="286"/>
        <v>63.157894736842103</v>
      </c>
      <c r="BK402" s="5">
        <f t="shared" si="287"/>
        <v>25</v>
      </c>
      <c r="BL402" s="5">
        <f t="shared" si="288"/>
        <v>40.298507462686565</v>
      </c>
      <c r="BM402" s="5">
        <f t="shared" si="289"/>
        <v>59.701492537313428</v>
      </c>
      <c r="BN402" s="5">
        <f t="shared" si="290"/>
        <v>65.615565246561559</v>
      </c>
      <c r="BP402" s="51" t="s">
        <v>795</v>
      </c>
      <c r="BQ402" s="51" t="s">
        <v>787</v>
      </c>
    </row>
    <row r="403" spans="1:69" x14ac:dyDescent="0.25">
      <c r="A403" s="1">
        <v>397</v>
      </c>
      <c r="B403" s="1" t="s">
        <v>462</v>
      </c>
      <c r="C403" s="1" t="s">
        <v>33</v>
      </c>
      <c r="D403" s="1">
        <v>25</v>
      </c>
      <c r="E403" s="4">
        <f t="shared" si="271"/>
        <v>79</v>
      </c>
      <c r="F403">
        <v>84</v>
      </c>
      <c r="G403">
        <v>270</v>
      </c>
      <c r="H403" t="s">
        <v>648</v>
      </c>
      <c r="I403" s="1" t="s">
        <v>673</v>
      </c>
      <c r="J403" s="1" t="s">
        <v>107</v>
      </c>
      <c r="K403" s="1">
        <v>67</v>
      </c>
      <c r="L403" s="1">
        <v>18</v>
      </c>
      <c r="M403" s="1">
        <v>1133</v>
      </c>
      <c r="N403" s="12">
        <v>126</v>
      </c>
      <c r="O403" s="12">
        <v>306</v>
      </c>
      <c r="P403" s="12">
        <v>0.41199999999999998</v>
      </c>
      <c r="Q403" s="7">
        <v>0</v>
      </c>
      <c r="R403" s="7">
        <v>1</v>
      </c>
      <c r="S403" s="7">
        <v>0</v>
      </c>
      <c r="T403" s="1">
        <v>126</v>
      </c>
      <c r="U403" s="1">
        <v>305</v>
      </c>
      <c r="V403" s="1">
        <v>0.41299999999999998</v>
      </c>
      <c r="W403" s="1">
        <v>0.41199999999999998</v>
      </c>
      <c r="X403" s="16">
        <v>55</v>
      </c>
      <c r="Y403" s="16">
        <v>82</v>
      </c>
      <c r="Z403" s="16">
        <v>0.67100000000000004</v>
      </c>
      <c r="AA403" s="20">
        <v>89</v>
      </c>
      <c r="AB403" s="20">
        <v>144</v>
      </c>
      <c r="AC403" s="20">
        <v>233</v>
      </c>
      <c r="AD403" s="32">
        <v>55</v>
      </c>
      <c r="AE403" s="34">
        <v>28</v>
      </c>
      <c r="AF403" s="30">
        <v>43</v>
      </c>
      <c r="AG403" s="1">
        <v>36</v>
      </c>
      <c r="AH403" s="1">
        <v>121</v>
      </c>
      <c r="AI403" s="1">
        <v>307</v>
      </c>
      <c r="AJ403" s="1"/>
      <c r="AK403" s="4">
        <f t="shared" si="272"/>
        <v>75.963187568209065</v>
      </c>
      <c r="AL403" s="4">
        <f t="shared" si="273"/>
        <v>67.515262569813984</v>
      </c>
      <c r="AM403" s="14">
        <f t="shared" si="274"/>
        <v>64.90555993930198</v>
      </c>
      <c r="AN403" s="10">
        <f t="shared" si="294"/>
        <v>45</v>
      </c>
      <c r="AO403" s="18">
        <f t="shared" si="295"/>
        <v>76.002110000000002</v>
      </c>
      <c r="AP403" s="39">
        <f t="shared" si="266"/>
        <v>77.601446123023067</v>
      </c>
      <c r="AQ403" s="37">
        <f t="shared" si="270"/>
        <v>57.64</v>
      </c>
      <c r="AR403" s="24">
        <f t="shared" si="267"/>
        <v>69.281111111111116</v>
      </c>
      <c r="AS403" s="22">
        <f t="shared" si="268"/>
        <v>69.58029619936022</v>
      </c>
      <c r="AT403" s="26">
        <f t="shared" si="269"/>
        <v>70.476486675550703</v>
      </c>
      <c r="AU403" s="43">
        <f t="shared" si="296"/>
        <v>54.31882567763158</v>
      </c>
      <c r="AV403" s="37">
        <f t="shared" si="275"/>
        <v>75.512970093920671</v>
      </c>
      <c r="AW403" s="42">
        <f t="shared" si="291"/>
        <v>77.903547686988603</v>
      </c>
      <c r="AX403" s="45">
        <f t="shared" si="276"/>
        <v>62.173461334196183</v>
      </c>
      <c r="AY403" s="47">
        <f t="shared" si="293"/>
        <v>66.340073694029854</v>
      </c>
      <c r="AZ403" s="28">
        <f t="shared" si="277"/>
        <v>79.020562342572077</v>
      </c>
      <c r="BA403" s="49">
        <f t="shared" si="278"/>
        <v>51.279017116463393</v>
      </c>
      <c r="BB403" s="45">
        <f t="shared" si="255"/>
        <v>83.208733122874378</v>
      </c>
      <c r="BC403" s="5">
        <f t="shared" si="279"/>
        <v>85</v>
      </c>
      <c r="BD403" s="5">
        <f t="shared" si="280"/>
        <v>90.526315789473685</v>
      </c>
      <c r="BE403" s="5">
        <f t="shared" si="281"/>
        <v>57.8125</v>
      </c>
      <c r="BF403" s="5">
        <f t="shared" si="282"/>
        <v>91.604477611940297</v>
      </c>
      <c r="BG403" s="5">
        <f t="shared" si="283"/>
        <v>63.395522388059703</v>
      </c>
      <c r="BH403" s="5">
        <f t="shared" si="284"/>
        <v>72.103321033210335</v>
      </c>
      <c r="BI403" s="5">
        <f t="shared" si="285"/>
        <v>70</v>
      </c>
      <c r="BJ403" s="5">
        <f t="shared" si="286"/>
        <v>78.94736842105263</v>
      </c>
      <c r="BK403" s="5">
        <f t="shared" si="287"/>
        <v>6.25</v>
      </c>
      <c r="BL403" s="5">
        <f t="shared" si="288"/>
        <v>81.343283582089541</v>
      </c>
      <c r="BM403" s="5">
        <f t="shared" si="289"/>
        <v>18.656716417910445</v>
      </c>
      <c r="BN403" s="5">
        <f t="shared" si="290"/>
        <v>38.007380073800739</v>
      </c>
      <c r="BP403" s="51" t="s">
        <v>789</v>
      </c>
      <c r="BQ403" s="51" t="s">
        <v>789</v>
      </c>
    </row>
    <row r="404" spans="1:69" x14ac:dyDescent="0.25">
      <c r="A404" s="1">
        <v>287</v>
      </c>
      <c r="B404" s="1" t="s">
        <v>349</v>
      </c>
      <c r="C404" s="1" t="s">
        <v>33</v>
      </c>
      <c r="D404" s="1">
        <v>26</v>
      </c>
      <c r="E404" s="4">
        <f t="shared" si="271"/>
        <v>79</v>
      </c>
      <c r="F404">
        <v>84</v>
      </c>
      <c r="G404">
        <v>255</v>
      </c>
      <c r="H404" t="s">
        <v>678</v>
      </c>
      <c r="I404" s="1" t="s">
        <v>587</v>
      </c>
      <c r="J404" s="1" t="s">
        <v>39</v>
      </c>
      <c r="K404" s="1">
        <v>59</v>
      </c>
      <c r="L404" s="1">
        <v>59</v>
      </c>
      <c r="M404" s="1">
        <v>1638</v>
      </c>
      <c r="N404" s="12">
        <v>234</v>
      </c>
      <c r="O404" s="12">
        <v>437</v>
      </c>
      <c r="P404" s="12">
        <v>0.53500000000000003</v>
      </c>
      <c r="Q404" s="7">
        <v>0</v>
      </c>
      <c r="R404" s="7">
        <v>1</v>
      </c>
      <c r="S404" s="7">
        <v>0</v>
      </c>
      <c r="T404" s="1">
        <v>234</v>
      </c>
      <c r="U404" s="1">
        <v>436</v>
      </c>
      <c r="V404" s="1">
        <v>0.53700000000000003</v>
      </c>
      <c r="W404" s="1">
        <v>0.53500000000000003</v>
      </c>
      <c r="X404" s="16">
        <v>98</v>
      </c>
      <c r="Y404" s="16">
        <v>127</v>
      </c>
      <c r="Z404" s="16">
        <v>0.77200000000000002</v>
      </c>
      <c r="AA404" s="20">
        <v>190</v>
      </c>
      <c r="AB404" s="20">
        <v>204</v>
      </c>
      <c r="AC404" s="20">
        <v>394</v>
      </c>
      <c r="AD404" s="32">
        <v>55</v>
      </c>
      <c r="AE404" s="34">
        <v>16</v>
      </c>
      <c r="AF404" s="30">
        <v>84</v>
      </c>
      <c r="AG404" s="1">
        <v>73</v>
      </c>
      <c r="AH404" s="1">
        <v>122</v>
      </c>
      <c r="AI404" s="1">
        <v>566</v>
      </c>
      <c r="AJ404" s="1"/>
      <c r="AK404" s="4">
        <f t="shared" si="272"/>
        <v>80.032835333291871</v>
      </c>
      <c r="AL404" s="4">
        <f t="shared" si="273"/>
        <v>71.68066675289873</v>
      </c>
      <c r="AM404" s="14">
        <f t="shared" si="274"/>
        <v>74.372754172989374</v>
      </c>
      <c r="AN404" s="10">
        <f t="shared" si="294"/>
        <v>45</v>
      </c>
      <c r="AO404" s="18">
        <f t="shared" si="295"/>
        <v>83.412519999999986</v>
      </c>
      <c r="AP404" s="39">
        <f t="shared" si="266"/>
        <v>85.703864357722068</v>
      </c>
      <c r="AQ404" s="37">
        <f t="shared" si="270"/>
        <v>53.08</v>
      </c>
      <c r="AR404" s="24">
        <f t="shared" si="267"/>
        <v>82.583333333333343</v>
      </c>
      <c r="AS404" s="22">
        <f>((AA404/3)*0.6+(AC404/9)*0.2+(AZ404/0.96)*0.2)*0.7+41</f>
        <v>85.80459847291803</v>
      </c>
      <c r="AT404" s="26">
        <f t="shared" si="269"/>
        <v>76.557307887650268</v>
      </c>
      <c r="AU404" s="43">
        <f t="shared" si="296"/>
        <v>54.233704217105263</v>
      </c>
      <c r="AV404" s="37">
        <f t="shared" si="275"/>
        <v>78.394123133428593</v>
      </c>
      <c r="AW404" s="42">
        <f t="shared" si="291"/>
        <v>80.84766451028554</v>
      </c>
      <c r="AX404" s="45">
        <f t="shared" si="276"/>
        <v>65.418208479900073</v>
      </c>
      <c r="AY404" s="47">
        <f t="shared" si="293"/>
        <v>65.630105410447754</v>
      </c>
      <c r="AZ404" s="28">
        <f t="shared" si="277"/>
        <v>82.80486571905692</v>
      </c>
      <c r="BA404" s="49">
        <f t="shared" si="278"/>
        <v>51.125298953045025</v>
      </c>
      <c r="BB404" s="45">
        <f t="shared" si="255"/>
        <v>81.922319398497734</v>
      </c>
      <c r="BC404" s="5">
        <f t="shared" si="279"/>
        <v>82.5</v>
      </c>
      <c r="BD404" s="5">
        <f t="shared" si="280"/>
        <v>90.526315789473685</v>
      </c>
      <c r="BE404" s="5">
        <f t="shared" si="281"/>
        <v>57.8125</v>
      </c>
      <c r="BF404" s="5">
        <f t="shared" si="282"/>
        <v>86.567164179104481</v>
      </c>
      <c r="BG404" s="5">
        <f t="shared" si="283"/>
        <v>68.432835820895519</v>
      </c>
      <c r="BH404" s="5">
        <f t="shared" si="284"/>
        <v>79.726601811472662</v>
      </c>
      <c r="BI404" s="5">
        <f t="shared" si="285"/>
        <v>65</v>
      </c>
      <c r="BJ404" s="5">
        <f t="shared" si="286"/>
        <v>78.94736842105263</v>
      </c>
      <c r="BK404" s="5">
        <f t="shared" si="287"/>
        <v>6.25</v>
      </c>
      <c r="BL404" s="5">
        <f t="shared" si="288"/>
        <v>70.149253731343279</v>
      </c>
      <c r="BM404" s="5">
        <f t="shared" si="289"/>
        <v>29.850746268656714</v>
      </c>
      <c r="BN404" s="5">
        <f t="shared" si="290"/>
        <v>54.948004025494804</v>
      </c>
      <c r="BP404" s="51" t="s">
        <v>795</v>
      </c>
      <c r="BQ404" s="51" t="s">
        <v>789</v>
      </c>
    </row>
    <row r="405" spans="1:69" x14ac:dyDescent="0.25">
      <c r="A405" s="1">
        <v>221</v>
      </c>
      <c r="B405" s="1" t="s">
        <v>282</v>
      </c>
      <c r="C405" s="1" t="s">
        <v>30</v>
      </c>
      <c r="D405" s="1">
        <v>22</v>
      </c>
      <c r="E405" s="4">
        <f t="shared" si="271"/>
        <v>75</v>
      </c>
      <c r="F405">
        <v>80</v>
      </c>
      <c r="G405">
        <v>215</v>
      </c>
      <c r="H405" t="s">
        <v>594</v>
      </c>
      <c r="I405" s="1" t="s">
        <v>587</v>
      </c>
      <c r="J405" s="1" t="s">
        <v>99</v>
      </c>
      <c r="K405" s="1">
        <v>50</v>
      </c>
      <c r="L405" s="1">
        <v>21</v>
      </c>
      <c r="M405" s="1">
        <v>1064</v>
      </c>
      <c r="N405" s="12">
        <v>155</v>
      </c>
      <c r="O405" s="12">
        <v>374</v>
      </c>
      <c r="P405" s="12">
        <v>0.41399999999999998</v>
      </c>
      <c r="Q405" s="7">
        <v>62</v>
      </c>
      <c r="R405" s="7">
        <v>170</v>
      </c>
      <c r="S405" s="7">
        <v>0.36499999999999999</v>
      </c>
      <c r="T405" s="1">
        <v>93</v>
      </c>
      <c r="U405" s="1">
        <v>204</v>
      </c>
      <c r="V405" s="1">
        <v>0.45600000000000002</v>
      </c>
      <c r="W405" s="1">
        <v>0.497</v>
      </c>
      <c r="X405" s="16">
        <v>61</v>
      </c>
      <c r="Y405" s="16">
        <v>80</v>
      </c>
      <c r="Z405" s="16">
        <v>0.76300000000000001</v>
      </c>
      <c r="AA405" s="20">
        <v>9</v>
      </c>
      <c r="AB405" s="20">
        <v>108</v>
      </c>
      <c r="AC405" s="20">
        <v>117</v>
      </c>
      <c r="AD405" s="32">
        <v>83</v>
      </c>
      <c r="AE405" s="34">
        <v>30</v>
      </c>
      <c r="AF405" s="30">
        <v>12</v>
      </c>
      <c r="AG405" s="1">
        <v>45</v>
      </c>
      <c r="AH405" s="1">
        <v>119</v>
      </c>
      <c r="AI405" s="1">
        <v>433</v>
      </c>
      <c r="AJ405" s="1"/>
      <c r="AK405" s="4">
        <f t="shared" si="272"/>
        <v>79.316638195319456</v>
      </c>
      <c r="AL405" s="4">
        <f t="shared" si="273"/>
        <v>70.947617917562269</v>
      </c>
      <c r="AM405" s="14">
        <f t="shared" si="274"/>
        <v>66.423760242792113</v>
      </c>
      <c r="AN405" s="10">
        <f t="shared" si="294"/>
        <v>80.951999999999998</v>
      </c>
      <c r="AO405" s="18">
        <f t="shared" si="295"/>
        <v>82.28783</v>
      </c>
      <c r="AP405" s="39">
        <f t="shared" si="266"/>
        <v>73.344118849635976</v>
      </c>
      <c r="AQ405" s="37">
        <f t="shared" si="270"/>
        <v>58.4</v>
      </c>
      <c r="AR405" s="24">
        <f t="shared" si="267"/>
        <v>58.493333333333332</v>
      </c>
      <c r="AS405" s="22">
        <f t="shared" ref="AS405:AS410" si="297">((AA405/3)*0.6+(AC405/9)*0.2+(AZ405/0.96)*0.2)*0.75+40</f>
        <v>55.430076479316838</v>
      </c>
      <c r="AT405" s="26">
        <f t="shared" si="269"/>
        <v>66.707219336459687</v>
      </c>
      <c r="AU405" s="43">
        <f t="shared" si="296"/>
        <v>59.128193241626796</v>
      </c>
      <c r="AV405" s="37">
        <f t="shared" si="275"/>
        <v>76.044721942730149</v>
      </c>
      <c r="AW405" s="42">
        <f t="shared" si="291"/>
        <v>76.359262505224734</v>
      </c>
      <c r="AX405" s="45">
        <f t="shared" si="276"/>
        <v>77.017200961812875</v>
      </c>
      <c r="AY405" s="47">
        <f t="shared" si="293"/>
        <v>79.426585820895525</v>
      </c>
      <c r="AZ405" s="28">
        <f t="shared" si="277"/>
        <v>77.632489467627721</v>
      </c>
      <c r="BA405" s="49">
        <f t="shared" si="278"/>
        <v>75.180702383908255</v>
      </c>
      <c r="BB405" s="45">
        <f t="shared" si="255"/>
        <v>72.334392115632568</v>
      </c>
      <c r="BC405" s="5">
        <f t="shared" si="279"/>
        <v>92.5</v>
      </c>
      <c r="BD405" s="5">
        <f t="shared" si="280"/>
        <v>81.05263157894737</v>
      </c>
      <c r="BE405" s="5">
        <f t="shared" si="281"/>
        <v>69.0625</v>
      </c>
      <c r="BF405" s="5">
        <f t="shared" si="282"/>
        <v>73.134328358208961</v>
      </c>
      <c r="BG405" s="5">
        <f t="shared" si="283"/>
        <v>81.865671641791039</v>
      </c>
      <c r="BH405" s="5">
        <f t="shared" si="284"/>
        <v>71.061724253606172</v>
      </c>
      <c r="BI405" s="5">
        <f t="shared" si="285"/>
        <v>85</v>
      </c>
      <c r="BJ405" s="5">
        <f t="shared" si="286"/>
        <v>57.89473684210526</v>
      </c>
      <c r="BK405" s="5">
        <f t="shared" si="287"/>
        <v>31.25</v>
      </c>
      <c r="BL405" s="5">
        <f t="shared" si="288"/>
        <v>40.298507462686565</v>
      </c>
      <c r="BM405" s="5">
        <f t="shared" si="289"/>
        <v>59.701492537313428</v>
      </c>
      <c r="BN405" s="5">
        <f t="shared" si="290"/>
        <v>35.692720563569274</v>
      </c>
      <c r="BP405" s="51" t="s">
        <v>788</v>
      </c>
      <c r="BQ405" s="51" t="s">
        <v>787</v>
      </c>
    </row>
    <row r="406" spans="1:69" x14ac:dyDescent="0.25">
      <c r="A406" s="1">
        <v>428</v>
      </c>
      <c r="B406" s="1" t="s">
        <v>493</v>
      </c>
      <c r="C406" s="1" t="s">
        <v>73</v>
      </c>
      <c r="D406" s="1">
        <v>28</v>
      </c>
      <c r="E406" s="4">
        <f t="shared" si="271"/>
        <v>72</v>
      </c>
      <c r="F406">
        <v>77</v>
      </c>
      <c r="G406">
        <v>205</v>
      </c>
      <c r="H406" t="s">
        <v>666</v>
      </c>
      <c r="I406" s="1" t="s">
        <v>587</v>
      </c>
      <c r="J406" s="1" t="s">
        <v>47</v>
      </c>
      <c r="K406" s="1">
        <v>71</v>
      </c>
      <c r="L406" s="1">
        <v>36</v>
      </c>
      <c r="M406" s="1">
        <v>1874</v>
      </c>
      <c r="N406" s="12">
        <v>332</v>
      </c>
      <c r="O406" s="12">
        <v>754</v>
      </c>
      <c r="P406" s="12">
        <v>0.44</v>
      </c>
      <c r="Q406" s="7">
        <v>55</v>
      </c>
      <c r="R406" s="7">
        <v>141</v>
      </c>
      <c r="S406" s="7">
        <v>0.39</v>
      </c>
      <c r="T406" s="1">
        <v>277</v>
      </c>
      <c r="U406" s="1">
        <v>613</v>
      </c>
      <c r="V406" s="1">
        <v>0.45200000000000001</v>
      </c>
      <c r="W406" s="1">
        <v>0.47699999999999998</v>
      </c>
      <c r="X406" s="16">
        <v>177</v>
      </c>
      <c r="Y406" s="16">
        <v>216</v>
      </c>
      <c r="Z406" s="16">
        <v>0.81899999999999995</v>
      </c>
      <c r="AA406" s="20">
        <v>36</v>
      </c>
      <c r="AB406" s="20">
        <v>212</v>
      </c>
      <c r="AC406" s="20">
        <v>248</v>
      </c>
      <c r="AD406" s="32">
        <v>219</v>
      </c>
      <c r="AE406" s="34">
        <v>56</v>
      </c>
      <c r="AF406" s="30">
        <v>10</v>
      </c>
      <c r="AG406" s="1">
        <v>118</v>
      </c>
      <c r="AH406" s="1">
        <v>131</v>
      </c>
      <c r="AI406" s="1">
        <v>896</v>
      </c>
      <c r="AJ406" s="1"/>
      <c r="AK406" s="4">
        <f t="shared" si="272"/>
        <v>84.026999411017243</v>
      </c>
      <c r="AL406" s="4">
        <f t="shared" si="273"/>
        <v>75.768811161864704</v>
      </c>
      <c r="AM406" s="14">
        <f t="shared" si="274"/>
        <v>76.145189681335353</v>
      </c>
      <c r="AN406" s="10">
        <f t="shared" si="294"/>
        <v>80.768000000000001</v>
      </c>
      <c r="AO406" s="18">
        <f t="shared" si="295"/>
        <v>87.686790000000002</v>
      </c>
      <c r="AP406" s="39">
        <f t="shared" si="266"/>
        <v>80.39252557185705</v>
      </c>
      <c r="AQ406" s="37">
        <f t="shared" si="270"/>
        <v>68.28</v>
      </c>
      <c r="AR406" s="24">
        <f t="shared" si="267"/>
        <v>57.296944444444442</v>
      </c>
      <c r="AS406" s="22">
        <f t="shared" si="297"/>
        <v>61.031316337236049</v>
      </c>
      <c r="AT406" s="26">
        <f t="shared" si="269"/>
        <v>73.616078241997954</v>
      </c>
      <c r="AU406" s="43">
        <f t="shared" si="296"/>
        <v>75.234015233851679</v>
      </c>
      <c r="AV406" s="37">
        <f t="shared" si="275"/>
        <v>83.963856913307225</v>
      </c>
      <c r="AW406" s="42">
        <f t="shared" si="291"/>
        <v>80.428704924617563</v>
      </c>
      <c r="AX406" s="45">
        <f t="shared" si="276"/>
        <v>78.603588555202862</v>
      </c>
      <c r="AY406" s="47">
        <f t="shared" si="293"/>
        <v>82.486877798507464</v>
      </c>
      <c r="AZ406" s="28">
        <f t="shared" si="277"/>
        <v>73.587091224977357</v>
      </c>
      <c r="BA406" s="49">
        <f t="shared" si="278"/>
        <v>84.281554065369306</v>
      </c>
      <c r="BB406" s="45">
        <f t="shared" ref="BB406:BB469" si="298">(BL406*0.3+BJ406*0.3+BI406*0.1+BN406*0.1+(AH406/2.8)*0.25)*0.62+40</f>
        <v>68.498445597131067</v>
      </c>
      <c r="BC406" s="5">
        <f t="shared" si="279"/>
        <v>77.5</v>
      </c>
      <c r="BD406" s="5">
        <f t="shared" si="280"/>
        <v>73.94736842105263</v>
      </c>
      <c r="BE406" s="5">
        <f t="shared" si="281"/>
        <v>77.5</v>
      </c>
      <c r="BF406" s="5">
        <f t="shared" si="282"/>
        <v>69.776119402985074</v>
      </c>
      <c r="BG406" s="5">
        <f t="shared" si="283"/>
        <v>85.223880597014926</v>
      </c>
      <c r="BH406" s="5">
        <f t="shared" si="284"/>
        <v>83.289164709828924</v>
      </c>
      <c r="BI406" s="5">
        <f t="shared" si="285"/>
        <v>55</v>
      </c>
      <c r="BJ406" s="5">
        <f t="shared" si="286"/>
        <v>42.10526315789474</v>
      </c>
      <c r="BK406" s="5">
        <f t="shared" si="287"/>
        <v>50</v>
      </c>
      <c r="BL406" s="5">
        <f t="shared" si="288"/>
        <v>32.835820895522389</v>
      </c>
      <c r="BM406" s="5">
        <f t="shared" si="289"/>
        <v>67.164179104477611</v>
      </c>
      <c r="BN406" s="5">
        <f t="shared" si="290"/>
        <v>62.864810466286485</v>
      </c>
      <c r="BP406" s="51" t="s">
        <v>794</v>
      </c>
      <c r="BQ406" s="51" t="s">
        <v>781</v>
      </c>
    </row>
    <row r="407" spans="1:69" x14ac:dyDescent="0.25">
      <c r="A407" s="1">
        <v>374</v>
      </c>
      <c r="B407" s="1" t="s">
        <v>438</v>
      </c>
      <c r="C407" s="1" t="s">
        <v>73</v>
      </c>
      <c r="D407" s="1">
        <v>31</v>
      </c>
      <c r="E407" s="4">
        <f t="shared" si="271"/>
        <v>69</v>
      </c>
      <c r="F407">
        <v>74</v>
      </c>
      <c r="G407">
        <v>190</v>
      </c>
      <c r="H407" t="s">
        <v>650</v>
      </c>
      <c r="I407" s="1" t="s">
        <v>587</v>
      </c>
      <c r="J407" s="1" t="s">
        <v>107</v>
      </c>
      <c r="K407" s="1">
        <v>43</v>
      </c>
      <c r="L407" s="1">
        <v>20</v>
      </c>
      <c r="M407" s="1">
        <v>982</v>
      </c>
      <c r="N407" s="12">
        <v>77</v>
      </c>
      <c r="O407" s="12">
        <v>223</v>
      </c>
      <c r="P407" s="12">
        <v>0.34499999999999997</v>
      </c>
      <c r="Q407" s="7">
        <v>31</v>
      </c>
      <c r="R407" s="7">
        <v>109</v>
      </c>
      <c r="S407" s="7">
        <v>0.28399999999999997</v>
      </c>
      <c r="T407" s="1">
        <v>46</v>
      </c>
      <c r="U407" s="1">
        <v>114</v>
      </c>
      <c r="V407" s="1">
        <v>0.40400000000000003</v>
      </c>
      <c r="W407" s="1">
        <v>0.41499999999999998</v>
      </c>
      <c r="X407" s="16">
        <v>36</v>
      </c>
      <c r="Y407" s="16">
        <v>45</v>
      </c>
      <c r="Z407" s="16">
        <v>0.8</v>
      </c>
      <c r="AA407" s="20">
        <v>19</v>
      </c>
      <c r="AB407" s="20">
        <v>50</v>
      </c>
      <c r="AC407" s="20">
        <v>69</v>
      </c>
      <c r="AD407" s="32">
        <v>165</v>
      </c>
      <c r="AE407" s="34">
        <v>67</v>
      </c>
      <c r="AF407" s="30">
        <v>4</v>
      </c>
      <c r="AG407" s="1">
        <v>52</v>
      </c>
      <c r="AH407" s="1">
        <v>118</v>
      </c>
      <c r="AI407" s="1">
        <v>221</v>
      </c>
      <c r="AJ407" s="1"/>
      <c r="AK407" s="4">
        <f t="shared" si="272"/>
        <v>78.06226813396313</v>
      </c>
      <c r="AL407" s="4">
        <f t="shared" si="273"/>
        <v>69.663733266526961</v>
      </c>
      <c r="AM407" s="14">
        <f t="shared" si="274"/>
        <v>60.240842185128983</v>
      </c>
      <c r="AN407" s="10">
        <f t="shared" si="294"/>
        <v>72.732799999999997</v>
      </c>
      <c r="AO407" s="18">
        <f t="shared" si="295"/>
        <v>67.72</v>
      </c>
      <c r="AP407" s="39">
        <f t="shared" si="266"/>
        <v>68.49417297894837</v>
      </c>
      <c r="AQ407" s="37">
        <f t="shared" si="270"/>
        <v>72.459999999999994</v>
      </c>
      <c r="AR407" s="24">
        <f t="shared" si="267"/>
        <v>54.802777777777777</v>
      </c>
      <c r="AS407" s="22">
        <f t="shared" si="297"/>
        <v>54.345058476401356</v>
      </c>
      <c r="AT407" s="26">
        <f t="shared" si="269"/>
        <v>61.050772762115642</v>
      </c>
      <c r="AU407" s="43">
        <f t="shared" si="296"/>
        <v>69.45341858223685</v>
      </c>
      <c r="AV407" s="37">
        <f t="shared" si="275"/>
        <v>78.221907038223009</v>
      </c>
      <c r="AW407" s="42">
        <f t="shared" si="291"/>
        <v>80.890375091276681</v>
      </c>
      <c r="AX407" s="45">
        <f t="shared" si="276"/>
        <v>75.319703219356924</v>
      </c>
      <c r="AY407" s="47">
        <f t="shared" si="293"/>
        <v>86.395940764925371</v>
      </c>
      <c r="AZ407" s="28">
        <f t="shared" si="277"/>
        <v>66.208374248968653</v>
      </c>
      <c r="BA407" s="49">
        <f t="shared" si="278"/>
        <v>86.308934426930875</v>
      </c>
      <c r="BB407" s="45">
        <f t="shared" si="298"/>
        <v>59.974654712140719</v>
      </c>
      <c r="BC407" s="5">
        <f t="shared" si="279"/>
        <v>70</v>
      </c>
      <c r="BD407" s="5">
        <f t="shared" si="280"/>
        <v>66.84210526315789</v>
      </c>
      <c r="BE407" s="5">
        <f t="shared" si="281"/>
        <v>85.9375</v>
      </c>
      <c r="BF407" s="5">
        <f t="shared" si="282"/>
        <v>64.738805970149258</v>
      </c>
      <c r="BG407" s="5">
        <f t="shared" si="283"/>
        <v>90.261194029850742</v>
      </c>
      <c r="BH407" s="5">
        <f t="shared" si="284"/>
        <v>69.823884602482394</v>
      </c>
      <c r="BI407" s="5">
        <f t="shared" si="285"/>
        <v>40</v>
      </c>
      <c r="BJ407" s="5">
        <f t="shared" si="286"/>
        <v>26.315789473684209</v>
      </c>
      <c r="BK407" s="5">
        <f t="shared" si="287"/>
        <v>68.75</v>
      </c>
      <c r="BL407" s="5">
        <f t="shared" si="288"/>
        <v>21.641791044776117</v>
      </c>
      <c r="BM407" s="5">
        <f t="shared" si="289"/>
        <v>78.358208955223873</v>
      </c>
      <c r="BN407" s="5">
        <f t="shared" si="290"/>
        <v>32.941965783294201</v>
      </c>
      <c r="BP407" s="51" t="s">
        <v>799</v>
      </c>
      <c r="BQ407" s="51" t="s">
        <v>787</v>
      </c>
    </row>
    <row r="408" spans="1:69" x14ac:dyDescent="0.25">
      <c r="A408" s="1">
        <v>447</v>
      </c>
      <c r="B408" s="1" t="s">
        <v>513</v>
      </c>
      <c r="C408" s="1" t="s">
        <v>33</v>
      </c>
      <c r="D408" s="1">
        <v>32</v>
      </c>
      <c r="E408" s="4">
        <f t="shared" si="271"/>
        <v>77</v>
      </c>
      <c r="F408">
        <v>82</v>
      </c>
      <c r="G408">
        <v>249</v>
      </c>
      <c r="H408" t="s">
        <v>648</v>
      </c>
      <c r="I408" s="1" t="s">
        <v>611</v>
      </c>
      <c r="J408" s="1" t="s">
        <v>36</v>
      </c>
      <c r="K408" s="1">
        <v>2</v>
      </c>
      <c r="L408" s="1">
        <v>0</v>
      </c>
      <c r="M408" s="1">
        <v>19</v>
      </c>
      <c r="N408" s="12">
        <v>0</v>
      </c>
      <c r="O408" s="12">
        <v>0</v>
      </c>
      <c r="P408" s="12"/>
      <c r="Q408" s="7">
        <v>0</v>
      </c>
      <c r="R408" s="7">
        <v>0</v>
      </c>
      <c r="S408" s="7"/>
      <c r="T408" s="1">
        <v>0</v>
      </c>
      <c r="U408" s="1">
        <v>0</v>
      </c>
      <c r="V408" s="1"/>
      <c r="W408" s="1"/>
      <c r="X408" s="16">
        <v>0</v>
      </c>
      <c r="Y408" s="16">
        <v>0</v>
      </c>
      <c r="Z408" s="16"/>
      <c r="AA408" s="20">
        <v>0</v>
      </c>
      <c r="AB408" s="20">
        <v>1</v>
      </c>
      <c r="AC408" s="20">
        <v>1</v>
      </c>
      <c r="AD408" s="32">
        <v>2</v>
      </c>
      <c r="AE408" s="34">
        <v>0</v>
      </c>
      <c r="AF408" s="30">
        <v>0</v>
      </c>
      <c r="AG408" s="1">
        <v>0</v>
      </c>
      <c r="AH408" s="1">
        <v>0</v>
      </c>
      <c r="AI408" s="1">
        <v>0</v>
      </c>
      <c r="AJ408" s="1"/>
      <c r="AK408" s="4">
        <f t="shared" si="272"/>
        <v>64.583205424445509</v>
      </c>
      <c r="AL408" s="4">
        <f t="shared" si="273"/>
        <v>55.867516140314819</v>
      </c>
      <c r="AM408" s="14">
        <f t="shared" si="274"/>
        <v>45</v>
      </c>
      <c r="AN408" s="10">
        <f t="shared" si="294"/>
        <v>45</v>
      </c>
      <c r="AO408" s="18">
        <f t="shared" si="295"/>
        <v>40</v>
      </c>
      <c r="AP408" s="39">
        <f t="shared" si="266"/>
        <v>66.499421426306597</v>
      </c>
      <c r="AQ408" s="37">
        <f t="shared" si="270"/>
        <v>47</v>
      </c>
      <c r="AR408" s="24">
        <f t="shared" si="267"/>
        <v>54.965000000000003</v>
      </c>
      <c r="AS408" s="22">
        <f t="shared" si="297"/>
        <v>50.643965366698332</v>
      </c>
      <c r="AT408" s="26">
        <f t="shared" si="269"/>
        <v>57.696346319079282</v>
      </c>
      <c r="AU408" s="43">
        <f t="shared" si="296"/>
        <v>47.583527867822966</v>
      </c>
      <c r="AV408" s="37">
        <f t="shared" si="275"/>
        <v>69.527202499788686</v>
      </c>
      <c r="AW408" s="42">
        <f t="shared" si="291"/>
        <v>69.002173422997146</v>
      </c>
      <c r="AX408" s="45">
        <f t="shared" si="276"/>
        <v>51.900201962804232</v>
      </c>
      <c r="AY408" s="47">
        <f t="shared" si="293"/>
        <v>61.32106809701493</v>
      </c>
      <c r="AZ408" s="28">
        <f t="shared" si="277"/>
        <v>68.014711680202637</v>
      </c>
      <c r="BA408" s="49">
        <f t="shared" si="278"/>
        <v>52.575881499090428</v>
      </c>
      <c r="BB408" s="45">
        <f t="shared" si="298"/>
        <v>67.150758103231965</v>
      </c>
      <c r="BC408" s="5">
        <f t="shared" si="279"/>
        <v>67.5</v>
      </c>
      <c r="BD408" s="5">
        <f t="shared" si="280"/>
        <v>85.78947368421052</v>
      </c>
      <c r="BE408" s="5">
        <f t="shared" si="281"/>
        <v>63.4375</v>
      </c>
      <c r="BF408" s="5">
        <f t="shared" si="282"/>
        <v>84.552238805970148</v>
      </c>
      <c r="BG408" s="5">
        <f t="shared" si="283"/>
        <v>70.447761194029852</v>
      </c>
      <c r="BH408" s="5">
        <f t="shared" si="284"/>
        <v>55.28681650452868</v>
      </c>
      <c r="BI408" s="5">
        <f t="shared" si="285"/>
        <v>35</v>
      </c>
      <c r="BJ408" s="5">
        <f t="shared" si="286"/>
        <v>68.421052631578945</v>
      </c>
      <c r="BK408" s="5">
        <f t="shared" si="287"/>
        <v>18.75</v>
      </c>
      <c r="BL408" s="5">
        <f t="shared" si="288"/>
        <v>65.671641791044777</v>
      </c>
      <c r="BM408" s="5">
        <f t="shared" si="289"/>
        <v>34.328358208955223</v>
      </c>
      <c r="BN408" s="5">
        <f t="shared" si="290"/>
        <v>0.63737001006373706</v>
      </c>
      <c r="BP408" s="51" t="s">
        <v>800</v>
      </c>
      <c r="BQ408" s="51" t="s">
        <v>781</v>
      </c>
    </row>
    <row r="409" spans="1:69" x14ac:dyDescent="0.25">
      <c r="A409" s="1">
        <v>211</v>
      </c>
      <c r="B409" s="1" t="s">
        <v>272</v>
      </c>
      <c r="C409" s="1" t="s">
        <v>33</v>
      </c>
      <c r="D409" s="1">
        <v>28</v>
      </c>
      <c r="E409" s="4">
        <f t="shared" si="271"/>
        <v>81</v>
      </c>
      <c r="F409">
        <v>86</v>
      </c>
      <c r="G409">
        <v>290</v>
      </c>
      <c r="H409" t="s">
        <v>665</v>
      </c>
      <c r="I409" s="1" t="s">
        <v>587</v>
      </c>
      <c r="J409" s="1" t="s">
        <v>47</v>
      </c>
      <c r="K409" s="1">
        <v>76</v>
      </c>
      <c r="L409" s="1">
        <v>76</v>
      </c>
      <c r="M409" s="1">
        <v>1926</v>
      </c>
      <c r="N409" s="12">
        <v>317</v>
      </c>
      <c r="O409" s="12">
        <v>710</v>
      </c>
      <c r="P409" s="12">
        <v>0.44600000000000001</v>
      </c>
      <c r="Q409" s="7">
        <v>0</v>
      </c>
      <c r="R409" s="7">
        <v>2</v>
      </c>
      <c r="S409" s="7">
        <v>0</v>
      </c>
      <c r="T409" s="1">
        <v>317</v>
      </c>
      <c r="U409" s="1">
        <v>708</v>
      </c>
      <c r="V409" s="1">
        <v>0.44800000000000001</v>
      </c>
      <c r="W409" s="1">
        <v>0.44600000000000001</v>
      </c>
      <c r="X409" s="16">
        <v>168</v>
      </c>
      <c r="Y409" s="16">
        <v>204</v>
      </c>
      <c r="Z409" s="16">
        <v>0.82399999999999995</v>
      </c>
      <c r="AA409" s="20">
        <v>156</v>
      </c>
      <c r="AB409" s="20">
        <v>384</v>
      </c>
      <c r="AC409" s="20">
        <v>540</v>
      </c>
      <c r="AD409" s="32">
        <v>84</v>
      </c>
      <c r="AE409" s="34">
        <v>18</v>
      </c>
      <c r="AF409" s="30">
        <v>125</v>
      </c>
      <c r="AG409" s="1">
        <v>107</v>
      </c>
      <c r="AH409" s="1">
        <v>216</v>
      </c>
      <c r="AI409" s="1">
        <v>802</v>
      </c>
      <c r="AJ409" s="1"/>
      <c r="AK409" s="4">
        <f t="shared" si="272"/>
        <v>82.049195468497913</v>
      </c>
      <c r="AL409" s="4">
        <f t="shared" si="273"/>
        <v>73.744470655991975</v>
      </c>
      <c r="AM409" s="14">
        <f t="shared" si="274"/>
        <v>75.59205159332322</v>
      </c>
      <c r="AN409" s="10">
        <f t="shared" si="294"/>
        <v>45</v>
      </c>
      <c r="AO409" s="18">
        <f t="shared" si="295"/>
        <v>87.897839999999988</v>
      </c>
      <c r="AP409" s="39">
        <f t="shared" si="266"/>
        <v>89.312024382007309</v>
      </c>
      <c r="AQ409" s="37">
        <f t="shared" si="270"/>
        <v>53.84</v>
      </c>
      <c r="AR409" s="24">
        <f>((AF409/1.8)*0.8+(F409/0.8)*0.2)*0.7+40</f>
        <v>93.938888888888897</v>
      </c>
      <c r="AS409" s="22">
        <f t="shared" si="297"/>
        <v>85.636830157100334</v>
      </c>
      <c r="AT409" s="26">
        <f t="shared" si="269"/>
        <v>88.831115871386032</v>
      </c>
      <c r="AU409" s="43">
        <f t="shared" si="296"/>
        <v>56.702522738038283</v>
      </c>
      <c r="AV409" s="37">
        <f t="shared" si="275"/>
        <v>80.042191995011706</v>
      </c>
      <c r="AW409" s="42">
        <f t="shared" si="291"/>
        <v>81.640975023622019</v>
      </c>
      <c r="AX409" s="45">
        <f t="shared" si="276"/>
        <v>57.792859751911365</v>
      </c>
      <c r="AY409" s="47">
        <f t="shared" si="293"/>
        <v>58.229677238805976</v>
      </c>
      <c r="AZ409" s="28">
        <f t="shared" si="277"/>
        <v>84.715713005442097</v>
      </c>
      <c r="BA409" s="49">
        <f t="shared" si="278"/>
        <v>46.817851704899326</v>
      </c>
      <c r="BB409" s="45">
        <f t="shared" si="298"/>
        <v>93.920988145435061</v>
      </c>
      <c r="BC409" s="5">
        <f t="shared" si="279"/>
        <v>77.5</v>
      </c>
      <c r="BD409" s="5">
        <f t="shared" si="280"/>
        <v>95.26315789473685</v>
      </c>
      <c r="BE409" s="5">
        <f t="shared" si="281"/>
        <v>52.1875</v>
      </c>
      <c r="BF409" s="5">
        <f t="shared" si="282"/>
        <v>98.320895522388057</v>
      </c>
      <c r="BG409" s="5">
        <f t="shared" si="283"/>
        <v>56.679104477611943</v>
      </c>
      <c r="BH409" s="5">
        <f t="shared" si="284"/>
        <v>84.074136195907414</v>
      </c>
      <c r="BI409" s="5">
        <f t="shared" si="285"/>
        <v>55</v>
      </c>
      <c r="BJ409" s="5">
        <f t="shared" si="286"/>
        <v>89.473684210526315</v>
      </c>
      <c r="BK409" s="5">
        <f t="shared" si="287"/>
        <v>-6.25</v>
      </c>
      <c r="BL409" s="5">
        <f t="shared" si="288"/>
        <v>96.268656716417908</v>
      </c>
      <c r="BM409" s="5">
        <f t="shared" si="289"/>
        <v>3.7313432835820892</v>
      </c>
      <c r="BN409" s="5">
        <f t="shared" si="290"/>
        <v>64.60919154646092</v>
      </c>
      <c r="BP409" s="51" t="s">
        <v>785</v>
      </c>
      <c r="BQ409" s="51" t="s">
        <v>781</v>
      </c>
    </row>
    <row r="410" spans="1:69" x14ac:dyDescent="0.25">
      <c r="A410" s="1">
        <v>168</v>
      </c>
      <c r="B410" s="1" t="s">
        <v>229</v>
      </c>
      <c r="C410" s="1" t="s">
        <v>50</v>
      </c>
      <c r="D410" s="1">
        <v>28</v>
      </c>
      <c r="E410" s="4">
        <f t="shared" si="271"/>
        <v>75</v>
      </c>
      <c r="F410">
        <v>80</v>
      </c>
      <c r="G410">
        <v>230</v>
      </c>
      <c r="H410" t="s">
        <v>615</v>
      </c>
      <c r="I410" s="1" t="s">
        <v>587</v>
      </c>
      <c r="J410" s="1" t="s">
        <v>103</v>
      </c>
      <c r="K410" s="1">
        <v>68</v>
      </c>
      <c r="L410" s="1">
        <v>67</v>
      </c>
      <c r="M410" s="1">
        <v>2408</v>
      </c>
      <c r="N410" s="12">
        <v>508</v>
      </c>
      <c r="O410" s="12">
        <v>1116</v>
      </c>
      <c r="P410" s="12">
        <v>0.45500000000000002</v>
      </c>
      <c r="Q410" s="7">
        <v>79</v>
      </c>
      <c r="R410" s="7">
        <v>220</v>
      </c>
      <c r="S410" s="7">
        <v>0.35899999999999999</v>
      </c>
      <c r="T410" s="1">
        <v>429</v>
      </c>
      <c r="U410" s="1">
        <v>896</v>
      </c>
      <c r="V410" s="1">
        <v>0.47899999999999998</v>
      </c>
      <c r="W410" s="1">
        <v>0.49099999999999999</v>
      </c>
      <c r="X410" s="16">
        <v>337</v>
      </c>
      <c r="Y410" s="16">
        <v>393</v>
      </c>
      <c r="Z410" s="16">
        <v>0.85799999999999998</v>
      </c>
      <c r="AA410" s="20">
        <v>98</v>
      </c>
      <c r="AB410" s="20">
        <v>301</v>
      </c>
      <c r="AC410" s="20">
        <v>399</v>
      </c>
      <c r="AD410" s="32">
        <v>250</v>
      </c>
      <c r="AE410" s="34">
        <v>71</v>
      </c>
      <c r="AF410" s="30">
        <v>41</v>
      </c>
      <c r="AG410" s="1">
        <v>183</v>
      </c>
      <c r="AH410" s="1">
        <v>157</v>
      </c>
      <c r="AI410" s="1">
        <v>1432</v>
      </c>
      <c r="AJ410" s="1"/>
      <c r="AK410" s="4">
        <f t="shared" si="272"/>
        <v>88.36893420385627</v>
      </c>
      <c r="AL410" s="4">
        <f t="shared" si="273"/>
        <v>80.212909126299948</v>
      </c>
      <c r="AM410" s="14">
        <f t="shared" si="274"/>
        <v>85.45354324734447</v>
      </c>
      <c r="AN410" s="10">
        <f t="shared" si="294"/>
        <v>75.618799999999993</v>
      </c>
      <c r="AO410" s="18">
        <f t="shared" si="295"/>
        <v>92.555779999999999</v>
      </c>
      <c r="AP410" s="39">
        <f t="shared" si="266"/>
        <v>89.796197102627076</v>
      </c>
      <c r="AQ410" s="37">
        <f t="shared" si="270"/>
        <v>73.98</v>
      </c>
      <c r="AR410" s="24">
        <f>((AF410/1.8)*0.8+(F410/0.8)*0.2)*0.73+40</f>
        <v>67.902222222222221</v>
      </c>
      <c r="AS410" s="22">
        <f t="shared" si="297"/>
        <v>73.629840536934239</v>
      </c>
      <c r="AT410" s="26">
        <f t="shared" si="269"/>
        <v>81.36984053693422</v>
      </c>
      <c r="AU410" s="43">
        <f t="shared" si="296"/>
        <v>78.366023040370806</v>
      </c>
      <c r="AV410" s="37">
        <f t="shared" si="275"/>
        <v>88.68381898311425</v>
      </c>
      <c r="AW410" s="42">
        <f t="shared" si="291"/>
        <v>85.033140428564252</v>
      </c>
      <c r="AX410" s="45">
        <f t="shared" si="276"/>
        <v>75.180707830701408</v>
      </c>
      <c r="AY410" s="47">
        <f t="shared" si="293"/>
        <v>78.687397854477609</v>
      </c>
      <c r="AZ410" s="28">
        <f t="shared" si="277"/>
        <v>78.590979436379087</v>
      </c>
      <c r="BA410" s="49">
        <f t="shared" si="278"/>
        <v>81.102898115287175</v>
      </c>
      <c r="BB410" s="45">
        <f t="shared" si="298"/>
        <v>77.455356685842332</v>
      </c>
      <c r="BC410" s="5">
        <f t="shared" si="279"/>
        <v>77.5</v>
      </c>
      <c r="BD410" s="5">
        <f t="shared" si="280"/>
        <v>81.05263157894737</v>
      </c>
      <c r="BE410" s="5">
        <f t="shared" si="281"/>
        <v>69.0625</v>
      </c>
      <c r="BF410" s="5">
        <f t="shared" si="282"/>
        <v>78.171641791044777</v>
      </c>
      <c r="BG410" s="5">
        <f t="shared" si="283"/>
        <v>76.828358208955223</v>
      </c>
      <c r="BH410" s="5">
        <f t="shared" si="284"/>
        <v>91.350218047635025</v>
      </c>
      <c r="BI410" s="5">
        <f t="shared" si="285"/>
        <v>55</v>
      </c>
      <c r="BJ410" s="5">
        <f t="shared" si="286"/>
        <v>57.89473684210526</v>
      </c>
      <c r="BK410" s="5">
        <f t="shared" si="287"/>
        <v>31.25</v>
      </c>
      <c r="BL410" s="5">
        <f t="shared" si="288"/>
        <v>51.492537313432834</v>
      </c>
      <c r="BM410" s="5">
        <f t="shared" si="289"/>
        <v>48.507462686567159</v>
      </c>
      <c r="BN410" s="5">
        <f t="shared" si="290"/>
        <v>80.77826232807783</v>
      </c>
      <c r="BP410" s="51" t="s">
        <v>795</v>
      </c>
      <c r="BQ410" s="51" t="s">
        <v>781</v>
      </c>
    </row>
    <row r="411" spans="1:69" x14ac:dyDescent="0.25">
      <c r="A411" s="1">
        <v>173</v>
      </c>
      <c r="B411" s="1" t="s">
        <v>234</v>
      </c>
      <c r="C411" s="1" t="s">
        <v>33</v>
      </c>
      <c r="D411" s="1">
        <v>22</v>
      </c>
      <c r="E411" s="4">
        <f t="shared" si="271"/>
        <v>80</v>
      </c>
      <c r="F411">
        <v>85</v>
      </c>
      <c r="G411">
        <v>245</v>
      </c>
      <c r="H411" t="s">
        <v>586</v>
      </c>
      <c r="I411" s="1" t="s">
        <v>611</v>
      </c>
      <c r="J411" s="1" t="s">
        <v>99</v>
      </c>
      <c r="K411" s="1">
        <v>82</v>
      </c>
      <c r="L411" s="1">
        <v>37</v>
      </c>
      <c r="M411" s="1">
        <v>2158</v>
      </c>
      <c r="N411" s="12">
        <v>258</v>
      </c>
      <c r="O411" s="12">
        <v>427</v>
      </c>
      <c r="P411" s="12">
        <v>0.60399999999999998</v>
      </c>
      <c r="Q411" s="7">
        <v>0</v>
      </c>
      <c r="R411" s="7">
        <v>2</v>
      </c>
      <c r="S411" s="7">
        <v>0</v>
      </c>
      <c r="T411" s="1">
        <v>258</v>
      </c>
      <c r="U411" s="1">
        <v>425</v>
      </c>
      <c r="V411" s="1">
        <v>0.60699999999999998</v>
      </c>
      <c r="W411" s="1">
        <v>0.60399999999999998</v>
      </c>
      <c r="X411" s="16">
        <v>170</v>
      </c>
      <c r="Y411" s="16">
        <v>273</v>
      </c>
      <c r="Z411" s="16">
        <v>0.623</v>
      </c>
      <c r="AA411" s="20">
        <v>265</v>
      </c>
      <c r="AB411" s="20">
        <v>510</v>
      </c>
      <c r="AC411" s="20">
        <v>775</v>
      </c>
      <c r="AD411" s="32">
        <v>109</v>
      </c>
      <c r="AE411" s="34">
        <v>64</v>
      </c>
      <c r="AF411" s="30">
        <v>189</v>
      </c>
      <c r="AG411" s="1">
        <v>111</v>
      </c>
      <c r="AH411" s="1">
        <v>175</v>
      </c>
      <c r="AI411" s="1">
        <v>686</v>
      </c>
      <c r="AJ411" s="1"/>
      <c r="AK411" s="4">
        <f t="shared" si="272"/>
        <v>87.585228742437849</v>
      </c>
      <c r="AL411" s="4">
        <f t="shared" si="273"/>
        <v>79.410763536377559</v>
      </c>
      <c r="AM411" s="14">
        <f t="shared" si="274"/>
        <v>77.851575113808792</v>
      </c>
      <c r="AN411" s="10">
        <f t="shared" si="294"/>
        <v>45</v>
      </c>
      <c r="AO411" s="18">
        <f t="shared" si="295"/>
        <v>74.376429999999999</v>
      </c>
      <c r="AP411" s="39">
        <f t="shared" si="266"/>
        <v>91.848757180416698</v>
      </c>
      <c r="AQ411" s="37">
        <f t="shared" si="270"/>
        <v>71.319999999999993</v>
      </c>
      <c r="AR411" s="24">
        <v>97</v>
      </c>
      <c r="AS411" s="22">
        <v>97</v>
      </c>
      <c r="AT411" s="26">
        <v>96</v>
      </c>
      <c r="AU411" s="43">
        <f t="shared" si="296"/>
        <v>61.694645681220095</v>
      </c>
      <c r="AV411" s="37">
        <f t="shared" si="275"/>
        <v>82.503937669046422</v>
      </c>
      <c r="AW411" s="42">
        <f t="shared" si="291"/>
        <v>91.639391372741557</v>
      </c>
      <c r="AX411" s="45">
        <f t="shared" si="276"/>
        <v>74.011736417134387</v>
      </c>
      <c r="AY411" s="47">
        <f t="shared" si="293"/>
        <v>75.736209888059705</v>
      </c>
      <c r="AZ411" s="28">
        <f t="shared" si="277"/>
        <v>95.330743007381045</v>
      </c>
      <c r="BA411" s="49">
        <f t="shared" si="278"/>
        <v>52.490138345669166</v>
      </c>
      <c r="BB411" s="45">
        <f t="shared" si="298"/>
        <v>86.76865190656298</v>
      </c>
      <c r="BC411" s="5">
        <f t="shared" si="279"/>
        <v>92.5</v>
      </c>
      <c r="BD411" s="5">
        <f t="shared" si="280"/>
        <v>92.89473684210526</v>
      </c>
      <c r="BE411" s="5">
        <f t="shared" si="281"/>
        <v>55</v>
      </c>
      <c r="BF411" s="5">
        <f t="shared" si="282"/>
        <v>83.208955223880594</v>
      </c>
      <c r="BG411" s="5">
        <f t="shared" si="283"/>
        <v>71.791044776119406</v>
      </c>
      <c r="BH411" s="5">
        <f t="shared" si="284"/>
        <v>87.576316672257633</v>
      </c>
      <c r="BI411" s="5">
        <f t="shared" si="285"/>
        <v>85</v>
      </c>
      <c r="BJ411" s="5">
        <f t="shared" si="286"/>
        <v>84.21052631578948</v>
      </c>
      <c r="BK411" s="5">
        <f t="shared" si="287"/>
        <v>0</v>
      </c>
      <c r="BL411" s="5">
        <f t="shared" si="288"/>
        <v>62.686567164179102</v>
      </c>
      <c r="BM411" s="5">
        <f t="shared" si="289"/>
        <v>37.31343283582089</v>
      </c>
      <c r="BN411" s="5">
        <f t="shared" si="290"/>
        <v>72.391814827239187</v>
      </c>
      <c r="BP411" s="51" t="s">
        <v>785</v>
      </c>
      <c r="BQ411" s="51" t="s">
        <v>789</v>
      </c>
    </row>
    <row r="412" spans="1:69" x14ac:dyDescent="0.25">
      <c r="A412" s="1">
        <v>418</v>
      </c>
      <c r="B412" s="1" t="s">
        <v>483</v>
      </c>
      <c r="C412" s="1" t="s">
        <v>73</v>
      </c>
      <c r="D412" s="1">
        <v>23</v>
      </c>
      <c r="E412" s="4">
        <f t="shared" si="271"/>
        <v>67</v>
      </c>
      <c r="F412">
        <v>72</v>
      </c>
      <c r="G412">
        <v>165</v>
      </c>
      <c r="H412" t="s">
        <v>644</v>
      </c>
      <c r="I412" s="1" t="s">
        <v>587</v>
      </c>
      <c r="J412" s="1" t="s">
        <v>31</v>
      </c>
      <c r="K412" s="1">
        <v>12</v>
      </c>
      <c r="L412" s="1">
        <v>0</v>
      </c>
      <c r="M412" s="1">
        <v>65</v>
      </c>
      <c r="N412" s="12">
        <v>8</v>
      </c>
      <c r="O412" s="12">
        <v>25</v>
      </c>
      <c r="P412" s="12">
        <v>0.32</v>
      </c>
      <c r="Q412" s="7">
        <v>2</v>
      </c>
      <c r="R412" s="7">
        <v>11</v>
      </c>
      <c r="S412" s="7">
        <v>0.182</v>
      </c>
      <c r="T412" s="1">
        <v>6</v>
      </c>
      <c r="U412" s="1">
        <v>14</v>
      </c>
      <c r="V412" s="1">
        <v>0.42899999999999999</v>
      </c>
      <c r="W412" s="1">
        <v>0.36</v>
      </c>
      <c r="X412" s="16">
        <v>12</v>
      </c>
      <c r="Y412" s="16">
        <v>13</v>
      </c>
      <c r="Z412" s="16">
        <v>0.92300000000000004</v>
      </c>
      <c r="AA412" s="20">
        <v>1</v>
      </c>
      <c r="AB412" s="20">
        <v>5</v>
      </c>
      <c r="AC412" s="20">
        <v>6</v>
      </c>
      <c r="AD412" s="32">
        <v>8</v>
      </c>
      <c r="AE412" s="34">
        <v>3</v>
      </c>
      <c r="AF412" s="30">
        <v>0</v>
      </c>
      <c r="AG412" s="1">
        <v>12</v>
      </c>
      <c r="AH412" s="1">
        <v>13</v>
      </c>
      <c r="AI412" s="1">
        <v>30</v>
      </c>
      <c r="AJ412" s="1"/>
      <c r="AK412" s="4">
        <f t="shared" si="272"/>
        <v>73.687493223331572</v>
      </c>
      <c r="AL412" s="4">
        <f t="shared" si="273"/>
        <v>65.18602247564526</v>
      </c>
      <c r="AM412" s="14">
        <f t="shared" si="274"/>
        <v>55.960606980273141</v>
      </c>
      <c r="AN412" s="10">
        <f t="shared" si="294"/>
        <v>64.150400000000005</v>
      </c>
      <c r="AO412" s="18">
        <f t="shared" si="295"/>
        <v>69.914500000000004</v>
      </c>
      <c r="AP412" s="39">
        <f t="shared" si="266"/>
        <v>67.183918803113428</v>
      </c>
      <c r="AQ412" s="37">
        <f t="shared" si="270"/>
        <v>48.14</v>
      </c>
      <c r="AR412" s="24">
        <f t="shared" ref="AR412:AR419" si="299">((AF412/1.8)*0.8+(F412/0.8)*0.2)*0.73+40</f>
        <v>53.14</v>
      </c>
      <c r="AS412" s="22">
        <f t="shared" ref="AS412:AS439" si="300">((AA412/3)*0.6+(AC412/9)*0.2+(AZ412/0.96)*0.2)*0.75+40</f>
        <v>51.107886643100422</v>
      </c>
      <c r="AT412" s="26">
        <f t="shared" ref="AT412:AT450" si="301">((AB412/7)*0.65+(AC412/9)*0.2+(AZ412/0.96)*0.25)*0.6+47</f>
        <v>58.216458071671852</v>
      </c>
      <c r="AU412" s="43">
        <f t="shared" si="296"/>
        <v>51.552412658791866</v>
      </c>
      <c r="AV412" s="37">
        <f t="shared" si="275"/>
        <v>70.970302541399292</v>
      </c>
      <c r="AW412" s="42">
        <f t="shared" si="291"/>
        <v>73.221898506833583</v>
      </c>
      <c r="AX412" s="45">
        <f t="shared" si="276"/>
        <v>85.161880432452804</v>
      </c>
      <c r="AY412" s="47">
        <f t="shared" si="293"/>
        <v>88.632701958955224</v>
      </c>
      <c r="AZ412" s="28">
        <f t="shared" si="277"/>
        <v>69.490474515842678</v>
      </c>
      <c r="BA412" s="49">
        <f t="shared" si="278"/>
        <v>86.826020121173457</v>
      </c>
      <c r="BB412" s="45">
        <f t="shared" si="298"/>
        <v>49.306898376716546</v>
      </c>
      <c r="BC412" s="5">
        <f t="shared" si="279"/>
        <v>90</v>
      </c>
      <c r="BD412" s="5">
        <f t="shared" si="280"/>
        <v>62.10526315789474</v>
      </c>
      <c r="BE412" s="5">
        <f t="shared" si="281"/>
        <v>91.5625</v>
      </c>
      <c r="BF412" s="5">
        <f t="shared" si="282"/>
        <v>56.343283582089555</v>
      </c>
      <c r="BG412" s="5">
        <f t="shared" si="283"/>
        <v>98.656716417910445</v>
      </c>
      <c r="BH412" s="5">
        <f t="shared" si="284"/>
        <v>55.98121435759812</v>
      </c>
      <c r="BI412" s="5">
        <f t="shared" si="285"/>
        <v>80</v>
      </c>
      <c r="BJ412" s="5">
        <f t="shared" si="286"/>
        <v>15.789473684210526</v>
      </c>
      <c r="BK412" s="5">
        <f t="shared" si="287"/>
        <v>81.25</v>
      </c>
      <c r="BL412" s="5">
        <f t="shared" si="288"/>
        <v>2.9850746268656714</v>
      </c>
      <c r="BM412" s="5">
        <f t="shared" si="289"/>
        <v>97.014925373134318</v>
      </c>
      <c r="BN412" s="5">
        <f t="shared" si="290"/>
        <v>2.1804763502180475</v>
      </c>
      <c r="BP412" s="51" t="s">
        <v>801</v>
      </c>
      <c r="BQ412" s="51" t="s">
        <v>787</v>
      </c>
    </row>
    <row r="413" spans="1:69" x14ac:dyDescent="0.25">
      <c r="A413" s="1">
        <v>470</v>
      </c>
      <c r="B413" s="1" t="s">
        <v>536</v>
      </c>
      <c r="C413" s="1" t="s">
        <v>73</v>
      </c>
      <c r="D413" s="1">
        <v>26</v>
      </c>
      <c r="E413" s="4">
        <f t="shared" si="271"/>
        <v>70</v>
      </c>
      <c r="F413">
        <v>75</v>
      </c>
      <c r="G413">
        <v>200</v>
      </c>
      <c r="H413" t="s">
        <v>782</v>
      </c>
      <c r="I413" s="1" t="s">
        <v>587</v>
      </c>
      <c r="J413" s="1" t="s">
        <v>34</v>
      </c>
      <c r="K413" s="1">
        <v>67</v>
      </c>
      <c r="L413" s="1">
        <v>67</v>
      </c>
      <c r="M413" s="1">
        <v>2302</v>
      </c>
      <c r="N413" s="12">
        <v>627</v>
      </c>
      <c r="O413" s="12">
        <v>1471</v>
      </c>
      <c r="P413" s="12">
        <v>0.42599999999999999</v>
      </c>
      <c r="Q413" s="7">
        <v>86</v>
      </c>
      <c r="R413" s="7">
        <v>288</v>
      </c>
      <c r="S413" s="7">
        <v>0.29899999999999999</v>
      </c>
      <c r="T413" s="1">
        <v>541</v>
      </c>
      <c r="U413" s="1">
        <v>1183</v>
      </c>
      <c r="V413" s="1">
        <v>0.45700000000000002</v>
      </c>
      <c r="W413" s="1">
        <v>0.45500000000000002</v>
      </c>
      <c r="X413" s="16">
        <v>546</v>
      </c>
      <c r="Y413" s="16">
        <v>654</v>
      </c>
      <c r="Z413" s="16">
        <v>0.83499999999999996</v>
      </c>
      <c r="AA413" s="20">
        <v>124</v>
      </c>
      <c r="AB413" s="20">
        <v>364</v>
      </c>
      <c r="AC413" s="20">
        <v>488</v>
      </c>
      <c r="AD413" s="32">
        <v>574</v>
      </c>
      <c r="AE413" s="34">
        <v>140</v>
      </c>
      <c r="AF413" s="30">
        <v>14</v>
      </c>
      <c r="AG413" s="1">
        <v>293</v>
      </c>
      <c r="AH413" s="1">
        <v>184</v>
      </c>
      <c r="AI413" s="1">
        <v>1886</v>
      </c>
      <c r="AJ413" s="1"/>
      <c r="AK413" s="4">
        <f t="shared" si="272"/>
        <v>94.767166552409236</v>
      </c>
      <c r="AL413" s="4">
        <f t="shared" si="273"/>
        <v>86.761688118348289</v>
      </c>
      <c r="AM413" s="14">
        <f t="shared" si="274"/>
        <v>90.455572078907437</v>
      </c>
      <c r="AN413" s="10">
        <f t="shared" si="294"/>
        <v>81.300799999999995</v>
      </c>
      <c r="AO413" s="18">
        <f t="shared" si="295"/>
        <v>93.931349999999995</v>
      </c>
      <c r="AP413" s="39">
        <v>94</v>
      </c>
      <c r="AQ413" s="37">
        <v>94</v>
      </c>
      <c r="AR413" s="24">
        <f t="shared" si="299"/>
        <v>58.229722222222222</v>
      </c>
      <c r="AS413" s="22">
        <f t="shared" si="300"/>
        <v>78.958636753922619</v>
      </c>
      <c r="AT413" s="26">
        <f t="shared" si="301"/>
        <v>86.011970087255946</v>
      </c>
      <c r="AU413" s="43">
        <v>96</v>
      </c>
      <c r="AV413" s="37">
        <f t="shared" si="275"/>
        <v>96.373087023318902</v>
      </c>
      <c r="AW413" s="42">
        <f t="shared" si="291"/>
        <v>92.807102078539543</v>
      </c>
      <c r="AX413" s="45">
        <f t="shared" si="276"/>
        <v>86.898868956125114</v>
      </c>
      <c r="AY413" s="47">
        <v>95</v>
      </c>
      <c r="AZ413" s="28">
        <f t="shared" si="277"/>
        <v>78.241941891771376</v>
      </c>
      <c r="BA413" s="49">
        <f t="shared" si="278"/>
        <v>95.687338137009192</v>
      </c>
      <c r="BB413" s="45">
        <f t="shared" si="298"/>
        <v>70.290620664500281</v>
      </c>
      <c r="BC413" s="5">
        <f t="shared" si="279"/>
        <v>82.5</v>
      </c>
      <c r="BD413" s="5">
        <f t="shared" si="280"/>
        <v>69.21052631578948</v>
      </c>
      <c r="BE413" s="5">
        <f t="shared" si="281"/>
        <v>83.125</v>
      </c>
      <c r="BF413" s="5">
        <f t="shared" si="282"/>
        <v>68.097014925373131</v>
      </c>
      <c r="BG413" s="5">
        <f t="shared" si="283"/>
        <v>86.902985074626869</v>
      </c>
      <c r="BH413" s="5">
        <f t="shared" si="284"/>
        <v>89.750083864475016</v>
      </c>
      <c r="BI413" s="5">
        <f t="shared" si="285"/>
        <v>65</v>
      </c>
      <c r="BJ413" s="5">
        <f t="shared" si="286"/>
        <v>31.578947368421051</v>
      </c>
      <c r="BK413" s="5">
        <f t="shared" si="287"/>
        <v>62.5</v>
      </c>
      <c r="BL413" s="5">
        <f t="shared" si="288"/>
        <v>29.104477611940297</v>
      </c>
      <c r="BM413" s="5">
        <f t="shared" si="289"/>
        <v>70.895522388059703</v>
      </c>
      <c r="BN413" s="5">
        <f t="shared" si="290"/>
        <v>77.222408587722242</v>
      </c>
      <c r="BP413" s="51" t="s">
        <v>788</v>
      </c>
      <c r="BQ413" s="51" t="s">
        <v>781</v>
      </c>
    </row>
    <row r="414" spans="1:69" x14ac:dyDescent="0.25">
      <c r="A414" s="1">
        <v>17</v>
      </c>
      <c r="B414" s="1" t="s">
        <v>60</v>
      </c>
      <c r="C414" s="1" t="s">
        <v>25</v>
      </c>
      <c r="D414" s="1">
        <v>26</v>
      </c>
      <c r="E414" s="4">
        <f t="shared" si="271"/>
        <v>77</v>
      </c>
      <c r="F414">
        <v>82</v>
      </c>
      <c r="G414">
        <v>240</v>
      </c>
      <c r="H414" t="s">
        <v>682</v>
      </c>
      <c r="I414" s="1" t="s">
        <v>587</v>
      </c>
      <c r="J414" s="1" t="s">
        <v>41</v>
      </c>
      <c r="K414" s="1">
        <v>61</v>
      </c>
      <c r="L414" s="1">
        <v>5</v>
      </c>
      <c r="M414" s="1">
        <v>1675</v>
      </c>
      <c r="N414" s="12">
        <v>291</v>
      </c>
      <c r="O414" s="12">
        <v>729</v>
      </c>
      <c r="P414" s="12">
        <v>0.39900000000000002</v>
      </c>
      <c r="Q414" s="7">
        <v>122</v>
      </c>
      <c r="R414" s="7">
        <v>359</v>
      </c>
      <c r="S414" s="7">
        <v>0.34</v>
      </c>
      <c r="T414" s="1">
        <v>169</v>
      </c>
      <c r="U414" s="1">
        <v>370</v>
      </c>
      <c r="V414" s="1">
        <v>0.45700000000000002</v>
      </c>
      <c r="W414" s="1">
        <v>0.48299999999999998</v>
      </c>
      <c r="X414" s="16">
        <v>129</v>
      </c>
      <c r="Y414" s="16">
        <v>151</v>
      </c>
      <c r="Z414" s="16">
        <v>0.85399999999999998</v>
      </c>
      <c r="AA414" s="20">
        <v>108</v>
      </c>
      <c r="AB414" s="20">
        <v>187</v>
      </c>
      <c r="AC414" s="20">
        <v>295</v>
      </c>
      <c r="AD414" s="32">
        <v>55</v>
      </c>
      <c r="AE414" s="34">
        <v>33</v>
      </c>
      <c r="AF414" s="30">
        <v>20</v>
      </c>
      <c r="AG414" s="1">
        <v>62</v>
      </c>
      <c r="AH414" s="1">
        <v>113</v>
      </c>
      <c r="AI414" s="1">
        <v>833</v>
      </c>
      <c r="AJ414" s="1"/>
      <c r="AK414" s="4">
        <f t="shared" si="272"/>
        <v>81.473944188939171</v>
      </c>
      <c r="AL414" s="4">
        <f t="shared" si="273"/>
        <v>73.155684052208329</v>
      </c>
      <c r="AM414" s="14">
        <f t="shared" si="274"/>
        <v>72.739078907435513</v>
      </c>
      <c r="AN414" s="10">
        <f t="shared" si="294"/>
        <v>81.73599999999999</v>
      </c>
      <c r="AO414" s="18">
        <f t="shared" si="295"/>
        <v>89.374139999999997</v>
      </c>
      <c r="AP414" s="39">
        <f t="shared" ref="AP414:AP445" si="302">((AZ414/0.96)*0.4+(AS414/0.96)*0.3+(T414/6.3)*0.4)*0.6+40</f>
        <v>79.880831334831214</v>
      </c>
      <c r="AQ414" s="37">
        <f t="shared" ref="AQ414:AQ436" si="303">(AE414/1.5)*0.57+47</f>
        <v>59.54</v>
      </c>
      <c r="AR414" s="24">
        <f t="shared" si="299"/>
        <v>61.453888888888883</v>
      </c>
      <c r="AS414" s="22">
        <f t="shared" si="300"/>
        <v>73.415050497008465</v>
      </c>
      <c r="AT414" s="26">
        <f t="shared" si="301"/>
        <v>73.650288592246554</v>
      </c>
      <c r="AU414" s="43">
        <f t="shared" ref="AU414:AU436" si="304">((AD414/5.5)*0.95+(AY414/0.95)*0.17)*0.67+40</f>
        <v>54.969363391447374</v>
      </c>
      <c r="AV414" s="37">
        <f t="shared" si="275"/>
        <v>78.901572379028181</v>
      </c>
      <c r="AW414" s="42">
        <f t="shared" si="291"/>
        <v>78.685809134012999</v>
      </c>
      <c r="AX414" s="45">
        <f t="shared" si="276"/>
        <v>69.89871437015276</v>
      </c>
      <c r="AY414" s="47">
        <f t="shared" ref="AY414:AY424" si="305">(BI414*0.2+BK414*0.2+BM414*0.2+(AQ414/0.96)*0.45)*0.79+30</f>
        <v>71.765980876865683</v>
      </c>
      <c r="AZ414" s="28">
        <f t="shared" si="277"/>
        <v>78.709656514187515</v>
      </c>
      <c r="BA414" s="49">
        <f t="shared" si="278"/>
        <v>68.309495083258184</v>
      </c>
      <c r="BB414" s="45">
        <f t="shared" si="298"/>
        <v>77.461074865970232</v>
      </c>
      <c r="BC414" s="5">
        <f t="shared" si="279"/>
        <v>82.5</v>
      </c>
      <c r="BD414" s="5">
        <f t="shared" si="280"/>
        <v>85.78947368421052</v>
      </c>
      <c r="BE414" s="5">
        <f t="shared" si="281"/>
        <v>63.4375</v>
      </c>
      <c r="BF414" s="5">
        <f t="shared" si="282"/>
        <v>81.52985074626865</v>
      </c>
      <c r="BG414" s="5">
        <f t="shared" si="283"/>
        <v>73.470149253731336</v>
      </c>
      <c r="BH414" s="5">
        <f t="shared" si="284"/>
        <v>80.285139215028522</v>
      </c>
      <c r="BI414" s="5">
        <f t="shared" si="285"/>
        <v>65</v>
      </c>
      <c r="BJ414" s="5">
        <f t="shared" si="286"/>
        <v>68.421052631578945</v>
      </c>
      <c r="BK414" s="5">
        <f t="shared" si="287"/>
        <v>18.75</v>
      </c>
      <c r="BL414" s="5">
        <f t="shared" si="288"/>
        <v>58.955223880597011</v>
      </c>
      <c r="BM414" s="5">
        <f t="shared" si="289"/>
        <v>41.044776119402982</v>
      </c>
      <c r="BN414" s="5">
        <f t="shared" si="290"/>
        <v>56.189198255618919</v>
      </c>
      <c r="BP414" s="51" t="s">
        <v>800</v>
      </c>
      <c r="BQ414" s="51" t="s">
        <v>789</v>
      </c>
    </row>
    <row r="415" spans="1:69" x14ac:dyDescent="0.25">
      <c r="A415" s="1">
        <v>220</v>
      </c>
      <c r="B415" s="1" t="s">
        <v>281</v>
      </c>
      <c r="C415" s="1" t="s">
        <v>33</v>
      </c>
      <c r="D415" s="1">
        <v>30</v>
      </c>
      <c r="E415" s="4">
        <f t="shared" si="271"/>
        <v>79</v>
      </c>
      <c r="F415">
        <v>84</v>
      </c>
      <c r="G415">
        <v>240</v>
      </c>
      <c r="H415" t="s">
        <v>782</v>
      </c>
      <c r="I415" s="1" t="s">
        <v>587</v>
      </c>
      <c r="J415" s="1" t="s">
        <v>103</v>
      </c>
      <c r="K415" s="1">
        <v>46</v>
      </c>
      <c r="L415" s="1">
        <v>9</v>
      </c>
      <c r="M415" s="1">
        <v>441</v>
      </c>
      <c r="N415" s="12">
        <v>53</v>
      </c>
      <c r="O415" s="12">
        <v>82</v>
      </c>
      <c r="P415" s="12">
        <v>0.64600000000000002</v>
      </c>
      <c r="Q415" s="7">
        <v>0</v>
      </c>
      <c r="R415" s="7">
        <v>0</v>
      </c>
      <c r="S415" s="7"/>
      <c r="T415" s="1">
        <v>53</v>
      </c>
      <c r="U415" s="1">
        <v>82</v>
      </c>
      <c r="V415" s="1">
        <v>0.64600000000000002</v>
      </c>
      <c r="W415" s="1">
        <v>0.64600000000000002</v>
      </c>
      <c r="X415" s="16">
        <v>31</v>
      </c>
      <c r="Y415" s="16">
        <v>54</v>
      </c>
      <c r="Z415" s="16">
        <v>0.57399999999999995</v>
      </c>
      <c r="AA415" s="20">
        <v>36</v>
      </c>
      <c r="AB415" s="20">
        <v>67</v>
      </c>
      <c r="AC415" s="20">
        <v>103</v>
      </c>
      <c r="AD415" s="32">
        <v>14</v>
      </c>
      <c r="AE415" s="34">
        <v>6</v>
      </c>
      <c r="AF415" s="30">
        <v>19</v>
      </c>
      <c r="AG415" s="1">
        <v>25</v>
      </c>
      <c r="AH415" s="1">
        <v>65</v>
      </c>
      <c r="AI415" s="1">
        <v>137</v>
      </c>
      <c r="AJ415" s="1"/>
      <c r="AK415" s="4">
        <f t="shared" si="272"/>
        <v>70.832299319771153</v>
      </c>
      <c r="AL415" s="4">
        <f t="shared" si="273"/>
        <v>62.263647539059889</v>
      </c>
      <c r="AM415" s="14">
        <f t="shared" si="274"/>
        <v>68.972021244309559</v>
      </c>
      <c r="AN415" s="10">
        <f t="shared" si="294"/>
        <v>45</v>
      </c>
      <c r="AO415" s="18">
        <f t="shared" si="295"/>
        <v>69.12733999999999</v>
      </c>
      <c r="AP415" s="39">
        <f t="shared" si="302"/>
        <v>71.565091253529829</v>
      </c>
      <c r="AQ415" s="37">
        <f t="shared" si="303"/>
        <v>49.28</v>
      </c>
      <c r="AR415" s="24">
        <f t="shared" si="299"/>
        <v>61.49444444444444</v>
      </c>
      <c r="AS415" s="22">
        <f t="shared" si="300"/>
        <v>58.703614154488882</v>
      </c>
      <c r="AT415" s="26">
        <f t="shared" si="301"/>
        <v>63.693137964012692</v>
      </c>
      <c r="AU415" s="43">
        <f t="shared" si="304"/>
        <v>49.153356923444974</v>
      </c>
      <c r="AV415" s="37">
        <f t="shared" si="275"/>
        <v>71.465112139696828</v>
      </c>
      <c r="AW415" s="42">
        <f t="shared" si="291"/>
        <v>72.09023991375102</v>
      </c>
      <c r="AX415" s="45">
        <f t="shared" si="276"/>
        <v>55.760681091890433</v>
      </c>
      <c r="AY415" s="47">
        <f t="shared" si="305"/>
        <v>62.831574626865674</v>
      </c>
      <c r="AZ415" s="28">
        <f t="shared" si="277"/>
        <v>74.156463922062173</v>
      </c>
      <c r="BA415" s="49">
        <f t="shared" si="278"/>
        <v>49.969977502369048</v>
      </c>
      <c r="BB415" s="45">
        <f t="shared" si="298"/>
        <v>72.955305444092829</v>
      </c>
      <c r="BC415" s="5">
        <f t="shared" si="279"/>
        <v>72.5</v>
      </c>
      <c r="BD415" s="5">
        <f t="shared" si="280"/>
        <v>90.526315789473685</v>
      </c>
      <c r="BE415" s="5">
        <f t="shared" si="281"/>
        <v>57.8125</v>
      </c>
      <c r="BF415" s="5">
        <f t="shared" si="282"/>
        <v>81.52985074626865</v>
      </c>
      <c r="BG415" s="5">
        <f t="shared" si="283"/>
        <v>73.470149253731336</v>
      </c>
      <c r="BH415" s="5">
        <f t="shared" si="284"/>
        <v>61.657162026165715</v>
      </c>
      <c r="BI415" s="5">
        <f t="shared" si="285"/>
        <v>45</v>
      </c>
      <c r="BJ415" s="5">
        <f t="shared" si="286"/>
        <v>78.94736842105263</v>
      </c>
      <c r="BK415" s="5">
        <f t="shared" si="287"/>
        <v>6.25</v>
      </c>
      <c r="BL415" s="5">
        <f t="shared" si="288"/>
        <v>58.955223880597011</v>
      </c>
      <c r="BM415" s="5">
        <f t="shared" si="289"/>
        <v>41.044776119402982</v>
      </c>
      <c r="BN415" s="5">
        <f t="shared" si="290"/>
        <v>14.793693391479369</v>
      </c>
      <c r="BP415" s="51" t="s">
        <v>810</v>
      </c>
      <c r="BQ415" s="51" t="s">
        <v>781</v>
      </c>
    </row>
    <row r="416" spans="1:69" x14ac:dyDescent="0.25">
      <c r="A416" s="1">
        <v>260</v>
      </c>
      <c r="B416" s="1" t="s">
        <v>321</v>
      </c>
      <c r="C416" s="1" t="s">
        <v>25</v>
      </c>
      <c r="D416" s="1">
        <v>23</v>
      </c>
      <c r="E416" s="4">
        <f t="shared" si="271"/>
        <v>78</v>
      </c>
      <c r="F416">
        <v>83</v>
      </c>
      <c r="G416">
        <v>230</v>
      </c>
      <c r="H416" t="s">
        <v>594</v>
      </c>
      <c r="I416" s="1" t="s">
        <v>587</v>
      </c>
      <c r="J416" s="1" t="s">
        <v>107</v>
      </c>
      <c r="K416" s="1">
        <v>52</v>
      </c>
      <c r="L416" s="1">
        <v>34</v>
      </c>
      <c r="M416" s="1">
        <v>1233</v>
      </c>
      <c r="N416" s="12">
        <v>104</v>
      </c>
      <c r="O416" s="12">
        <v>309</v>
      </c>
      <c r="P416" s="12">
        <v>0.33700000000000002</v>
      </c>
      <c r="Q416" s="7">
        <v>45</v>
      </c>
      <c r="R416" s="7">
        <v>134</v>
      </c>
      <c r="S416" s="7">
        <v>0.33600000000000002</v>
      </c>
      <c r="T416" s="1">
        <v>59</v>
      </c>
      <c r="U416" s="1">
        <v>175</v>
      </c>
      <c r="V416" s="1">
        <v>0.33700000000000002</v>
      </c>
      <c r="W416" s="1">
        <v>0.40899999999999997</v>
      </c>
      <c r="X416" s="16">
        <v>79</v>
      </c>
      <c r="Y416" s="16">
        <v>95</v>
      </c>
      <c r="Z416" s="16">
        <v>0.83199999999999996</v>
      </c>
      <c r="AA416" s="20">
        <v>13</v>
      </c>
      <c r="AB416" s="20">
        <v>133</v>
      </c>
      <c r="AC416" s="20">
        <v>146</v>
      </c>
      <c r="AD416" s="32">
        <v>92</v>
      </c>
      <c r="AE416" s="34">
        <v>30</v>
      </c>
      <c r="AF416" s="30">
        <v>24</v>
      </c>
      <c r="AG416" s="1">
        <v>37</v>
      </c>
      <c r="AH416" s="1">
        <v>118</v>
      </c>
      <c r="AI416" s="1">
        <v>332</v>
      </c>
      <c r="AJ416" s="1"/>
      <c r="AK416" s="4">
        <f t="shared" si="272"/>
        <v>78.38271667649127</v>
      </c>
      <c r="AL416" s="4">
        <f t="shared" si="273"/>
        <v>69.991721774761658</v>
      </c>
      <c r="AM416" s="14">
        <f t="shared" si="274"/>
        <v>61.328890743550836</v>
      </c>
      <c r="AN416" s="10">
        <f t="shared" si="294"/>
        <v>68.911199999999994</v>
      </c>
      <c r="AO416" s="18">
        <f t="shared" si="295"/>
        <v>87.191119999999998</v>
      </c>
      <c r="AP416" s="39">
        <f t="shared" si="302"/>
        <v>72.850337707781051</v>
      </c>
      <c r="AQ416" s="37">
        <f t="shared" si="303"/>
        <v>58.4</v>
      </c>
      <c r="AR416" s="24">
        <f t="shared" si="299"/>
        <v>62.93416666666667</v>
      </c>
      <c r="AS416" s="22">
        <f t="shared" si="300"/>
        <v>56.848140975382009</v>
      </c>
      <c r="AT416" s="26">
        <f t="shared" si="301"/>
        <v>68.821474308715338</v>
      </c>
      <c r="AU416" s="43">
        <f t="shared" si="304"/>
        <v>59.507781064593303</v>
      </c>
      <c r="AV416" s="37">
        <f t="shared" si="275"/>
        <v>75.904030205623528</v>
      </c>
      <c r="AW416" s="42">
        <f t="shared" si="291"/>
        <v>76.409745913691296</v>
      </c>
      <c r="AX416" s="45">
        <f t="shared" si="276"/>
        <v>71.491541810070743</v>
      </c>
      <c r="AY416" s="47">
        <f t="shared" si="305"/>
        <v>73.905429104477605</v>
      </c>
      <c r="AZ416" s="28">
        <f t="shared" si="277"/>
        <v>79.774768909111486</v>
      </c>
      <c r="BA416" s="49">
        <f t="shared" si="278"/>
        <v>68.249461568590092</v>
      </c>
      <c r="BB416" s="45">
        <f t="shared" si="298"/>
        <v>77.339459417932545</v>
      </c>
      <c r="BC416" s="5">
        <f t="shared" si="279"/>
        <v>90</v>
      </c>
      <c r="BD416" s="5">
        <f t="shared" si="280"/>
        <v>88.15789473684211</v>
      </c>
      <c r="BE416" s="5">
        <f t="shared" si="281"/>
        <v>60.625</v>
      </c>
      <c r="BF416" s="5">
        <f t="shared" si="282"/>
        <v>78.171641791044777</v>
      </c>
      <c r="BG416" s="5">
        <f t="shared" si="283"/>
        <v>76.828358208955223</v>
      </c>
      <c r="BH416" s="5">
        <f t="shared" si="284"/>
        <v>73.612881583361286</v>
      </c>
      <c r="BI416" s="5">
        <f t="shared" si="285"/>
        <v>80</v>
      </c>
      <c r="BJ416" s="5">
        <f t="shared" si="286"/>
        <v>73.684210526315795</v>
      </c>
      <c r="BK416" s="5">
        <f t="shared" si="287"/>
        <v>12.5</v>
      </c>
      <c r="BL416" s="5">
        <f t="shared" si="288"/>
        <v>51.492537313432834</v>
      </c>
      <c r="BM416" s="5">
        <f t="shared" si="289"/>
        <v>48.507462686567159</v>
      </c>
      <c r="BN416" s="5">
        <f t="shared" si="290"/>
        <v>41.361959074136195</v>
      </c>
      <c r="BP416" s="51" t="s">
        <v>796</v>
      </c>
      <c r="BQ416" s="51" t="s">
        <v>790</v>
      </c>
    </row>
    <row r="417" spans="1:69" x14ac:dyDescent="0.25">
      <c r="A417" s="1">
        <v>113</v>
      </c>
      <c r="B417" s="1" t="s">
        <v>172</v>
      </c>
      <c r="C417" s="1" t="s">
        <v>33</v>
      </c>
      <c r="D417" s="1">
        <v>33</v>
      </c>
      <c r="E417" s="4">
        <f t="shared" si="271"/>
        <v>78</v>
      </c>
      <c r="F417">
        <v>83</v>
      </c>
      <c r="G417">
        <v>255</v>
      </c>
      <c r="H417" t="s">
        <v>609</v>
      </c>
      <c r="I417" s="1" t="s">
        <v>610</v>
      </c>
      <c r="J417" s="1" t="s">
        <v>28</v>
      </c>
      <c r="K417" s="1">
        <v>32</v>
      </c>
      <c r="L417" s="1">
        <v>21</v>
      </c>
      <c r="M417" s="1">
        <v>544</v>
      </c>
      <c r="N417" s="12">
        <v>57</v>
      </c>
      <c r="O417" s="12">
        <v>130</v>
      </c>
      <c r="P417" s="12">
        <v>0.438</v>
      </c>
      <c r="Q417" s="7">
        <v>0</v>
      </c>
      <c r="R417" s="7">
        <v>0</v>
      </c>
      <c r="S417" s="7"/>
      <c r="T417" s="1">
        <v>57</v>
      </c>
      <c r="U417" s="1">
        <v>130</v>
      </c>
      <c r="V417" s="1">
        <v>0.438</v>
      </c>
      <c r="W417" s="1">
        <v>0.438</v>
      </c>
      <c r="X417" s="16">
        <v>14</v>
      </c>
      <c r="Y417" s="16">
        <v>20</v>
      </c>
      <c r="Z417" s="16">
        <v>0.7</v>
      </c>
      <c r="AA417" s="20">
        <v>53</v>
      </c>
      <c r="AB417" s="20">
        <v>115</v>
      </c>
      <c r="AC417" s="20">
        <v>168</v>
      </c>
      <c r="AD417" s="32">
        <v>29</v>
      </c>
      <c r="AE417" s="34">
        <v>14</v>
      </c>
      <c r="AF417" s="30">
        <v>41</v>
      </c>
      <c r="AG417" s="1">
        <v>39</v>
      </c>
      <c r="AH417" s="1">
        <v>70</v>
      </c>
      <c r="AI417" s="1">
        <v>128</v>
      </c>
      <c r="AJ417" s="1"/>
      <c r="AK417" s="4">
        <f t="shared" si="272"/>
        <v>70.949947799880931</v>
      </c>
      <c r="AL417" s="4">
        <f t="shared" si="273"/>
        <v>62.38406421870166</v>
      </c>
      <c r="AM417" s="14">
        <f t="shared" si="274"/>
        <v>62.308324734446131</v>
      </c>
      <c r="AN417" s="10">
        <f t="shared" si="294"/>
        <v>45</v>
      </c>
      <c r="AO417" s="18">
        <f t="shared" si="295"/>
        <v>63.03</v>
      </c>
      <c r="AP417" s="39">
        <f t="shared" si="302"/>
        <v>71.779280378054764</v>
      </c>
      <c r="AQ417" s="37">
        <f t="shared" si="303"/>
        <v>52.32</v>
      </c>
      <c r="AR417" s="24">
        <f t="shared" si="299"/>
        <v>68.449722222222221</v>
      </c>
      <c r="AS417" s="22">
        <f t="shared" si="300"/>
        <v>61.990406605105562</v>
      </c>
      <c r="AT417" s="26">
        <f t="shared" si="301"/>
        <v>66.887549462248415</v>
      </c>
      <c r="AU417" s="43">
        <f t="shared" si="304"/>
        <v>50.646430409090911</v>
      </c>
      <c r="AV417" s="37">
        <f t="shared" si="275"/>
        <v>72.102110134774506</v>
      </c>
      <c r="AW417" s="42">
        <f t="shared" si="291"/>
        <v>74.227214880804354</v>
      </c>
      <c r="AX417" s="45">
        <f t="shared" si="276"/>
        <v>51.760438397712875</v>
      </c>
      <c r="AY417" s="47">
        <f t="shared" si="305"/>
        <v>60.806167910447762</v>
      </c>
      <c r="AZ417" s="28">
        <f t="shared" si="277"/>
        <v>71.93860227267561</v>
      </c>
      <c r="BA417" s="49">
        <f t="shared" si="278"/>
        <v>51.279323334485468</v>
      </c>
      <c r="BB417" s="45">
        <f t="shared" si="298"/>
        <v>73.619456757157735</v>
      </c>
      <c r="BC417" s="5">
        <f t="shared" si="279"/>
        <v>65</v>
      </c>
      <c r="BD417" s="5">
        <f t="shared" si="280"/>
        <v>88.15789473684211</v>
      </c>
      <c r="BE417" s="5">
        <f t="shared" si="281"/>
        <v>60.625</v>
      </c>
      <c r="BF417" s="5">
        <f t="shared" si="282"/>
        <v>86.567164179104481</v>
      </c>
      <c r="BG417" s="5">
        <f t="shared" si="283"/>
        <v>68.432835820895519</v>
      </c>
      <c r="BH417" s="5">
        <f t="shared" si="284"/>
        <v>63.212009392821201</v>
      </c>
      <c r="BI417" s="5">
        <f t="shared" si="285"/>
        <v>30</v>
      </c>
      <c r="BJ417" s="5">
        <f t="shared" si="286"/>
        <v>73.684210526315795</v>
      </c>
      <c r="BK417" s="5">
        <f t="shared" si="287"/>
        <v>12.5</v>
      </c>
      <c r="BL417" s="5">
        <f t="shared" si="288"/>
        <v>70.149253731343279</v>
      </c>
      <c r="BM417" s="5">
        <f t="shared" si="289"/>
        <v>29.850746268656714</v>
      </c>
      <c r="BN417" s="5">
        <f t="shared" si="290"/>
        <v>18.248909761824891</v>
      </c>
      <c r="BP417" s="51" t="s">
        <v>788</v>
      </c>
      <c r="BQ417" s="51" t="s">
        <v>787</v>
      </c>
    </row>
    <row r="418" spans="1:69" x14ac:dyDescent="0.25">
      <c r="A418" s="1">
        <v>262</v>
      </c>
      <c r="B418" s="1" t="s">
        <v>323</v>
      </c>
      <c r="C418" s="1" t="s">
        <v>30</v>
      </c>
      <c r="D418" s="1">
        <v>25</v>
      </c>
      <c r="E418" s="4">
        <f t="shared" si="271"/>
        <v>71</v>
      </c>
      <c r="F418">
        <v>76</v>
      </c>
      <c r="G418">
        <v>210</v>
      </c>
      <c r="H418" t="s">
        <v>601</v>
      </c>
      <c r="I418" s="1" t="s">
        <v>587</v>
      </c>
      <c r="J418" s="1" t="s">
        <v>36</v>
      </c>
      <c r="K418" s="1">
        <v>4</v>
      </c>
      <c r="L418" s="1">
        <v>0</v>
      </c>
      <c r="M418" s="1">
        <v>72</v>
      </c>
      <c r="N418" s="12">
        <v>7</v>
      </c>
      <c r="O418" s="12">
        <v>20</v>
      </c>
      <c r="P418" s="12">
        <v>0.35</v>
      </c>
      <c r="Q418" s="7">
        <v>4</v>
      </c>
      <c r="R418" s="7">
        <v>13</v>
      </c>
      <c r="S418" s="7">
        <v>0.308</v>
      </c>
      <c r="T418" s="1">
        <v>3</v>
      </c>
      <c r="U418" s="1">
        <v>7</v>
      </c>
      <c r="V418" s="1">
        <v>0.42899999999999999</v>
      </c>
      <c r="W418" s="1">
        <v>0.45</v>
      </c>
      <c r="X418" s="16">
        <v>4</v>
      </c>
      <c r="Y418" s="16">
        <v>4</v>
      </c>
      <c r="Z418" s="16">
        <v>1</v>
      </c>
      <c r="AA418" s="20">
        <v>1</v>
      </c>
      <c r="AB418" s="20">
        <v>5</v>
      </c>
      <c r="AC418" s="20">
        <v>6</v>
      </c>
      <c r="AD418" s="32">
        <v>4</v>
      </c>
      <c r="AE418" s="34">
        <v>3</v>
      </c>
      <c r="AF418" s="30">
        <v>0</v>
      </c>
      <c r="AG418" s="1">
        <v>2</v>
      </c>
      <c r="AH418" s="1">
        <v>3</v>
      </c>
      <c r="AI418" s="1">
        <v>22</v>
      </c>
      <c r="AJ418" s="1"/>
      <c r="AK418" s="4">
        <f t="shared" si="272"/>
        <v>72.695269699647412</v>
      </c>
      <c r="AL418" s="4">
        <f t="shared" si="273"/>
        <v>64.170452516109691</v>
      </c>
      <c r="AM418" s="14">
        <f t="shared" si="274"/>
        <v>56.900531107738999</v>
      </c>
      <c r="AN418" s="10">
        <f t="shared" si="294"/>
        <v>71.339200000000005</v>
      </c>
      <c r="AO418" s="18">
        <f t="shared" si="295"/>
        <v>71.78</v>
      </c>
      <c r="AP418" s="39">
        <f t="shared" si="302"/>
        <v>67.052363867404239</v>
      </c>
      <c r="AQ418" s="37">
        <f t="shared" si="303"/>
        <v>48.14</v>
      </c>
      <c r="AR418" s="24">
        <f t="shared" si="299"/>
        <v>53.87</v>
      </c>
      <c r="AS418" s="22">
        <f t="shared" si="300"/>
        <v>51.098225540206172</v>
      </c>
      <c r="AT418" s="26">
        <f t="shared" si="301"/>
        <v>58.206796968777603</v>
      </c>
      <c r="AU418" s="43">
        <f t="shared" si="304"/>
        <v>49.790327778409093</v>
      </c>
      <c r="AV418" s="37">
        <f t="shared" si="275"/>
        <v>70.473647522472703</v>
      </c>
      <c r="AW418" s="42">
        <f t="shared" si="291"/>
        <v>71.709877835459878</v>
      </c>
      <c r="AX418" s="45">
        <f t="shared" si="276"/>
        <v>72.559439776958044</v>
      </c>
      <c r="AY418" s="47">
        <f t="shared" si="305"/>
        <v>77.796731809701498</v>
      </c>
      <c r="AZ418" s="28">
        <f t="shared" si="277"/>
        <v>69.428643457319509</v>
      </c>
      <c r="BA418" s="49">
        <f t="shared" si="278"/>
        <v>78.271510641900036</v>
      </c>
      <c r="BB418" s="45">
        <f t="shared" si="298"/>
        <v>58.309943951407206</v>
      </c>
      <c r="BC418" s="5">
        <f t="shared" si="279"/>
        <v>85</v>
      </c>
      <c r="BD418" s="5">
        <f t="shared" si="280"/>
        <v>71.578947368421055</v>
      </c>
      <c r="BE418" s="5">
        <f t="shared" si="281"/>
        <v>80.3125</v>
      </c>
      <c r="BF418" s="5">
        <f t="shared" si="282"/>
        <v>71.455223880597018</v>
      </c>
      <c r="BG418" s="5">
        <f t="shared" si="283"/>
        <v>83.544776119402982</v>
      </c>
      <c r="BH418" s="5">
        <f t="shared" si="284"/>
        <v>56.086883596108692</v>
      </c>
      <c r="BI418" s="5">
        <f t="shared" si="285"/>
        <v>70</v>
      </c>
      <c r="BJ418" s="5">
        <f t="shared" si="286"/>
        <v>36.842105263157897</v>
      </c>
      <c r="BK418" s="5">
        <f t="shared" si="287"/>
        <v>56.25</v>
      </c>
      <c r="BL418" s="5">
        <f t="shared" si="288"/>
        <v>36.567164179104473</v>
      </c>
      <c r="BM418" s="5">
        <f t="shared" si="289"/>
        <v>63.432835820895519</v>
      </c>
      <c r="BN418" s="5">
        <f t="shared" si="290"/>
        <v>2.41529688024153</v>
      </c>
      <c r="BP418" s="51" t="s">
        <v>797</v>
      </c>
      <c r="BQ418" s="51" t="s">
        <v>787</v>
      </c>
    </row>
    <row r="419" spans="1:69" x14ac:dyDescent="0.25">
      <c r="A419" s="1">
        <v>433</v>
      </c>
      <c r="B419" s="1" t="s">
        <v>498</v>
      </c>
      <c r="C419" s="1" t="s">
        <v>73</v>
      </c>
      <c r="D419" s="1">
        <v>29</v>
      </c>
      <c r="E419" s="4">
        <f t="shared" si="271"/>
        <v>67</v>
      </c>
      <c r="F419">
        <v>72</v>
      </c>
      <c r="G419">
        <v>170</v>
      </c>
      <c r="H419" t="s">
        <v>586</v>
      </c>
      <c r="I419" s="1" t="s">
        <v>587</v>
      </c>
      <c r="J419" s="1" t="s">
        <v>34</v>
      </c>
      <c r="K419" s="1">
        <v>16</v>
      </c>
      <c r="L419" s="1">
        <v>1</v>
      </c>
      <c r="M419" s="1">
        <v>327</v>
      </c>
      <c r="N419" s="12">
        <v>46</v>
      </c>
      <c r="O419" s="12">
        <v>125</v>
      </c>
      <c r="P419" s="12">
        <v>0.36799999999999999</v>
      </c>
      <c r="Q419" s="7">
        <v>18</v>
      </c>
      <c r="R419" s="7">
        <v>60</v>
      </c>
      <c r="S419" s="7">
        <v>0.3</v>
      </c>
      <c r="T419" s="1">
        <v>28</v>
      </c>
      <c r="U419" s="1">
        <v>65</v>
      </c>
      <c r="V419" s="1">
        <v>0.43099999999999999</v>
      </c>
      <c r="W419" s="1">
        <v>0.44</v>
      </c>
      <c r="X419" s="16">
        <v>24</v>
      </c>
      <c r="Y419" s="16">
        <v>34</v>
      </c>
      <c r="Z419" s="16">
        <v>0.70599999999999996</v>
      </c>
      <c r="AA419" s="20">
        <v>2</v>
      </c>
      <c r="AB419" s="20">
        <v>28</v>
      </c>
      <c r="AC419" s="20">
        <v>30</v>
      </c>
      <c r="AD419" s="32">
        <v>45</v>
      </c>
      <c r="AE419" s="34">
        <v>10</v>
      </c>
      <c r="AF419" s="30">
        <v>0</v>
      </c>
      <c r="AG419" s="1">
        <v>18</v>
      </c>
      <c r="AH419" s="1">
        <v>29</v>
      </c>
      <c r="AI419" s="1">
        <v>134</v>
      </c>
      <c r="AJ419" s="1"/>
      <c r="AK419" s="4">
        <f t="shared" si="272"/>
        <v>73.620023649414719</v>
      </c>
      <c r="AL419" s="4">
        <f t="shared" si="273"/>
        <v>65.11696538234213</v>
      </c>
      <c r="AM419" s="14">
        <f t="shared" si="274"/>
        <v>59.447490136570565</v>
      </c>
      <c r="AN419" s="10">
        <f t="shared" si="294"/>
        <v>71.551999999999992</v>
      </c>
      <c r="AO419" s="18">
        <f t="shared" si="295"/>
        <v>63.918999999999997</v>
      </c>
      <c r="AP419" s="39">
        <f t="shared" si="302"/>
        <v>67.00481139436009</v>
      </c>
      <c r="AQ419" s="37">
        <f t="shared" si="303"/>
        <v>50.8</v>
      </c>
      <c r="AR419" s="24">
        <f t="shared" si="299"/>
        <v>53.14</v>
      </c>
      <c r="AS419" s="22">
        <f t="shared" si="300"/>
        <v>51.031129917590725</v>
      </c>
      <c r="AT419" s="26">
        <f t="shared" si="301"/>
        <v>59.191129917590729</v>
      </c>
      <c r="AU419" s="43">
        <f t="shared" si="304"/>
        <v>55.313436549043061</v>
      </c>
      <c r="AV419" s="37">
        <f t="shared" si="275"/>
        <v>72.826426022799282</v>
      </c>
      <c r="AW419" s="42">
        <f t="shared" ref="AW419:AW450" si="306">((AQ419/0.95)*0.4+(AS419/0.95)*0.2+(AR419/0.95)*0.2+(AY419/0.95)*0.2)*0.71+30</f>
        <v>73.356233837956921</v>
      </c>
      <c r="AX419" s="45">
        <f t="shared" si="276"/>
        <v>78.423543344915814</v>
      </c>
      <c r="AY419" s="47">
        <f t="shared" si="305"/>
        <v>84.288180970149256</v>
      </c>
      <c r="AZ419" s="28">
        <f t="shared" si="277"/>
        <v>65.479231472580651</v>
      </c>
      <c r="BA419" s="49">
        <f t="shared" si="278"/>
        <v>86.527272227925266</v>
      </c>
      <c r="BB419" s="45">
        <f t="shared" si="298"/>
        <v>49.571560325991598</v>
      </c>
      <c r="BC419" s="5">
        <f t="shared" si="279"/>
        <v>75</v>
      </c>
      <c r="BD419" s="5">
        <f t="shared" si="280"/>
        <v>62.10526315789474</v>
      </c>
      <c r="BE419" s="5">
        <f t="shared" si="281"/>
        <v>91.5625</v>
      </c>
      <c r="BF419" s="5">
        <f t="shared" si="282"/>
        <v>58.022388059701491</v>
      </c>
      <c r="BG419" s="5">
        <f t="shared" si="283"/>
        <v>96.977611940298516</v>
      </c>
      <c r="BH419" s="5">
        <f t="shared" si="284"/>
        <v>59.936262998993627</v>
      </c>
      <c r="BI419" s="5">
        <f t="shared" si="285"/>
        <v>50</v>
      </c>
      <c r="BJ419" s="5">
        <f t="shared" si="286"/>
        <v>15.789473684210526</v>
      </c>
      <c r="BK419" s="5">
        <f t="shared" si="287"/>
        <v>81.25</v>
      </c>
      <c r="BL419" s="5">
        <f t="shared" si="288"/>
        <v>6.7164179104477606</v>
      </c>
      <c r="BM419" s="5">
        <f t="shared" si="289"/>
        <v>93.28358208955224</v>
      </c>
      <c r="BN419" s="5">
        <f t="shared" si="290"/>
        <v>10.969473331096948</v>
      </c>
      <c r="BP419" s="51" t="s">
        <v>798</v>
      </c>
      <c r="BQ419" s="51" t="s">
        <v>789</v>
      </c>
    </row>
    <row r="420" spans="1:69" x14ac:dyDescent="0.25">
      <c r="A420" s="1">
        <v>227</v>
      </c>
      <c r="B420" s="1" t="s">
        <v>288</v>
      </c>
      <c r="C420" s="1" t="s">
        <v>25</v>
      </c>
      <c r="D420" s="1">
        <v>25</v>
      </c>
      <c r="E420" s="4">
        <f t="shared" si="271"/>
        <v>77</v>
      </c>
      <c r="F420">
        <v>82</v>
      </c>
      <c r="G420">
        <v>245</v>
      </c>
      <c r="H420" t="s">
        <v>586</v>
      </c>
      <c r="I420" s="1" t="s">
        <v>684</v>
      </c>
      <c r="J420" s="1" t="s">
        <v>34</v>
      </c>
      <c r="K420" s="1">
        <v>64</v>
      </c>
      <c r="L420" s="1">
        <v>64</v>
      </c>
      <c r="M420" s="1">
        <v>2116</v>
      </c>
      <c r="N420" s="12">
        <v>374</v>
      </c>
      <c r="O420" s="12">
        <v>786</v>
      </c>
      <c r="P420" s="12">
        <v>0.47599999999999998</v>
      </c>
      <c r="Q420" s="7">
        <v>77</v>
      </c>
      <c r="R420" s="7">
        <v>205</v>
      </c>
      <c r="S420" s="7">
        <v>0.376</v>
      </c>
      <c r="T420" s="1">
        <v>297</v>
      </c>
      <c r="U420" s="1">
        <v>581</v>
      </c>
      <c r="V420" s="1">
        <v>0.51100000000000001</v>
      </c>
      <c r="W420" s="1">
        <v>0.52500000000000002</v>
      </c>
      <c r="X420" s="16">
        <v>92</v>
      </c>
      <c r="Y420" s="16">
        <v>110</v>
      </c>
      <c r="Z420" s="16">
        <v>0.83599999999999997</v>
      </c>
      <c r="AA420" s="20">
        <v>135</v>
      </c>
      <c r="AB420" s="20">
        <v>364</v>
      </c>
      <c r="AC420" s="20">
        <v>499</v>
      </c>
      <c r="AD420" s="32">
        <v>55</v>
      </c>
      <c r="AE420" s="34">
        <v>30</v>
      </c>
      <c r="AF420" s="30">
        <v>155</v>
      </c>
      <c r="AG420" s="1">
        <v>97</v>
      </c>
      <c r="AH420" s="1">
        <v>194</v>
      </c>
      <c r="AI420" s="1">
        <v>917</v>
      </c>
      <c r="AJ420" s="1"/>
      <c r="AK420" s="4">
        <f t="shared" si="272"/>
        <v>86.671243995207689</v>
      </c>
      <c r="AL420" s="4">
        <f t="shared" si="273"/>
        <v>78.475273265683171</v>
      </c>
      <c r="AM420" s="14">
        <f t="shared" si="274"/>
        <v>79.436376327769352</v>
      </c>
      <c r="AN420" s="10">
        <f t="shared" si="294"/>
        <v>76.127200000000002</v>
      </c>
      <c r="AO420" s="18">
        <f t="shared" si="295"/>
        <v>87.642759999999996</v>
      </c>
      <c r="AP420" s="39">
        <f t="shared" si="302"/>
        <v>87.925924280204896</v>
      </c>
      <c r="AQ420" s="37">
        <f t="shared" si="303"/>
        <v>58.4</v>
      </c>
      <c r="AR420" s="24">
        <f>((AF420/1.8)*0.8+(F420/0.8)*0.2)*0.57+45</f>
        <v>95.951666666666668</v>
      </c>
      <c r="AS420" s="22">
        <f t="shared" si="300"/>
        <v>81.856394535712354</v>
      </c>
      <c r="AT420" s="26">
        <f t="shared" si="301"/>
        <v>87.223061202379029</v>
      </c>
      <c r="AU420" s="43">
        <f t="shared" si="304"/>
        <v>54.942781710526319</v>
      </c>
      <c r="AV420" s="37">
        <f t="shared" si="275"/>
        <v>79.808072402887802</v>
      </c>
      <c r="AW420" s="42">
        <f t="shared" si="306"/>
        <v>84.730138284044529</v>
      </c>
      <c r="AX420" s="45">
        <f t="shared" si="276"/>
        <v>72.850953708311849</v>
      </c>
      <c r="AY420" s="47">
        <f t="shared" si="305"/>
        <v>71.54427238805971</v>
      </c>
      <c r="AZ420" s="28">
        <f t="shared" si="277"/>
        <v>85.054258361892451</v>
      </c>
      <c r="BA420" s="49">
        <f t="shared" si="278"/>
        <v>68.244270104059012</v>
      </c>
      <c r="BB420" s="45">
        <f t="shared" si="298"/>
        <v>83.866242278416806</v>
      </c>
      <c r="BC420" s="5">
        <f t="shared" si="279"/>
        <v>85</v>
      </c>
      <c r="BD420" s="5">
        <f t="shared" si="280"/>
        <v>85.78947368421052</v>
      </c>
      <c r="BE420" s="5">
        <f t="shared" si="281"/>
        <v>63.4375</v>
      </c>
      <c r="BF420" s="5">
        <f t="shared" si="282"/>
        <v>83.208955223880594</v>
      </c>
      <c r="BG420" s="5">
        <f t="shared" si="283"/>
        <v>71.791044776119406</v>
      </c>
      <c r="BH420" s="5">
        <f t="shared" si="284"/>
        <v>86.94230124119423</v>
      </c>
      <c r="BI420" s="5">
        <f t="shared" si="285"/>
        <v>70</v>
      </c>
      <c r="BJ420" s="5">
        <f t="shared" si="286"/>
        <v>68.421052631578945</v>
      </c>
      <c r="BK420" s="5">
        <f t="shared" si="287"/>
        <v>18.75</v>
      </c>
      <c r="BL420" s="5">
        <f t="shared" si="288"/>
        <v>62.686567164179102</v>
      </c>
      <c r="BM420" s="5">
        <f t="shared" si="289"/>
        <v>37.31343283582089</v>
      </c>
      <c r="BN420" s="5">
        <f t="shared" si="290"/>
        <v>70.982891647098299</v>
      </c>
      <c r="BP420" s="51" t="s">
        <v>785</v>
      </c>
      <c r="BQ420" s="51" t="s">
        <v>787</v>
      </c>
    </row>
    <row r="421" spans="1:69" x14ac:dyDescent="0.25">
      <c r="A421" s="1">
        <v>259</v>
      </c>
      <c r="B421" s="1" t="s">
        <v>320</v>
      </c>
      <c r="C421" s="1" t="s">
        <v>30</v>
      </c>
      <c r="D421" s="1">
        <v>21</v>
      </c>
      <c r="E421" s="4">
        <f t="shared" si="271"/>
        <v>74</v>
      </c>
      <c r="F421">
        <v>79</v>
      </c>
      <c r="G421">
        <v>208</v>
      </c>
      <c r="H421" t="s">
        <v>586</v>
      </c>
      <c r="I421" s="1" t="s">
        <v>599</v>
      </c>
      <c r="J421" s="1" t="s">
        <v>57</v>
      </c>
      <c r="K421" s="1">
        <v>33</v>
      </c>
      <c r="L421" s="1">
        <v>16</v>
      </c>
      <c r="M421" s="1">
        <v>555</v>
      </c>
      <c r="N421" s="12">
        <v>54</v>
      </c>
      <c r="O421" s="12">
        <v>134</v>
      </c>
      <c r="P421" s="12">
        <v>0.40300000000000002</v>
      </c>
      <c r="Q421" s="7">
        <v>16</v>
      </c>
      <c r="R421" s="7">
        <v>54</v>
      </c>
      <c r="S421" s="7">
        <v>0.29599999999999999</v>
      </c>
      <c r="T421" s="1">
        <v>38</v>
      </c>
      <c r="U421" s="1">
        <v>80</v>
      </c>
      <c r="V421" s="1">
        <v>0.47499999999999998</v>
      </c>
      <c r="W421" s="1">
        <v>0.46300000000000002</v>
      </c>
      <c r="X421" s="16">
        <v>29</v>
      </c>
      <c r="Y421" s="16">
        <v>38</v>
      </c>
      <c r="Z421" s="16">
        <v>0.76300000000000001</v>
      </c>
      <c r="AA421" s="20">
        <v>22</v>
      </c>
      <c r="AB421" s="20">
        <v>44</v>
      </c>
      <c r="AC421" s="20">
        <v>66</v>
      </c>
      <c r="AD421" s="32">
        <v>46</v>
      </c>
      <c r="AE421" s="34">
        <v>23</v>
      </c>
      <c r="AF421" s="30">
        <v>1</v>
      </c>
      <c r="AG421" s="1">
        <v>24</v>
      </c>
      <c r="AH421" s="1">
        <v>45</v>
      </c>
      <c r="AI421" s="1">
        <v>153</v>
      </c>
      <c r="AJ421" s="1"/>
      <c r="AK421" s="4">
        <f t="shared" si="272"/>
        <v>75.950714132340764</v>
      </c>
      <c r="AL421" s="4">
        <f t="shared" si="273"/>
        <v>67.502495641337021</v>
      </c>
      <c r="AM421" s="14">
        <f t="shared" si="274"/>
        <v>61.003097116843705</v>
      </c>
      <c r="AN421" s="10">
        <f t="shared" si="294"/>
        <v>72.414400000000001</v>
      </c>
      <c r="AO421" s="18">
        <f t="shared" si="295"/>
        <v>66.064499999999995</v>
      </c>
      <c r="AP421" s="39">
        <f t="shared" si="302"/>
        <v>71.15200612133502</v>
      </c>
      <c r="AQ421" s="37">
        <f t="shared" si="303"/>
        <v>55.74</v>
      </c>
      <c r="AR421" s="24">
        <f t="shared" ref="AR421:AR450" si="307">((AF421/1.8)*0.8+(F421/0.8)*0.2)*0.73+40</f>
        <v>54.741944444444442</v>
      </c>
      <c r="AS421" s="22">
        <f t="shared" si="300"/>
        <v>56.360496265015932</v>
      </c>
      <c r="AT421" s="26">
        <f t="shared" si="301"/>
        <v>62.291924836444501</v>
      </c>
      <c r="AU421" s="43">
        <f t="shared" si="304"/>
        <v>55.040254877691389</v>
      </c>
      <c r="AV421" s="37">
        <f t="shared" si="275"/>
        <v>73.403114205971889</v>
      </c>
      <c r="AW421" s="42">
        <f t="shared" si="306"/>
        <v>75.384226647247544</v>
      </c>
      <c r="AX421" s="45">
        <f t="shared" si="276"/>
        <v>77.450480070208329</v>
      </c>
      <c r="AY421" s="47">
        <f t="shared" si="305"/>
        <v>81.044427705223882</v>
      </c>
      <c r="AZ421" s="28">
        <f t="shared" si="277"/>
        <v>76.547176096101964</v>
      </c>
      <c r="BA421" s="49">
        <f t="shared" si="278"/>
        <v>75.863145531051202</v>
      </c>
      <c r="BB421" s="45">
        <f t="shared" si="298"/>
        <v>65.538736343812303</v>
      </c>
      <c r="BC421" s="5">
        <f t="shared" si="279"/>
        <v>95</v>
      </c>
      <c r="BD421" s="5">
        <f t="shared" si="280"/>
        <v>78.68421052631578</v>
      </c>
      <c r="BE421" s="5">
        <f t="shared" si="281"/>
        <v>71.875</v>
      </c>
      <c r="BF421" s="5">
        <f t="shared" si="282"/>
        <v>70.78358208955224</v>
      </c>
      <c r="BG421" s="5">
        <f t="shared" si="283"/>
        <v>84.21641791044776</v>
      </c>
      <c r="BH421" s="5">
        <f t="shared" si="284"/>
        <v>63.378061053337802</v>
      </c>
      <c r="BI421" s="5">
        <f t="shared" si="285"/>
        <v>90</v>
      </c>
      <c r="BJ421" s="5">
        <f t="shared" si="286"/>
        <v>52.631578947368418</v>
      </c>
      <c r="BK421" s="5">
        <f t="shared" si="287"/>
        <v>37.5</v>
      </c>
      <c r="BL421" s="5">
        <f t="shared" si="288"/>
        <v>35.07462686567164</v>
      </c>
      <c r="BM421" s="5">
        <f t="shared" si="289"/>
        <v>64.925373134328353</v>
      </c>
      <c r="BN421" s="5">
        <f t="shared" si="290"/>
        <v>18.617913451861792</v>
      </c>
      <c r="BP421" s="51" t="s">
        <v>796</v>
      </c>
      <c r="BQ421" s="51" t="s">
        <v>790</v>
      </c>
    </row>
    <row r="422" spans="1:69" x14ac:dyDescent="0.25">
      <c r="A422" s="1">
        <v>111</v>
      </c>
      <c r="B422" s="1" t="s">
        <v>170</v>
      </c>
      <c r="C422" s="1" t="s">
        <v>73</v>
      </c>
      <c r="D422" s="1">
        <v>24</v>
      </c>
      <c r="E422" s="4">
        <f t="shared" si="271"/>
        <v>69</v>
      </c>
      <c r="F422">
        <v>74</v>
      </c>
      <c r="G422">
        <v>185</v>
      </c>
      <c r="H422" t="s">
        <v>594</v>
      </c>
      <c r="I422" s="1" t="s">
        <v>587</v>
      </c>
      <c r="J422" s="1" t="s">
        <v>86</v>
      </c>
      <c r="K422" s="1">
        <v>2</v>
      </c>
      <c r="L422" s="1">
        <v>0</v>
      </c>
      <c r="M422" s="1">
        <v>8</v>
      </c>
      <c r="N422" s="12">
        <v>0</v>
      </c>
      <c r="O422" s="12">
        <v>3</v>
      </c>
      <c r="P422" s="12">
        <v>0</v>
      </c>
      <c r="Q422" s="7">
        <v>0</v>
      </c>
      <c r="R422" s="7">
        <v>1</v>
      </c>
      <c r="S422" s="7">
        <v>0</v>
      </c>
      <c r="T422" s="1">
        <v>0</v>
      </c>
      <c r="U422" s="1">
        <v>2</v>
      </c>
      <c r="V422" s="1">
        <v>0</v>
      </c>
      <c r="W422" s="1">
        <v>0</v>
      </c>
      <c r="X422" s="16">
        <v>0</v>
      </c>
      <c r="Y422" s="16">
        <v>0</v>
      </c>
      <c r="Z422" s="16"/>
      <c r="AA422" s="20">
        <v>0</v>
      </c>
      <c r="AB422" s="20">
        <v>2</v>
      </c>
      <c r="AC422" s="20">
        <v>2</v>
      </c>
      <c r="AD422" s="32">
        <v>1</v>
      </c>
      <c r="AE422" s="34">
        <v>0</v>
      </c>
      <c r="AF422" s="30">
        <v>0</v>
      </c>
      <c r="AG422" s="1">
        <v>0</v>
      </c>
      <c r="AH422" s="1">
        <v>2</v>
      </c>
      <c r="AI422" s="1">
        <v>0</v>
      </c>
      <c r="AJ422" s="1"/>
      <c r="AK422" s="4">
        <f t="shared" si="272"/>
        <v>69.642202106531045</v>
      </c>
      <c r="AL422" s="4">
        <f t="shared" si="273"/>
        <v>61.045548038449425</v>
      </c>
      <c r="AM422" s="14">
        <f t="shared" si="274"/>
        <v>45</v>
      </c>
      <c r="AN422" s="10">
        <f t="shared" ref="AN422:AN436" si="308">IF(C422="SG",((S422*100)*0.6+(Q422/2)*0.4)*0.64+59,IF(C422="PG",((S422*100)*0.6+(Q422/2)*0.4)*0.72+56,((S422*100)*0.6+(Q422/2)*0.4)*0.82+45))</f>
        <v>56</v>
      </c>
      <c r="AO422" s="18">
        <f t="shared" si="295"/>
        <v>40</v>
      </c>
      <c r="AP422" s="39">
        <f t="shared" si="302"/>
        <v>66.917744182450321</v>
      </c>
      <c r="AQ422" s="37">
        <f t="shared" si="303"/>
        <v>47</v>
      </c>
      <c r="AR422" s="24">
        <f t="shared" si="307"/>
        <v>53.504999999999995</v>
      </c>
      <c r="AS422" s="22">
        <f t="shared" si="300"/>
        <v>50.892910498340513</v>
      </c>
      <c r="AT422" s="26">
        <f t="shared" si="301"/>
        <v>57.997672403102413</v>
      </c>
      <c r="AU422" s="43">
        <f t="shared" si="304"/>
        <v>50.077461647727276</v>
      </c>
      <c r="AV422" s="37">
        <f t="shared" si="275"/>
        <v>70.456464361393245</v>
      </c>
      <c r="AW422" s="42">
        <f t="shared" si="306"/>
        <v>72.074636957678109</v>
      </c>
      <c r="AX422" s="45">
        <f t="shared" si="276"/>
        <v>78.824253909711757</v>
      </c>
      <c r="AY422" s="47">
        <f t="shared" si="305"/>
        <v>83.087336753731336</v>
      </c>
      <c r="AZ422" s="28">
        <f t="shared" si="277"/>
        <v>69.501293856045919</v>
      </c>
      <c r="BA422" s="49">
        <f t="shared" si="278"/>
        <v>82.390560921766763</v>
      </c>
      <c r="BB422" s="45">
        <f t="shared" si="298"/>
        <v>53.003433123243298</v>
      </c>
      <c r="BC422" s="5">
        <f t="shared" si="279"/>
        <v>87.5</v>
      </c>
      <c r="BD422" s="5">
        <f t="shared" si="280"/>
        <v>66.84210526315789</v>
      </c>
      <c r="BE422" s="5">
        <f t="shared" si="281"/>
        <v>85.9375</v>
      </c>
      <c r="BF422" s="5">
        <f t="shared" si="282"/>
        <v>63.059701492537314</v>
      </c>
      <c r="BG422" s="5">
        <f t="shared" si="283"/>
        <v>91.940298507462686</v>
      </c>
      <c r="BH422" s="5">
        <f t="shared" si="284"/>
        <v>55.120764844012079</v>
      </c>
      <c r="BI422" s="5">
        <f t="shared" si="285"/>
        <v>75</v>
      </c>
      <c r="BJ422" s="5">
        <f t="shared" si="286"/>
        <v>26.315789473684209</v>
      </c>
      <c r="BK422" s="5">
        <f t="shared" si="287"/>
        <v>68.75</v>
      </c>
      <c r="BL422" s="5">
        <f t="shared" si="288"/>
        <v>17.910447761194028</v>
      </c>
      <c r="BM422" s="5">
        <f t="shared" si="289"/>
        <v>82.089552238805965</v>
      </c>
      <c r="BN422" s="5">
        <f t="shared" si="290"/>
        <v>0.26836632002683664</v>
      </c>
      <c r="BP422" s="51" t="s">
        <v>794</v>
      </c>
      <c r="BQ422" s="51" t="s">
        <v>789</v>
      </c>
    </row>
    <row r="423" spans="1:69" x14ac:dyDescent="0.25">
      <c r="A423" s="1">
        <v>336</v>
      </c>
      <c r="B423" s="1" t="s">
        <v>398</v>
      </c>
      <c r="C423" s="1" t="s">
        <v>30</v>
      </c>
      <c r="D423" s="1">
        <v>22</v>
      </c>
      <c r="E423" s="4">
        <f t="shared" si="271"/>
        <v>73</v>
      </c>
      <c r="F423">
        <v>78</v>
      </c>
      <c r="G423">
        <v>227</v>
      </c>
      <c r="H423" t="s">
        <v>782</v>
      </c>
      <c r="I423" s="1" t="s">
        <v>587</v>
      </c>
      <c r="J423" s="1" t="s">
        <v>36</v>
      </c>
      <c r="K423" s="1">
        <v>38</v>
      </c>
      <c r="L423" s="1">
        <v>13</v>
      </c>
      <c r="M423" s="1">
        <v>866</v>
      </c>
      <c r="N423" s="12">
        <v>194</v>
      </c>
      <c r="O423" s="12">
        <v>397</v>
      </c>
      <c r="P423" s="12">
        <v>0.48899999999999999</v>
      </c>
      <c r="Q423" s="7">
        <v>20</v>
      </c>
      <c r="R423" s="7">
        <v>51</v>
      </c>
      <c r="S423" s="7">
        <v>0.39200000000000002</v>
      </c>
      <c r="T423" s="1">
        <v>174</v>
      </c>
      <c r="U423" s="1">
        <v>346</v>
      </c>
      <c r="V423" s="1">
        <v>0.503</v>
      </c>
      <c r="W423" s="1">
        <v>0.51400000000000001</v>
      </c>
      <c r="X423" s="16">
        <v>104</v>
      </c>
      <c r="Y423" s="16">
        <v>145</v>
      </c>
      <c r="Z423" s="16">
        <v>0.71699999999999997</v>
      </c>
      <c r="AA423" s="20">
        <v>63</v>
      </c>
      <c r="AB423" s="20">
        <v>91</v>
      </c>
      <c r="AC423" s="20">
        <v>154</v>
      </c>
      <c r="AD423" s="32">
        <v>44</v>
      </c>
      <c r="AE423" s="34">
        <v>18</v>
      </c>
      <c r="AF423" s="30">
        <v>7</v>
      </c>
      <c r="AG423" s="1">
        <v>35</v>
      </c>
      <c r="AH423" s="1">
        <v>49</v>
      </c>
      <c r="AI423" s="1">
        <v>512</v>
      </c>
      <c r="AJ423" s="1"/>
      <c r="AK423" s="4">
        <f t="shared" si="272"/>
        <v>78.818300383101757</v>
      </c>
      <c r="AL423" s="4">
        <f t="shared" si="273"/>
        <v>70.437554509762975</v>
      </c>
      <c r="AM423" s="14">
        <f t="shared" si="274"/>
        <v>70.851719271623665</v>
      </c>
      <c r="AN423" s="10">
        <f t="shared" si="308"/>
        <v>76.612799999999993</v>
      </c>
      <c r="AO423" s="18">
        <f t="shared" si="295"/>
        <v>79.788970000000006</v>
      </c>
      <c r="AP423" s="39">
        <f t="shared" si="302"/>
        <v>77.45261059473529</v>
      </c>
      <c r="AQ423" s="37">
        <f t="shared" si="303"/>
        <v>53.84</v>
      </c>
      <c r="AR423" s="24">
        <f t="shared" si="307"/>
        <v>56.50611111111111</v>
      </c>
      <c r="AS423" s="22">
        <f t="shared" si="300"/>
        <v>63.804590675709385</v>
      </c>
      <c r="AT423" s="26">
        <f t="shared" si="301"/>
        <v>65.911257342376047</v>
      </c>
      <c r="AU423" s="43">
        <f t="shared" si="304"/>
        <v>54.479522355263164</v>
      </c>
      <c r="AV423" s="37">
        <f t="shared" si="275"/>
        <v>76.089949683665608</v>
      </c>
      <c r="AW423" s="42">
        <f t="shared" si="306"/>
        <v>75.782105986642733</v>
      </c>
      <c r="AX423" s="45">
        <f t="shared" si="276"/>
        <v>76.43135048376034</v>
      </c>
      <c r="AY423" s="47">
        <f t="shared" si="305"/>
        <v>78.298035447761208</v>
      </c>
      <c r="AZ423" s="28">
        <f t="shared" si="277"/>
        <v>75.442713657873384</v>
      </c>
      <c r="BA423" s="49">
        <f t="shared" si="278"/>
        <v>77.953774643185341</v>
      </c>
      <c r="BB423" s="45">
        <f t="shared" si="298"/>
        <v>67.755360902500328</v>
      </c>
      <c r="BC423" s="5">
        <f t="shared" si="279"/>
        <v>92.5</v>
      </c>
      <c r="BD423" s="5">
        <f t="shared" si="280"/>
        <v>76.315789473684205</v>
      </c>
      <c r="BE423" s="5">
        <f t="shared" si="281"/>
        <v>74.6875</v>
      </c>
      <c r="BF423" s="5">
        <f t="shared" si="282"/>
        <v>77.164179104477611</v>
      </c>
      <c r="BG423" s="5">
        <f t="shared" si="283"/>
        <v>77.835820895522389</v>
      </c>
      <c r="BH423" s="5">
        <f t="shared" si="284"/>
        <v>68.072794364307285</v>
      </c>
      <c r="BI423" s="5">
        <f t="shared" si="285"/>
        <v>85</v>
      </c>
      <c r="BJ423" s="5">
        <f t="shared" si="286"/>
        <v>47.368421052631575</v>
      </c>
      <c r="BK423" s="5">
        <f t="shared" si="287"/>
        <v>43.75</v>
      </c>
      <c r="BL423" s="5">
        <f t="shared" si="288"/>
        <v>49.253731343283576</v>
      </c>
      <c r="BM423" s="5">
        <f t="shared" si="289"/>
        <v>50.746268656716417</v>
      </c>
      <c r="BN423" s="5">
        <f t="shared" si="290"/>
        <v>29.050654142905067</v>
      </c>
      <c r="BP423" s="51" t="s">
        <v>785</v>
      </c>
      <c r="BQ423" s="51" t="s">
        <v>787</v>
      </c>
    </row>
    <row r="424" spans="1:69" x14ac:dyDescent="0.25">
      <c r="A424" s="1">
        <v>339</v>
      </c>
      <c r="B424" s="1" t="s">
        <v>401</v>
      </c>
      <c r="C424" s="1" t="s">
        <v>73</v>
      </c>
      <c r="D424" s="1">
        <v>23</v>
      </c>
      <c r="E424" s="4">
        <f t="shared" si="271"/>
        <v>68</v>
      </c>
      <c r="F424">
        <v>73</v>
      </c>
      <c r="G424">
        <v>175</v>
      </c>
      <c r="H424" t="s">
        <v>615</v>
      </c>
      <c r="I424" s="1" t="s">
        <v>587</v>
      </c>
      <c r="J424" s="1" t="s">
        <v>55</v>
      </c>
      <c r="K424" s="1">
        <v>51</v>
      </c>
      <c r="L424" s="1">
        <v>10</v>
      </c>
      <c r="M424" s="1">
        <v>1012</v>
      </c>
      <c r="N424" s="12">
        <v>87</v>
      </c>
      <c r="O424" s="12">
        <v>228</v>
      </c>
      <c r="P424" s="12">
        <v>0.38200000000000001</v>
      </c>
      <c r="Q424" s="7">
        <v>43</v>
      </c>
      <c r="R424" s="7">
        <v>118</v>
      </c>
      <c r="S424" s="7">
        <v>0.36399999999999999</v>
      </c>
      <c r="T424" s="1">
        <v>44</v>
      </c>
      <c r="U424" s="1">
        <v>110</v>
      </c>
      <c r="V424" s="1">
        <v>0.4</v>
      </c>
      <c r="W424" s="1">
        <v>0.47599999999999998</v>
      </c>
      <c r="X424" s="16">
        <v>44</v>
      </c>
      <c r="Y424" s="16">
        <v>56</v>
      </c>
      <c r="Z424" s="16">
        <v>0.78600000000000003</v>
      </c>
      <c r="AA424" s="20">
        <v>17</v>
      </c>
      <c r="AB424" s="20">
        <v>96</v>
      </c>
      <c r="AC424" s="20">
        <v>113</v>
      </c>
      <c r="AD424" s="32">
        <v>130</v>
      </c>
      <c r="AE424" s="34">
        <v>40</v>
      </c>
      <c r="AF424" s="30">
        <v>4</v>
      </c>
      <c r="AG424" s="1">
        <v>81</v>
      </c>
      <c r="AH424" s="1">
        <v>76</v>
      </c>
      <c r="AI424" s="1">
        <v>261</v>
      </c>
      <c r="AJ424" s="1"/>
      <c r="AK424" s="4">
        <f t="shared" si="272"/>
        <v>80.275909548622252</v>
      </c>
      <c r="AL424" s="4">
        <f t="shared" si="273"/>
        <v>71.929460361531014</v>
      </c>
      <c r="AM424" s="14">
        <f t="shared" si="274"/>
        <v>61.962600910470414</v>
      </c>
      <c r="AN424" s="10">
        <f t="shared" si="308"/>
        <v>77.916799999999995</v>
      </c>
      <c r="AO424" s="18">
        <f t="shared" si="295"/>
        <v>83.600259999999992</v>
      </c>
      <c r="AP424" s="39">
        <f t="shared" si="302"/>
        <v>70.182336737927542</v>
      </c>
      <c r="AQ424" s="37">
        <f t="shared" si="303"/>
        <v>62.2</v>
      </c>
      <c r="AR424" s="24">
        <f t="shared" si="307"/>
        <v>54.62027777777778</v>
      </c>
      <c r="AS424" s="22">
        <f t="shared" si="300"/>
        <v>55.719988584654772</v>
      </c>
      <c r="AT424" s="26">
        <f t="shared" si="301"/>
        <v>65.141893346559527</v>
      </c>
      <c r="AU424" s="43">
        <f t="shared" si="304"/>
        <v>66.035618645334935</v>
      </c>
      <c r="AV424" s="37">
        <f t="shared" si="275"/>
        <v>76.863118368267138</v>
      </c>
      <c r="AW424" s="42">
        <f t="shared" si="306"/>
        <v>78.790147345595983</v>
      </c>
      <c r="AX424" s="45">
        <f t="shared" si="276"/>
        <v>88.293907824805871</v>
      </c>
      <c r="AY424" s="47">
        <f t="shared" si="305"/>
        <v>91.672691231343293</v>
      </c>
      <c r="AZ424" s="28">
        <f t="shared" si="277"/>
        <v>72.234593608457203</v>
      </c>
      <c r="BA424" s="49">
        <f t="shared" si="278"/>
        <v>88.506118442414731</v>
      </c>
      <c r="BB424" s="45">
        <f t="shared" si="298"/>
        <v>57.131012960887098</v>
      </c>
      <c r="BC424" s="5">
        <f t="shared" si="279"/>
        <v>90</v>
      </c>
      <c r="BD424" s="5">
        <f t="shared" si="280"/>
        <v>64.473684210526315</v>
      </c>
      <c r="BE424" s="5">
        <f t="shared" si="281"/>
        <v>88.75</v>
      </c>
      <c r="BF424" s="5">
        <f t="shared" si="282"/>
        <v>59.701492537313435</v>
      </c>
      <c r="BG424" s="5">
        <f t="shared" si="283"/>
        <v>95.298507462686558</v>
      </c>
      <c r="BH424" s="5">
        <f t="shared" si="284"/>
        <v>70.276752767527682</v>
      </c>
      <c r="BI424" s="5">
        <f t="shared" si="285"/>
        <v>80</v>
      </c>
      <c r="BJ424" s="5">
        <f t="shared" si="286"/>
        <v>21.05263157894737</v>
      </c>
      <c r="BK424" s="5">
        <f t="shared" si="287"/>
        <v>75</v>
      </c>
      <c r="BL424" s="5">
        <f t="shared" si="288"/>
        <v>10.44776119402985</v>
      </c>
      <c r="BM424" s="5">
        <f t="shared" si="289"/>
        <v>89.552238805970148</v>
      </c>
      <c r="BN424" s="5">
        <f t="shared" si="290"/>
        <v>33.948339483394832</v>
      </c>
      <c r="BP424" s="51" t="s">
        <v>799</v>
      </c>
      <c r="BQ424" s="51" t="s">
        <v>789</v>
      </c>
    </row>
    <row r="425" spans="1:69" x14ac:dyDescent="0.25">
      <c r="A425" s="1">
        <v>271</v>
      </c>
      <c r="B425" s="1" t="s">
        <v>333</v>
      </c>
      <c r="C425" s="1" t="s">
        <v>73</v>
      </c>
      <c r="D425" s="1">
        <v>22</v>
      </c>
      <c r="E425" s="4">
        <f t="shared" si="271"/>
        <v>66</v>
      </c>
      <c r="F425">
        <v>71</v>
      </c>
      <c r="G425">
        <v>175</v>
      </c>
      <c r="H425" t="s">
        <v>616</v>
      </c>
      <c r="I425" s="1" t="s">
        <v>587</v>
      </c>
      <c r="J425" s="1" t="s">
        <v>28</v>
      </c>
      <c r="K425" s="1">
        <v>76</v>
      </c>
      <c r="L425" s="1">
        <v>22</v>
      </c>
      <c r="M425" s="1">
        <v>1865</v>
      </c>
      <c r="N425" s="12">
        <v>187</v>
      </c>
      <c r="O425" s="12">
        <v>432</v>
      </c>
      <c r="P425" s="12">
        <v>0.433</v>
      </c>
      <c r="Q425" s="7">
        <v>35</v>
      </c>
      <c r="R425" s="7">
        <v>116</v>
      </c>
      <c r="S425" s="7">
        <v>0.30199999999999999</v>
      </c>
      <c r="T425" s="1">
        <v>152</v>
      </c>
      <c r="U425" s="1">
        <v>316</v>
      </c>
      <c r="V425" s="1">
        <v>0.48099999999999998</v>
      </c>
      <c r="W425" s="1">
        <v>0.47299999999999998</v>
      </c>
      <c r="X425" s="16">
        <v>61</v>
      </c>
      <c r="Y425" s="16">
        <v>78</v>
      </c>
      <c r="Z425" s="16">
        <v>0.78200000000000003</v>
      </c>
      <c r="AA425" s="20">
        <v>29</v>
      </c>
      <c r="AB425" s="20">
        <v>147</v>
      </c>
      <c r="AC425" s="20">
        <v>176</v>
      </c>
      <c r="AD425" s="32">
        <v>226</v>
      </c>
      <c r="AE425" s="34">
        <v>93</v>
      </c>
      <c r="AF425" s="30">
        <v>9</v>
      </c>
      <c r="AG425" s="1">
        <v>83</v>
      </c>
      <c r="AH425" s="1">
        <v>150</v>
      </c>
      <c r="AI425" s="1">
        <v>470</v>
      </c>
      <c r="AJ425" s="1"/>
      <c r="AK425" s="4">
        <f t="shared" si="272"/>
        <v>85.481490392629397</v>
      </c>
      <c r="AL425" s="4">
        <f t="shared" si="273"/>
        <v>77.257525460691269</v>
      </c>
      <c r="AM425" s="14">
        <f t="shared" si="274"/>
        <v>68.653188163884678</v>
      </c>
      <c r="AN425" s="10">
        <f t="shared" si="308"/>
        <v>74.086399999999998</v>
      </c>
      <c r="AO425" s="18">
        <f t="shared" si="295"/>
        <v>83.568619999999996</v>
      </c>
      <c r="AP425" s="39">
        <f t="shared" si="302"/>
        <v>74.875688924385955</v>
      </c>
      <c r="AQ425" s="37">
        <f t="shared" si="303"/>
        <v>82.34</v>
      </c>
      <c r="AR425" s="24">
        <f t="shared" si="307"/>
        <v>55.877499999999998</v>
      </c>
      <c r="AS425" s="22">
        <f t="shared" si="300"/>
        <v>58.594990806849289</v>
      </c>
      <c r="AT425" s="26">
        <f t="shared" si="301"/>
        <v>68.848324140182626</v>
      </c>
      <c r="AU425" s="43">
        <f t="shared" si="304"/>
        <v>77.784153110047853</v>
      </c>
      <c r="AV425" s="37">
        <f t="shared" si="275"/>
        <v>82.672365773428794</v>
      </c>
      <c r="AW425" s="42">
        <f t="shared" si="306"/>
        <v>86.224898625865904</v>
      </c>
      <c r="AX425" s="45">
        <f t="shared" si="276"/>
        <v>96.498421945956238</v>
      </c>
      <c r="AY425" s="47">
        <v>97</v>
      </c>
      <c r="AZ425" s="28">
        <f t="shared" si="277"/>
        <v>72.394607830502096</v>
      </c>
      <c r="BA425" s="49">
        <f t="shared" si="278"/>
        <v>95.347598604365785</v>
      </c>
      <c r="BB425" s="45">
        <f t="shared" si="298"/>
        <v>61.353649445590975</v>
      </c>
      <c r="BC425" s="5">
        <f t="shared" si="279"/>
        <v>92.5</v>
      </c>
      <c r="BD425" s="5">
        <f t="shared" si="280"/>
        <v>59.736842105263158</v>
      </c>
      <c r="BE425" s="5">
        <f t="shared" si="281"/>
        <v>94.375</v>
      </c>
      <c r="BF425" s="5">
        <f t="shared" si="282"/>
        <v>59.701492537313435</v>
      </c>
      <c r="BG425" s="5">
        <f t="shared" si="283"/>
        <v>95.298507462686558</v>
      </c>
      <c r="BH425" s="5">
        <f t="shared" si="284"/>
        <v>83.153304260315338</v>
      </c>
      <c r="BI425" s="5">
        <f t="shared" si="285"/>
        <v>85</v>
      </c>
      <c r="BJ425" s="5">
        <f t="shared" si="286"/>
        <v>10.526315789473685</v>
      </c>
      <c r="BK425" s="5">
        <f t="shared" si="287"/>
        <v>87.5</v>
      </c>
      <c r="BL425" s="5">
        <f t="shared" si="288"/>
        <v>10.44776119402985</v>
      </c>
      <c r="BM425" s="5">
        <f t="shared" si="289"/>
        <v>89.552238805970148</v>
      </c>
      <c r="BN425" s="5">
        <f t="shared" si="290"/>
        <v>62.562898356256291</v>
      </c>
      <c r="BP425" s="51" t="s">
        <v>797</v>
      </c>
      <c r="BQ425" s="51" t="s">
        <v>789</v>
      </c>
    </row>
    <row r="426" spans="1:69" x14ac:dyDescent="0.25">
      <c r="A426" s="1">
        <v>67</v>
      </c>
      <c r="B426" s="1" t="s">
        <v>125</v>
      </c>
      <c r="C426" s="1" t="s">
        <v>30</v>
      </c>
      <c r="D426" s="1">
        <v>29</v>
      </c>
      <c r="E426" s="4">
        <f t="shared" si="271"/>
        <v>70</v>
      </c>
      <c r="F426">
        <v>75</v>
      </c>
      <c r="G426">
        <v>215</v>
      </c>
      <c r="H426" t="s">
        <v>606</v>
      </c>
      <c r="I426" s="1" t="s">
        <v>587</v>
      </c>
      <c r="J426" s="1" t="s">
        <v>55</v>
      </c>
      <c r="K426" s="1">
        <v>5</v>
      </c>
      <c r="L426" s="1">
        <v>2</v>
      </c>
      <c r="M426" s="1">
        <v>89</v>
      </c>
      <c r="N426" s="12">
        <v>7</v>
      </c>
      <c r="O426" s="12">
        <v>19</v>
      </c>
      <c r="P426" s="12">
        <v>0.36799999999999999</v>
      </c>
      <c r="Q426" s="7">
        <v>3</v>
      </c>
      <c r="R426" s="7">
        <v>7</v>
      </c>
      <c r="S426" s="7">
        <v>0.42899999999999999</v>
      </c>
      <c r="T426" s="1">
        <v>4</v>
      </c>
      <c r="U426" s="1">
        <v>12</v>
      </c>
      <c r="V426" s="1">
        <v>0.33300000000000002</v>
      </c>
      <c r="W426" s="1">
        <v>0.44700000000000001</v>
      </c>
      <c r="X426" s="16">
        <v>3</v>
      </c>
      <c r="Y426" s="16">
        <v>4</v>
      </c>
      <c r="Z426" s="16">
        <v>0.75</v>
      </c>
      <c r="AA426" s="20">
        <v>0</v>
      </c>
      <c r="AB426" s="20">
        <v>1</v>
      </c>
      <c r="AC426" s="20">
        <v>1</v>
      </c>
      <c r="AD426" s="32">
        <v>3</v>
      </c>
      <c r="AE426" s="34">
        <v>4</v>
      </c>
      <c r="AF426" s="30">
        <v>0</v>
      </c>
      <c r="AG426" s="1">
        <v>4</v>
      </c>
      <c r="AH426" s="1">
        <v>8</v>
      </c>
      <c r="AI426" s="1">
        <v>20</v>
      </c>
      <c r="AJ426" s="1"/>
      <c r="AK426" s="4">
        <f t="shared" si="272"/>
        <v>71.562420879934749</v>
      </c>
      <c r="AL426" s="4">
        <f t="shared" si="273"/>
        <v>63.01094843005086</v>
      </c>
      <c r="AM426" s="14">
        <f t="shared" si="274"/>
        <v>57.494531107739</v>
      </c>
      <c r="AN426" s="10">
        <f t="shared" si="308"/>
        <v>75.857600000000005</v>
      </c>
      <c r="AO426" s="18">
        <f t="shared" si="295"/>
        <v>63.834999999999994</v>
      </c>
      <c r="AP426" s="39">
        <f t="shared" si="302"/>
        <v>65.888372138040467</v>
      </c>
      <c r="AQ426" s="37">
        <f t="shared" si="303"/>
        <v>48.52</v>
      </c>
      <c r="AR426" s="24">
        <f t="shared" si="307"/>
        <v>53.6875</v>
      </c>
      <c r="AS426" s="22">
        <f t="shared" si="300"/>
        <v>50.216871525776881</v>
      </c>
      <c r="AT426" s="26">
        <f t="shared" si="301"/>
        <v>57.269252478157831</v>
      </c>
      <c r="AU426" s="43">
        <f t="shared" si="304"/>
        <v>49.360316416866027</v>
      </c>
      <c r="AV426" s="37">
        <f t="shared" si="275"/>
        <v>70.158131326608668</v>
      </c>
      <c r="AW426" s="42">
        <f t="shared" si="306"/>
        <v>71.272639282344727</v>
      </c>
      <c r="AX426" s="45">
        <f t="shared" si="276"/>
        <v>68.043962721289574</v>
      </c>
      <c r="AY426" s="47">
        <f t="shared" ref="AY426:AY436" si="309">(BI426*0.2+BK426*0.2+BM426*0.2+(AQ426/0.96)*0.45)*0.79+30</f>
        <v>75.175398320895525</v>
      </c>
      <c r="AZ426" s="28">
        <f t="shared" si="277"/>
        <v>65.28131109830538</v>
      </c>
      <c r="BA426" s="49">
        <f t="shared" si="278"/>
        <v>79.017119054108065</v>
      </c>
      <c r="BB426" s="45">
        <f t="shared" si="298"/>
        <v>57.097169410681673</v>
      </c>
      <c r="BC426" s="5">
        <f t="shared" si="279"/>
        <v>75</v>
      </c>
      <c r="BD426" s="5">
        <f t="shared" si="280"/>
        <v>69.21052631578948</v>
      </c>
      <c r="BE426" s="5">
        <f t="shared" si="281"/>
        <v>83.125</v>
      </c>
      <c r="BF426" s="5">
        <f t="shared" si="282"/>
        <v>73.134328358208961</v>
      </c>
      <c r="BG426" s="5">
        <f t="shared" si="283"/>
        <v>81.865671641791039</v>
      </c>
      <c r="BH426" s="5">
        <f t="shared" si="284"/>
        <v>56.34350888963435</v>
      </c>
      <c r="BI426" s="5">
        <f t="shared" si="285"/>
        <v>50</v>
      </c>
      <c r="BJ426" s="5">
        <f t="shared" si="286"/>
        <v>31.578947368421051</v>
      </c>
      <c r="BK426" s="5">
        <f t="shared" si="287"/>
        <v>62.5</v>
      </c>
      <c r="BL426" s="5">
        <f t="shared" si="288"/>
        <v>40.298507462686565</v>
      </c>
      <c r="BM426" s="5">
        <f t="shared" si="289"/>
        <v>59.701492537313428</v>
      </c>
      <c r="BN426" s="5">
        <f t="shared" si="290"/>
        <v>2.9855753102985578</v>
      </c>
      <c r="BP426" s="51" t="s">
        <v>788</v>
      </c>
      <c r="BQ426" s="51" t="s">
        <v>781</v>
      </c>
    </row>
    <row r="427" spans="1:69" x14ac:dyDescent="0.25">
      <c r="A427" s="1">
        <v>285</v>
      </c>
      <c r="B427" s="1" t="s">
        <v>347</v>
      </c>
      <c r="C427" s="1" t="s">
        <v>73</v>
      </c>
      <c r="D427" s="1">
        <v>29</v>
      </c>
      <c r="E427" s="4">
        <f t="shared" si="271"/>
        <v>74</v>
      </c>
      <c r="F427">
        <v>79</v>
      </c>
      <c r="G427">
        <v>192</v>
      </c>
      <c r="H427" t="s">
        <v>586</v>
      </c>
      <c r="I427" s="1" t="s">
        <v>587</v>
      </c>
      <c r="J427" s="1" t="s">
        <v>79</v>
      </c>
      <c r="K427" s="1">
        <v>78</v>
      </c>
      <c r="L427" s="1">
        <v>2</v>
      </c>
      <c r="M427" s="1">
        <v>1468</v>
      </c>
      <c r="N427" s="12">
        <v>198</v>
      </c>
      <c r="O427" s="12">
        <v>396</v>
      </c>
      <c r="P427" s="12">
        <v>0.5</v>
      </c>
      <c r="Q427" s="7">
        <v>0</v>
      </c>
      <c r="R427" s="7">
        <v>2</v>
      </c>
      <c r="S427" s="7">
        <v>0</v>
      </c>
      <c r="T427" s="1">
        <v>198</v>
      </c>
      <c r="U427" s="1">
        <v>394</v>
      </c>
      <c r="V427" s="1">
        <v>0.503</v>
      </c>
      <c r="W427" s="1">
        <v>0.5</v>
      </c>
      <c r="X427" s="16">
        <v>65</v>
      </c>
      <c r="Y427" s="16">
        <v>91</v>
      </c>
      <c r="Z427" s="16">
        <v>0.71399999999999997</v>
      </c>
      <c r="AA427" s="20">
        <v>43</v>
      </c>
      <c r="AB427" s="20">
        <v>140</v>
      </c>
      <c r="AC427" s="20">
        <v>183</v>
      </c>
      <c r="AD427" s="32">
        <v>259</v>
      </c>
      <c r="AE427" s="34">
        <v>49</v>
      </c>
      <c r="AF427" s="30">
        <v>20</v>
      </c>
      <c r="AG427" s="1">
        <v>102</v>
      </c>
      <c r="AH427" s="1">
        <v>110</v>
      </c>
      <c r="AI427" s="1">
        <v>461</v>
      </c>
      <c r="AJ427" s="1"/>
      <c r="AK427" s="4">
        <f t="shared" si="272"/>
        <v>80.822495870117407</v>
      </c>
      <c r="AL427" s="4">
        <f t="shared" si="273"/>
        <v>72.488907537649595</v>
      </c>
      <c r="AM427" s="14">
        <f t="shared" si="274"/>
        <v>71.415022761760241</v>
      </c>
      <c r="AN427" s="10">
        <f t="shared" si="308"/>
        <v>56</v>
      </c>
      <c r="AO427" s="18">
        <f t="shared" si="295"/>
        <v>79.04074</v>
      </c>
      <c r="AP427" s="39">
        <f t="shared" si="302"/>
        <v>77.649128422417135</v>
      </c>
      <c r="AQ427" s="37">
        <f t="shared" si="303"/>
        <v>65.62</v>
      </c>
      <c r="AR427" s="24">
        <f t="shared" si="307"/>
        <v>60.906388888888884</v>
      </c>
      <c r="AS427" s="22">
        <f t="shared" si="300"/>
        <v>61.150361554998597</v>
      </c>
      <c r="AT427" s="26">
        <f t="shared" si="301"/>
        <v>68.890361554998591</v>
      </c>
      <c r="AU427" s="43">
        <f t="shared" si="304"/>
        <v>79.597276080442583</v>
      </c>
      <c r="AV427" s="37">
        <f t="shared" si="275"/>
        <v>83.238733529305449</v>
      </c>
      <c r="AW427" s="42">
        <f t="shared" si="306"/>
        <v>79.859403641565535</v>
      </c>
      <c r="AX427" s="45">
        <f t="shared" si="276"/>
        <v>74.599317208226722</v>
      </c>
      <c r="AY427" s="47">
        <f t="shared" si="309"/>
        <v>80.269682369402986</v>
      </c>
      <c r="AZ427" s="28">
        <f t="shared" si="277"/>
        <v>74.562313951991015</v>
      </c>
      <c r="BA427" s="49">
        <f t="shared" si="278"/>
        <v>80.688842542327365</v>
      </c>
      <c r="BB427" s="45">
        <f t="shared" si="298"/>
        <v>66.334948096068416</v>
      </c>
      <c r="BC427" s="5">
        <f t="shared" si="279"/>
        <v>75</v>
      </c>
      <c r="BD427" s="5">
        <f t="shared" si="280"/>
        <v>78.68421052631578</v>
      </c>
      <c r="BE427" s="5">
        <f t="shared" si="281"/>
        <v>71.875</v>
      </c>
      <c r="BF427" s="5">
        <f t="shared" si="282"/>
        <v>65.410447761194035</v>
      </c>
      <c r="BG427" s="5">
        <f t="shared" si="283"/>
        <v>89.589552238805965</v>
      </c>
      <c r="BH427" s="5">
        <f t="shared" si="284"/>
        <v>77.160348876216034</v>
      </c>
      <c r="BI427" s="5">
        <f t="shared" si="285"/>
        <v>50</v>
      </c>
      <c r="BJ427" s="5">
        <f t="shared" si="286"/>
        <v>52.631578947368418</v>
      </c>
      <c r="BK427" s="5">
        <f t="shared" si="287"/>
        <v>37.5</v>
      </c>
      <c r="BL427" s="5">
        <f t="shared" si="288"/>
        <v>23.134328358208954</v>
      </c>
      <c r="BM427" s="5">
        <f t="shared" si="289"/>
        <v>76.865671641791039</v>
      </c>
      <c r="BN427" s="5">
        <f t="shared" si="290"/>
        <v>49.245219724924524</v>
      </c>
      <c r="BP427" s="51" t="s">
        <v>808</v>
      </c>
      <c r="BQ427" s="51" t="s">
        <v>789</v>
      </c>
    </row>
    <row r="428" spans="1:69" x14ac:dyDescent="0.25">
      <c r="A428" s="1">
        <v>379</v>
      </c>
      <c r="B428" s="1" t="s">
        <v>443</v>
      </c>
      <c r="C428" s="1" t="s">
        <v>25</v>
      </c>
      <c r="D428" s="1">
        <v>31</v>
      </c>
      <c r="E428" s="4">
        <f t="shared" si="271"/>
        <v>77</v>
      </c>
      <c r="F428">
        <v>82</v>
      </c>
      <c r="G428">
        <v>236</v>
      </c>
      <c r="H428" t="s">
        <v>594</v>
      </c>
      <c r="I428" s="1" t="s">
        <v>587</v>
      </c>
      <c r="J428" s="1" t="s">
        <v>89</v>
      </c>
      <c r="K428" s="1">
        <v>21</v>
      </c>
      <c r="L428" s="1">
        <v>0</v>
      </c>
      <c r="M428" s="1">
        <v>126</v>
      </c>
      <c r="N428" s="12">
        <v>9</v>
      </c>
      <c r="O428" s="12">
        <v>35</v>
      </c>
      <c r="P428" s="12">
        <v>0.25700000000000001</v>
      </c>
      <c r="Q428" s="7">
        <v>0</v>
      </c>
      <c r="R428" s="7">
        <v>5</v>
      </c>
      <c r="S428" s="7">
        <v>0</v>
      </c>
      <c r="T428" s="1">
        <v>9</v>
      </c>
      <c r="U428" s="1">
        <v>30</v>
      </c>
      <c r="V428" s="1">
        <v>0.3</v>
      </c>
      <c r="W428" s="1">
        <v>0.25700000000000001</v>
      </c>
      <c r="X428" s="16">
        <v>6</v>
      </c>
      <c r="Y428" s="16">
        <v>12</v>
      </c>
      <c r="Z428" s="16">
        <v>0.5</v>
      </c>
      <c r="AA428" s="20">
        <v>16</v>
      </c>
      <c r="AB428" s="20">
        <v>22</v>
      </c>
      <c r="AC428" s="20">
        <v>38</v>
      </c>
      <c r="AD428" s="32">
        <v>4</v>
      </c>
      <c r="AE428" s="34">
        <v>5</v>
      </c>
      <c r="AF428" s="30">
        <v>3</v>
      </c>
      <c r="AG428" s="1">
        <v>3</v>
      </c>
      <c r="AH428" s="1">
        <v>16</v>
      </c>
      <c r="AI428" s="1">
        <v>24</v>
      </c>
      <c r="AJ428" s="1"/>
      <c r="AK428" s="4">
        <f t="shared" si="272"/>
        <v>68.17474143972737</v>
      </c>
      <c r="AL428" s="4">
        <f t="shared" si="273"/>
        <v>59.543558885368014</v>
      </c>
      <c r="AM428" s="14">
        <f t="shared" si="274"/>
        <v>53.931682852807285</v>
      </c>
      <c r="AN428" s="10">
        <f t="shared" si="308"/>
        <v>45</v>
      </c>
      <c r="AO428" s="18">
        <f t="shared" si="295"/>
        <v>56.17</v>
      </c>
      <c r="AP428" s="39">
        <f t="shared" si="302"/>
        <v>68.024402092934423</v>
      </c>
      <c r="AQ428" s="37">
        <f t="shared" si="303"/>
        <v>48.9</v>
      </c>
      <c r="AR428" s="24">
        <f t="shared" si="307"/>
        <v>55.938333333333333</v>
      </c>
      <c r="AS428" s="22">
        <f t="shared" si="300"/>
        <v>54.005526312397542</v>
      </c>
      <c r="AT428" s="26">
        <f t="shared" si="301"/>
        <v>59.704573931445161</v>
      </c>
      <c r="AU428" s="43">
        <f t="shared" si="304"/>
        <v>48.177835390251204</v>
      </c>
      <c r="AV428" s="37">
        <f t="shared" si="275"/>
        <v>70.253696666227626</v>
      </c>
      <c r="AW428" s="42">
        <f t="shared" si="306"/>
        <v>70.670497619512702</v>
      </c>
      <c r="AX428" s="45">
        <f t="shared" si="276"/>
        <v>55.468859059303455</v>
      </c>
      <c r="AY428" s="47">
        <f t="shared" si="309"/>
        <v>64.34749766791046</v>
      </c>
      <c r="AZ428" s="28">
        <f t="shared" si="277"/>
        <v>70.222035066010932</v>
      </c>
      <c r="BA428" s="49">
        <f t="shared" si="278"/>
        <v>65.117464625865836</v>
      </c>
      <c r="BB428" s="45">
        <f t="shared" si="298"/>
        <v>66.76453754788821</v>
      </c>
      <c r="BC428" s="5">
        <f t="shared" si="279"/>
        <v>70</v>
      </c>
      <c r="BD428" s="5">
        <f t="shared" si="280"/>
        <v>85.78947368421052</v>
      </c>
      <c r="BE428" s="5">
        <f t="shared" si="281"/>
        <v>63.4375</v>
      </c>
      <c r="BF428" s="5">
        <f t="shared" si="282"/>
        <v>80.18656716417911</v>
      </c>
      <c r="BG428" s="5">
        <f t="shared" si="283"/>
        <v>74.81343283582089</v>
      </c>
      <c r="BH428" s="5">
        <f t="shared" si="284"/>
        <v>56.902046293190203</v>
      </c>
      <c r="BI428" s="5">
        <f t="shared" si="285"/>
        <v>40</v>
      </c>
      <c r="BJ428" s="5">
        <f t="shared" si="286"/>
        <v>68.421052631578945</v>
      </c>
      <c r="BK428" s="5">
        <f t="shared" si="287"/>
        <v>18.75</v>
      </c>
      <c r="BL428" s="5">
        <f t="shared" si="288"/>
        <v>55.970149253731343</v>
      </c>
      <c r="BM428" s="5">
        <f t="shared" si="289"/>
        <v>44.029850746268657</v>
      </c>
      <c r="BN428" s="5">
        <f t="shared" si="290"/>
        <v>4.2267695404226773</v>
      </c>
      <c r="BP428" s="51" t="s">
        <v>811</v>
      </c>
      <c r="BQ428" s="51" t="s">
        <v>790</v>
      </c>
    </row>
    <row r="429" spans="1:69" x14ac:dyDescent="0.25">
      <c r="A429" s="1">
        <v>295</v>
      </c>
      <c r="B429" s="1" t="s">
        <v>357</v>
      </c>
      <c r="C429" s="1" t="s">
        <v>50</v>
      </c>
      <c r="D429" s="1">
        <v>36</v>
      </c>
      <c r="E429" s="4">
        <f t="shared" si="271"/>
        <v>74</v>
      </c>
      <c r="F429">
        <v>79</v>
      </c>
      <c r="G429">
        <v>228</v>
      </c>
      <c r="H429" t="s">
        <v>596</v>
      </c>
      <c r="I429" s="1" t="s">
        <v>587</v>
      </c>
      <c r="J429" s="1" t="s">
        <v>53</v>
      </c>
      <c r="K429" s="1">
        <v>57</v>
      </c>
      <c r="L429" s="1">
        <v>24</v>
      </c>
      <c r="M429" s="1">
        <v>1101</v>
      </c>
      <c r="N429" s="12">
        <v>119</v>
      </c>
      <c r="O429" s="12">
        <v>267</v>
      </c>
      <c r="P429" s="12">
        <v>0.44600000000000001</v>
      </c>
      <c r="Q429" s="7">
        <v>12</v>
      </c>
      <c r="R429" s="7">
        <v>46</v>
      </c>
      <c r="S429" s="7">
        <v>0.26100000000000001</v>
      </c>
      <c r="T429" s="1">
        <v>107</v>
      </c>
      <c r="U429" s="1">
        <v>221</v>
      </c>
      <c r="V429" s="1">
        <v>0.48399999999999999</v>
      </c>
      <c r="W429" s="1">
        <v>0.46800000000000003</v>
      </c>
      <c r="X429" s="16">
        <v>26</v>
      </c>
      <c r="Y429" s="16">
        <v>34</v>
      </c>
      <c r="Z429" s="16">
        <v>0.76500000000000001</v>
      </c>
      <c r="AA429" s="20">
        <v>64</v>
      </c>
      <c r="AB429" s="20">
        <v>138</v>
      </c>
      <c r="AC429" s="20">
        <v>202</v>
      </c>
      <c r="AD429" s="32">
        <v>51</v>
      </c>
      <c r="AE429" s="34">
        <v>27</v>
      </c>
      <c r="AF429" s="30">
        <v>27</v>
      </c>
      <c r="AG429" s="1">
        <v>33</v>
      </c>
      <c r="AH429" s="1">
        <v>58</v>
      </c>
      <c r="AI429" s="1">
        <v>276</v>
      </c>
      <c r="AJ429" s="1"/>
      <c r="AK429" s="4">
        <f t="shared" si="272"/>
        <v>74.352341816438113</v>
      </c>
      <c r="AL429" s="4">
        <f t="shared" si="273"/>
        <v>65.866514565060186</v>
      </c>
      <c r="AM429" s="14">
        <f t="shared" si="274"/>
        <v>65.677028831562978</v>
      </c>
      <c r="AN429" s="10">
        <f t="shared" si="308"/>
        <v>59.809200000000004</v>
      </c>
      <c r="AO429" s="18">
        <f t="shared" si="295"/>
        <v>65.91749999999999</v>
      </c>
      <c r="AP429" s="39">
        <f t="shared" si="302"/>
        <v>72.96756204743015</v>
      </c>
      <c r="AQ429" s="37">
        <f t="shared" si="303"/>
        <v>57.26</v>
      </c>
      <c r="AR429" s="24">
        <f t="shared" si="307"/>
        <v>63.177499999999995</v>
      </c>
      <c r="AS429" s="22">
        <f t="shared" si="300"/>
        <v>63.573727685542011</v>
      </c>
      <c r="AT429" s="26">
        <f t="shared" si="301"/>
        <v>67.988965780780106</v>
      </c>
      <c r="AU429" s="43">
        <f t="shared" si="304"/>
        <v>53.982887517643547</v>
      </c>
      <c r="AV429" s="37">
        <f t="shared" si="275"/>
        <v>74.503382678829382</v>
      </c>
      <c r="AW429" s="42">
        <f t="shared" si="306"/>
        <v>76.138090151417856</v>
      </c>
      <c r="AX429" s="45">
        <f t="shared" si="276"/>
        <v>58.901353866990945</v>
      </c>
      <c r="AY429" s="47">
        <f t="shared" si="309"/>
        <v>67.399093750000006</v>
      </c>
      <c r="AZ429" s="28">
        <f t="shared" si="277"/>
        <v>67.885190520802183</v>
      </c>
      <c r="BA429" s="49">
        <f t="shared" si="278"/>
        <v>73.162659522830012</v>
      </c>
      <c r="BB429" s="45">
        <f t="shared" si="298"/>
        <v>65.520090687133802</v>
      </c>
      <c r="BC429" s="5">
        <f t="shared" si="279"/>
        <v>57.5</v>
      </c>
      <c r="BD429" s="5">
        <f t="shared" si="280"/>
        <v>78.68421052631578</v>
      </c>
      <c r="BE429" s="5">
        <f t="shared" si="281"/>
        <v>71.875</v>
      </c>
      <c r="BF429" s="5">
        <f t="shared" si="282"/>
        <v>77.5</v>
      </c>
      <c r="BG429" s="5">
        <f t="shared" si="283"/>
        <v>77.5</v>
      </c>
      <c r="BH429" s="5">
        <f t="shared" si="284"/>
        <v>71.620261657162018</v>
      </c>
      <c r="BI429" s="5">
        <f t="shared" si="285"/>
        <v>15</v>
      </c>
      <c r="BJ429" s="5">
        <f t="shared" si="286"/>
        <v>52.631578947368418</v>
      </c>
      <c r="BK429" s="5">
        <f t="shared" si="287"/>
        <v>37.5</v>
      </c>
      <c r="BL429" s="5">
        <f t="shared" si="288"/>
        <v>50</v>
      </c>
      <c r="BM429" s="5">
        <f t="shared" si="289"/>
        <v>50</v>
      </c>
      <c r="BN429" s="5">
        <f t="shared" si="290"/>
        <v>36.93391479369339</v>
      </c>
      <c r="BP429" s="51" t="s">
        <v>788</v>
      </c>
      <c r="BQ429" s="51" t="s">
        <v>789</v>
      </c>
    </row>
    <row r="430" spans="1:69" x14ac:dyDescent="0.25">
      <c r="A430" s="1">
        <v>482</v>
      </c>
      <c r="B430" s="1" t="s">
        <v>548</v>
      </c>
      <c r="C430" s="1" t="s">
        <v>50</v>
      </c>
      <c r="D430" s="1">
        <v>28</v>
      </c>
      <c r="E430" s="4">
        <f t="shared" si="271"/>
        <v>77</v>
      </c>
      <c r="F430">
        <v>82</v>
      </c>
      <c r="G430">
        <v>230</v>
      </c>
      <c r="H430" t="s">
        <v>639</v>
      </c>
      <c r="I430" s="1" t="s">
        <v>587</v>
      </c>
      <c r="J430" s="1" t="s">
        <v>65</v>
      </c>
      <c r="K430" s="1">
        <v>63</v>
      </c>
      <c r="L430" s="1">
        <v>22</v>
      </c>
      <c r="M430" s="1">
        <v>1087</v>
      </c>
      <c r="N430" s="12">
        <v>121</v>
      </c>
      <c r="O430" s="12">
        <v>300</v>
      </c>
      <c r="P430" s="12">
        <v>0.40300000000000002</v>
      </c>
      <c r="Q430" s="7">
        <v>64</v>
      </c>
      <c r="R430" s="7">
        <v>178</v>
      </c>
      <c r="S430" s="7">
        <v>0.36</v>
      </c>
      <c r="T430" s="1">
        <v>57</v>
      </c>
      <c r="U430" s="1">
        <v>122</v>
      </c>
      <c r="V430" s="1">
        <v>0.46700000000000003</v>
      </c>
      <c r="W430" s="1">
        <v>0.51</v>
      </c>
      <c r="X430" s="16">
        <v>35</v>
      </c>
      <c r="Y430" s="16">
        <v>40</v>
      </c>
      <c r="Z430" s="16">
        <v>0.875</v>
      </c>
      <c r="AA430" s="20">
        <v>36</v>
      </c>
      <c r="AB430" s="20">
        <v>130</v>
      </c>
      <c r="AC430" s="20">
        <v>166</v>
      </c>
      <c r="AD430" s="32">
        <v>44</v>
      </c>
      <c r="AE430" s="34">
        <v>25</v>
      </c>
      <c r="AF430" s="30">
        <v>21</v>
      </c>
      <c r="AG430" s="1">
        <v>30</v>
      </c>
      <c r="AH430" s="1">
        <v>135</v>
      </c>
      <c r="AI430" s="1">
        <v>341</v>
      </c>
      <c r="AJ430" s="1"/>
      <c r="AK430" s="4">
        <f t="shared" si="272"/>
        <v>76.279843075733581</v>
      </c>
      <c r="AL430" s="4">
        <f t="shared" si="273"/>
        <v>67.839368795162613</v>
      </c>
      <c r="AM430" s="14">
        <f t="shared" si="274"/>
        <v>64.35818057663127</v>
      </c>
      <c r="AN430" s="10">
        <f t="shared" si="308"/>
        <v>73.207999999999998</v>
      </c>
      <c r="AO430" s="18">
        <f t="shared" si="295"/>
        <v>70.012500000000003</v>
      </c>
      <c r="AP430" s="39">
        <f t="shared" si="302"/>
        <v>72.296997891139455</v>
      </c>
      <c r="AQ430" s="37">
        <f t="shared" si="303"/>
        <v>56.5</v>
      </c>
      <c r="AR430" s="24">
        <f t="shared" si="307"/>
        <v>61.778333333333336</v>
      </c>
      <c r="AS430" s="22">
        <f t="shared" si="300"/>
        <v>59.967684467903524</v>
      </c>
      <c r="AT430" s="26">
        <f t="shared" si="301"/>
        <v>68.257208277427338</v>
      </c>
      <c r="AU430" s="43">
        <f t="shared" si="304"/>
        <v>53.513326628289477</v>
      </c>
      <c r="AV430" s="37">
        <f t="shared" si="275"/>
        <v>74.32491532910484</v>
      </c>
      <c r="AW430" s="42">
        <f t="shared" si="306"/>
        <v>75.587284366433124</v>
      </c>
      <c r="AX430" s="45">
        <f t="shared" si="276"/>
        <v>65.414624655592391</v>
      </c>
      <c r="AY430" s="47">
        <f t="shared" si="309"/>
        <v>70.239335354477618</v>
      </c>
      <c r="AZ430" s="28">
        <f t="shared" si="277"/>
        <v>75.5265139279159</v>
      </c>
      <c r="BA430" s="49">
        <f t="shared" si="278"/>
        <v>68.997068927380809</v>
      </c>
      <c r="BB430" s="45">
        <f t="shared" si="298"/>
        <v>75.447926986972561</v>
      </c>
      <c r="BC430" s="5">
        <f t="shared" si="279"/>
        <v>77.5</v>
      </c>
      <c r="BD430" s="5">
        <f t="shared" si="280"/>
        <v>85.78947368421052</v>
      </c>
      <c r="BE430" s="5">
        <f t="shared" si="281"/>
        <v>63.4375</v>
      </c>
      <c r="BF430" s="5">
        <f t="shared" si="282"/>
        <v>78.171641791044777</v>
      </c>
      <c r="BG430" s="5">
        <f t="shared" si="283"/>
        <v>76.828358208955223</v>
      </c>
      <c r="BH430" s="5">
        <f t="shared" si="284"/>
        <v>71.408923180140889</v>
      </c>
      <c r="BI430" s="5">
        <f t="shared" si="285"/>
        <v>55</v>
      </c>
      <c r="BJ430" s="5">
        <f t="shared" si="286"/>
        <v>68.421052631578945</v>
      </c>
      <c r="BK430" s="5">
        <f t="shared" si="287"/>
        <v>18.75</v>
      </c>
      <c r="BL430" s="5">
        <f t="shared" si="288"/>
        <v>51.492537313432834</v>
      </c>
      <c r="BM430" s="5">
        <f t="shared" si="289"/>
        <v>48.507462686567159</v>
      </c>
      <c r="BN430" s="5">
        <f t="shared" si="290"/>
        <v>36.464273733646429</v>
      </c>
      <c r="BP430" s="51" t="s">
        <v>796</v>
      </c>
      <c r="BQ430" s="51" t="s">
        <v>781</v>
      </c>
    </row>
    <row r="431" spans="1:69" x14ac:dyDescent="0.25">
      <c r="A431" s="1">
        <v>472</v>
      </c>
      <c r="B431" s="1" t="s">
        <v>538</v>
      </c>
      <c r="C431" s="1" t="s">
        <v>25</v>
      </c>
      <c r="D431" s="1">
        <v>23</v>
      </c>
      <c r="E431" s="4">
        <f t="shared" si="271"/>
        <v>78</v>
      </c>
      <c r="F431">
        <v>83</v>
      </c>
      <c r="G431">
        <v>250</v>
      </c>
      <c r="H431" t="s">
        <v>764</v>
      </c>
      <c r="I431" s="1" t="s">
        <v>587</v>
      </c>
      <c r="J431" s="1" t="s">
        <v>47</v>
      </c>
      <c r="K431" s="1">
        <v>20</v>
      </c>
      <c r="L431" s="1">
        <v>0</v>
      </c>
      <c r="M431" s="1">
        <v>108</v>
      </c>
      <c r="N431" s="12">
        <v>19</v>
      </c>
      <c r="O431" s="12">
        <v>42</v>
      </c>
      <c r="P431" s="12">
        <v>0.45200000000000001</v>
      </c>
      <c r="Q431" s="7">
        <v>1</v>
      </c>
      <c r="R431" s="7">
        <v>6</v>
      </c>
      <c r="S431" s="7">
        <v>0.16700000000000001</v>
      </c>
      <c r="T431" s="1">
        <v>18</v>
      </c>
      <c r="U431" s="1">
        <v>36</v>
      </c>
      <c r="V431" s="1">
        <v>0.5</v>
      </c>
      <c r="W431" s="1">
        <v>0.46400000000000002</v>
      </c>
      <c r="X431" s="16">
        <v>18</v>
      </c>
      <c r="Y431" s="16">
        <v>23</v>
      </c>
      <c r="Z431" s="16">
        <v>0.78300000000000003</v>
      </c>
      <c r="AA431" s="20">
        <v>10</v>
      </c>
      <c r="AB431" s="20">
        <v>19</v>
      </c>
      <c r="AC431" s="20">
        <v>29</v>
      </c>
      <c r="AD431" s="32">
        <v>6</v>
      </c>
      <c r="AE431" s="34">
        <v>5</v>
      </c>
      <c r="AF431" s="30">
        <v>2</v>
      </c>
      <c r="AG431" s="1">
        <v>5</v>
      </c>
      <c r="AH431" s="1">
        <v>18</v>
      </c>
      <c r="AI431" s="1">
        <v>57</v>
      </c>
      <c r="AJ431" s="1"/>
      <c r="AK431" s="4">
        <f t="shared" si="272"/>
        <v>71.242392587412752</v>
      </c>
      <c r="AL431" s="4">
        <f t="shared" si="273"/>
        <v>62.683390060057768</v>
      </c>
      <c r="AM431" s="14">
        <f t="shared" si="274"/>
        <v>60.867441578148714</v>
      </c>
      <c r="AN431" s="10">
        <f t="shared" si="308"/>
        <v>53.380399999999995</v>
      </c>
      <c r="AO431" s="18">
        <f t="shared" si="295"/>
        <v>65.924499999999995</v>
      </c>
      <c r="AP431" s="39">
        <f t="shared" si="302"/>
        <v>69.742082836487569</v>
      </c>
      <c r="AQ431" s="37">
        <f t="shared" si="303"/>
        <v>48.9</v>
      </c>
      <c r="AR431" s="24">
        <f t="shared" si="307"/>
        <v>55.796388888888885</v>
      </c>
      <c r="AS431" s="22">
        <f t="shared" si="300"/>
        <v>53.834798256842866</v>
      </c>
      <c r="AT431" s="26">
        <f t="shared" si="301"/>
        <v>60.296703018747628</v>
      </c>
      <c r="AU431" s="43">
        <f t="shared" si="304"/>
        <v>48.850712830442582</v>
      </c>
      <c r="AV431" s="37">
        <f t="shared" si="275"/>
        <v>70.634983718003724</v>
      </c>
      <c r="AW431" s="42">
        <f t="shared" si="306"/>
        <v>71.174086603566252</v>
      </c>
      <c r="AX431" s="45">
        <f t="shared" si="276"/>
        <v>62.595145691556475</v>
      </c>
      <c r="AY431" s="47">
        <f t="shared" si="309"/>
        <v>68.029251399253724</v>
      </c>
      <c r="AZ431" s="28">
        <f t="shared" si="277"/>
        <v>75.849375510461002</v>
      </c>
      <c r="BA431" s="49">
        <f t="shared" si="278"/>
        <v>64.818324946055668</v>
      </c>
      <c r="BB431" s="45">
        <f t="shared" si="298"/>
        <v>72.240045682469344</v>
      </c>
      <c r="BC431" s="5">
        <f t="shared" si="279"/>
        <v>90</v>
      </c>
      <c r="BD431" s="5">
        <f t="shared" si="280"/>
        <v>88.15789473684211</v>
      </c>
      <c r="BE431" s="5">
        <f t="shared" si="281"/>
        <v>60.625</v>
      </c>
      <c r="BF431" s="5">
        <f t="shared" si="282"/>
        <v>84.888059701492537</v>
      </c>
      <c r="BG431" s="5">
        <f t="shared" si="283"/>
        <v>70.111940298507463</v>
      </c>
      <c r="BH431" s="5">
        <f t="shared" si="284"/>
        <v>56.63032539416303</v>
      </c>
      <c r="BI431" s="5">
        <f t="shared" si="285"/>
        <v>80</v>
      </c>
      <c r="BJ431" s="5">
        <f t="shared" si="286"/>
        <v>73.684210526315795</v>
      </c>
      <c r="BK431" s="5">
        <f t="shared" si="287"/>
        <v>12.5</v>
      </c>
      <c r="BL431" s="5">
        <f t="shared" si="288"/>
        <v>66.417910447761187</v>
      </c>
      <c r="BM431" s="5">
        <f t="shared" si="289"/>
        <v>33.582089552238806</v>
      </c>
      <c r="BN431" s="5">
        <f t="shared" si="290"/>
        <v>3.6229453203622946</v>
      </c>
      <c r="BP431" s="51" t="s">
        <v>796</v>
      </c>
      <c r="BQ431" s="51" t="s">
        <v>790</v>
      </c>
    </row>
    <row r="432" spans="1:69" x14ac:dyDescent="0.25">
      <c r="A432" s="1">
        <v>292</v>
      </c>
      <c r="B432" s="1" t="s">
        <v>354</v>
      </c>
      <c r="C432" s="1" t="s">
        <v>73</v>
      </c>
      <c r="D432" s="1">
        <v>24</v>
      </c>
      <c r="E432" s="4">
        <f t="shared" si="271"/>
        <v>70</v>
      </c>
      <c r="F432">
        <v>75</v>
      </c>
      <c r="G432">
        <v>207</v>
      </c>
      <c r="H432" t="s">
        <v>702</v>
      </c>
      <c r="I432" s="1" t="s">
        <v>587</v>
      </c>
      <c r="J432" s="1" t="s">
        <v>67</v>
      </c>
      <c r="K432" s="1">
        <v>55</v>
      </c>
      <c r="L432" s="1">
        <v>0</v>
      </c>
      <c r="M432" s="1">
        <v>833</v>
      </c>
      <c r="N432" s="12">
        <v>117</v>
      </c>
      <c r="O432" s="12">
        <v>292</v>
      </c>
      <c r="P432" s="12">
        <v>0.40100000000000002</v>
      </c>
      <c r="Q432" s="7">
        <v>40</v>
      </c>
      <c r="R432" s="7">
        <v>127</v>
      </c>
      <c r="S432" s="7">
        <v>0.315</v>
      </c>
      <c r="T432" s="1">
        <v>77</v>
      </c>
      <c r="U432" s="1">
        <v>165</v>
      </c>
      <c r="V432" s="1">
        <v>0.46700000000000003</v>
      </c>
      <c r="W432" s="1">
        <v>0.46899999999999997</v>
      </c>
      <c r="X432" s="16">
        <v>25</v>
      </c>
      <c r="Y432" s="16">
        <v>31</v>
      </c>
      <c r="Z432" s="16">
        <v>0.80600000000000005</v>
      </c>
      <c r="AA432" s="20">
        <v>8</v>
      </c>
      <c r="AB432" s="20">
        <v>71</v>
      </c>
      <c r="AC432" s="20">
        <v>79</v>
      </c>
      <c r="AD432" s="32">
        <v>155</v>
      </c>
      <c r="AE432" s="34">
        <v>30</v>
      </c>
      <c r="AF432" s="30">
        <v>2</v>
      </c>
      <c r="AG432" s="1">
        <v>49</v>
      </c>
      <c r="AH432" s="1">
        <v>32</v>
      </c>
      <c r="AI432" s="1">
        <v>299</v>
      </c>
      <c r="AJ432" s="1"/>
      <c r="AK432" s="4">
        <f t="shared" si="272"/>
        <v>77.661100633801794</v>
      </c>
      <c r="AL432" s="4">
        <f t="shared" si="273"/>
        <v>69.253126531067721</v>
      </c>
      <c r="AM432" s="14">
        <f t="shared" si="274"/>
        <v>64.091877086494691</v>
      </c>
      <c r="AN432" s="10">
        <f t="shared" si="308"/>
        <v>75.367999999999995</v>
      </c>
      <c r="AO432" s="18">
        <f t="shared" si="295"/>
        <v>67.138999999999996</v>
      </c>
      <c r="AP432" s="39">
        <f t="shared" si="302"/>
        <v>70.714359571994038</v>
      </c>
      <c r="AQ432" s="37">
        <f t="shared" si="303"/>
        <v>58.4</v>
      </c>
      <c r="AR432" s="24">
        <f t="shared" si="307"/>
        <v>54.336388888888891</v>
      </c>
      <c r="AS432" s="22">
        <f t="shared" si="300"/>
        <v>53.598709317665659</v>
      </c>
      <c r="AT432" s="26">
        <f t="shared" si="301"/>
        <v>63.091090270046607</v>
      </c>
      <c r="AU432" s="43">
        <f t="shared" si="304"/>
        <v>67.976198193779908</v>
      </c>
      <c r="AV432" s="37">
        <f t="shared" si="275"/>
        <v>78.119906781524932</v>
      </c>
      <c r="AW432" s="42">
        <f t="shared" si="306"/>
        <v>76.107021474268024</v>
      </c>
      <c r="AX432" s="45">
        <f t="shared" si="276"/>
        <v>79.676635130453064</v>
      </c>
      <c r="AY432" s="47">
        <f t="shared" si="309"/>
        <v>83.72736940298509</v>
      </c>
      <c r="AZ432" s="28">
        <f t="shared" si="277"/>
        <v>70.925072966393529</v>
      </c>
      <c r="BA432" s="49">
        <f t="shared" si="278"/>
        <v>84.365702133255496</v>
      </c>
      <c r="BB432" s="45">
        <f t="shared" si="298"/>
        <v>60.412693279333809</v>
      </c>
      <c r="BC432" s="5">
        <f t="shared" si="279"/>
        <v>87.5</v>
      </c>
      <c r="BD432" s="5">
        <f t="shared" si="280"/>
        <v>69.21052631578948</v>
      </c>
      <c r="BE432" s="5">
        <f t="shared" si="281"/>
        <v>83.125</v>
      </c>
      <c r="BF432" s="5">
        <f t="shared" si="282"/>
        <v>70.447761194029852</v>
      </c>
      <c r="BG432" s="5">
        <f t="shared" si="283"/>
        <v>84.552238805970148</v>
      </c>
      <c r="BH432" s="5">
        <f t="shared" si="284"/>
        <v>67.574639382757468</v>
      </c>
      <c r="BI432" s="5">
        <f t="shared" si="285"/>
        <v>75</v>
      </c>
      <c r="BJ432" s="5">
        <f t="shared" si="286"/>
        <v>31.578947368421051</v>
      </c>
      <c r="BK432" s="5">
        <f t="shared" si="287"/>
        <v>62.5</v>
      </c>
      <c r="BL432" s="5">
        <f t="shared" si="288"/>
        <v>34.328358208955223</v>
      </c>
      <c r="BM432" s="5">
        <f t="shared" si="289"/>
        <v>65.671641791044777</v>
      </c>
      <c r="BN432" s="5">
        <f t="shared" si="290"/>
        <v>27.943643072794366</v>
      </c>
      <c r="BP432" s="51" t="s">
        <v>800</v>
      </c>
      <c r="BQ432" s="51" t="s">
        <v>787</v>
      </c>
    </row>
    <row r="433" spans="1:69" x14ac:dyDescent="0.25">
      <c r="A433" s="1">
        <v>47</v>
      </c>
      <c r="B433" s="1" t="s">
        <v>102</v>
      </c>
      <c r="C433" s="1" t="s">
        <v>33</v>
      </c>
      <c r="D433" s="1">
        <v>22</v>
      </c>
      <c r="E433" s="4">
        <f t="shared" si="271"/>
        <v>84</v>
      </c>
      <c r="F433">
        <v>89</v>
      </c>
      <c r="G433">
        <v>360</v>
      </c>
      <c r="H433" t="s">
        <v>765</v>
      </c>
      <c r="I433" s="1" t="s">
        <v>673</v>
      </c>
      <c r="J433" s="1" t="s">
        <v>103</v>
      </c>
      <c r="K433" s="1">
        <v>3</v>
      </c>
      <c r="L433" s="1">
        <v>0</v>
      </c>
      <c r="M433" s="1">
        <v>3</v>
      </c>
      <c r="N433" s="12">
        <v>1</v>
      </c>
      <c r="O433" s="12">
        <v>2</v>
      </c>
      <c r="P433" s="12">
        <v>0.5</v>
      </c>
      <c r="Q433" s="7">
        <v>0</v>
      </c>
      <c r="R433" s="7">
        <v>0</v>
      </c>
      <c r="S433" s="7"/>
      <c r="T433" s="1">
        <v>1</v>
      </c>
      <c r="U433" s="1">
        <v>2</v>
      </c>
      <c r="V433" s="1">
        <v>0.5</v>
      </c>
      <c r="W433" s="1">
        <v>0.5</v>
      </c>
      <c r="X433" s="16">
        <v>0</v>
      </c>
      <c r="Y433" s="16">
        <v>0</v>
      </c>
      <c r="Z433" s="16"/>
      <c r="AA433" s="20">
        <v>0</v>
      </c>
      <c r="AB433" s="20">
        <v>1</v>
      </c>
      <c r="AC433" s="20">
        <v>1</v>
      </c>
      <c r="AD433" s="32">
        <v>1</v>
      </c>
      <c r="AE433" s="34">
        <v>0</v>
      </c>
      <c r="AF433" s="30">
        <v>1</v>
      </c>
      <c r="AG433" s="1">
        <v>0</v>
      </c>
      <c r="AH433" s="1">
        <v>0</v>
      </c>
      <c r="AI433" s="1">
        <v>2</v>
      </c>
      <c r="AJ433" s="1"/>
      <c r="AK433" s="4">
        <f t="shared" si="272"/>
        <v>65.643675235964366</v>
      </c>
      <c r="AL433" s="4">
        <f t="shared" si="273"/>
        <v>56.952938182692932</v>
      </c>
      <c r="AM433" s="14">
        <f t="shared" si="274"/>
        <v>61.550075872534144</v>
      </c>
      <c r="AN433" s="10">
        <f t="shared" si="308"/>
        <v>45</v>
      </c>
      <c r="AO433" s="18">
        <f t="shared" si="295"/>
        <v>40</v>
      </c>
      <c r="AP433" s="39">
        <f t="shared" si="302"/>
        <v>68.657111381246409</v>
      </c>
      <c r="AQ433" s="37">
        <f t="shared" si="303"/>
        <v>47</v>
      </c>
      <c r="AR433" s="24">
        <f t="shared" si="307"/>
        <v>56.566944444444445</v>
      </c>
      <c r="AS433" s="22">
        <f t="shared" si="300"/>
        <v>51.829752620877116</v>
      </c>
      <c r="AT433" s="26">
        <f t="shared" si="301"/>
        <v>58.882133573258059</v>
      </c>
      <c r="AU433" s="43">
        <f t="shared" si="304"/>
        <v>46.017007174043066</v>
      </c>
      <c r="AV433" s="37">
        <f t="shared" si="275"/>
        <v>69.125038703187357</v>
      </c>
      <c r="AW433" s="42">
        <f t="shared" si="306"/>
        <v>67.610150710989302</v>
      </c>
      <c r="AX433" s="45">
        <f t="shared" si="276"/>
        <v>42.592548620992659</v>
      </c>
      <c r="AY433" s="47">
        <f t="shared" si="309"/>
        <v>49.220508395522387</v>
      </c>
      <c r="AZ433" s="28">
        <f t="shared" si="277"/>
        <v>75.603750106946848</v>
      </c>
      <c r="BA433" s="49">
        <f t="shared" si="278"/>
        <v>39.114414373981894</v>
      </c>
      <c r="BB433" s="45">
        <f t="shared" si="298"/>
        <v>92.477574945063168</v>
      </c>
      <c r="BC433" s="5">
        <f t="shared" si="279"/>
        <v>92.5</v>
      </c>
      <c r="BD433" s="5">
        <v>100</v>
      </c>
      <c r="BE433" s="5">
        <f t="shared" si="281"/>
        <v>43.75</v>
      </c>
      <c r="BF433" s="5">
        <v>100</v>
      </c>
      <c r="BG433" s="5">
        <v>55</v>
      </c>
      <c r="BH433" s="5">
        <f t="shared" si="284"/>
        <v>55.045286816504529</v>
      </c>
      <c r="BI433" s="5">
        <f t="shared" si="285"/>
        <v>85</v>
      </c>
      <c r="BJ433" s="5">
        <f t="shared" si="286"/>
        <v>105.26315789473684</v>
      </c>
      <c r="BK433" s="5">
        <f t="shared" si="287"/>
        <v>-25</v>
      </c>
      <c r="BL433" s="5">
        <f t="shared" si="288"/>
        <v>148.50746268656715</v>
      </c>
      <c r="BM433" s="5">
        <f t="shared" si="289"/>
        <v>-48.507462686567159</v>
      </c>
      <c r="BN433" s="5">
        <f t="shared" si="290"/>
        <v>0.10063737001006375</v>
      </c>
      <c r="BP433" s="51" t="s">
        <v>791</v>
      </c>
      <c r="BQ433" s="51" t="s">
        <v>789</v>
      </c>
    </row>
    <row r="434" spans="1:69" x14ac:dyDescent="0.25">
      <c r="A434" s="1">
        <v>216</v>
      </c>
      <c r="B434" s="1" t="s">
        <v>277</v>
      </c>
      <c r="C434" s="1" t="s">
        <v>50</v>
      </c>
      <c r="D434" s="1">
        <v>23</v>
      </c>
      <c r="E434" s="4">
        <f t="shared" si="271"/>
        <v>74</v>
      </c>
      <c r="F434">
        <v>79</v>
      </c>
      <c r="G434">
        <v>225</v>
      </c>
      <c r="H434" t="s">
        <v>597</v>
      </c>
      <c r="I434" s="1" t="s">
        <v>587</v>
      </c>
      <c r="J434" s="1" t="s">
        <v>47</v>
      </c>
      <c r="K434" s="1">
        <v>82</v>
      </c>
      <c r="L434" s="1">
        <v>78</v>
      </c>
      <c r="M434" s="1">
        <v>2381</v>
      </c>
      <c r="N434" s="12">
        <v>251</v>
      </c>
      <c r="O434" s="12">
        <v>634</v>
      </c>
      <c r="P434" s="12">
        <v>0.39600000000000002</v>
      </c>
      <c r="Q434" s="7">
        <v>68</v>
      </c>
      <c r="R434" s="7">
        <v>208</v>
      </c>
      <c r="S434" s="7">
        <v>0.32700000000000001</v>
      </c>
      <c r="T434" s="1">
        <v>183</v>
      </c>
      <c r="U434" s="1">
        <v>426</v>
      </c>
      <c r="V434" s="1">
        <v>0.43</v>
      </c>
      <c r="W434" s="1">
        <v>0.45</v>
      </c>
      <c r="X434" s="16">
        <v>159</v>
      </c>
      <c r="Y434" s="16">
        <v>193</v>
      </c>
      <c r="Z434" s="16">
        <v>0.82399999999999995</v>
      </c>
      <c r="AA434" s="20">
        <v>70</v>
      </c>
      <c r="AB434" s="20">
        <v>244</v>
      </c>
      <c r="AC434" s="20">
        <v>314</v>
      </c>
      <c r="AD434" s="32">
        <v>184</v>
      </c>
      <c r="AE434" s="34">
        <v>66</v>
      </c>
      <c r="AF434" s="30">
        <v>18</v>
      </c>
      <c r="AG434" s="1">
        <v>115</v>
      </c>
      <c r="AH434" s="1">
        <v>177</v>
      </c>
      <c r="AI434" s="1">
        <v>729</v>
      </c>
      <c r="AJ434" s="1"/>
      <c r="AK434" s="4">
        <f t="shared" si="272"/>
        <v>85.068941163570685</v>
      </c>
      <c r="AL434" s="4">
        <f t="shared" si="273"/>
        <v>76.835269190948821</v>
      </c>
      <c r="AM434" s="14">
        <f t="shared" si="274"/>
        <v>70.6370440060698</v>
      </c>
      <c r="AN434" s="10">
        <f t="shared" si="308"/>
        <v>72.240399999999994</v>
      </c>
      <c r="AO434" s="18">
        <f t="shared" si="295"/>
        <v>87.771839999999997</v>
      </c>
      <c r="AP434" s="39">
        <f t="shared" si="302"/>
        <v>79.586249741336474</v>
      </c>
      <c r="AQ434" s="37">
        <f t="shared" si="303"/>
        <v>72.08</v>
      </c>
      <c r="AR434" s="24">
        <f t="shared" si="307"/>
        <v>60.2575</v>
      </c>
      <c r="AS434" s="22">
        <f t="shared" si="300"/>
        <v>68.133233288526569</v>
      </c>
      <c r="AT434" s="26">
        <f t="shared" si="301"/>
        <v>77.180852336145605</v>
      </c>
      <c r="AU434" s="43">
        <f t="shared" si="304"/>
        <v>71.306330326555027</v>
      </c>
      <c r="AV434" s="37">
        <f t="shared" si="275"/>
        <v>82.501049359514383</v>
      </c>
      <c r="AW434" s="42">
        <f t="shared" si="306"/>
        <v>83.221837608123195</v>
      </c>
      <c r="AX434" s="45">
        <f t="shared" si="276"/>
        <v>83.018681622364539</v>
      </c>
      <c r="AY434" s="47">
        <f t="shared" si="309"/>
        <v>83.510856343283578</v>
      </c>
      <c r="AZ434" s="28">
        <f t="shared" si="277"/>
        <v>79.359359713236671</v>
      </c>
      <c r="BA434" s="49">
        <f t="shared" si="278"/>
        <v>80.175706038673312</v>
      </c>
      <c r="BB434" s="45">
        <f t="shared" si="298"/>
        <v>78.383366671352263</v>
      </c>
      <c r="BC434" s="5">
        <f t="shared" si="279"/>
        <v>90</v>
      </c>
      <c r="BD434" s="5">
        <f t="shared" ref="BD434:BD465" si="310">((F434-69)/0.19)*0.45+55</f>
        <v>78.68421052631578</v>
      </c>
      <c r="BE434" s="5">
        <f t="shared" si="281"/>
        <v>71.875</v>
      </c>
      <c r="BF434" s="5">
        <f t="shared" ref="BF434:BF465" si="311">((G434-161)/1.34)*0.45+55</f>
        <v>76.492537313432834</v>
      </c>
      <c r="BG434" s="5">
        <f t="shared" ref="BG434:BG465" si="312">((G434-295)/-1.34)*0.45+55</f>
        <v>78.507462686567166</v>
      </c>
      <c r="BH434" s="5">
        <f t="shared" si="284"/>
        <v>90.942636699094265</v>
      </c>
      <c r="BI434" s="5">
        <f t="shared" si="285"/>
        <v>80</v>
      </c>
      <c r="BJ434" s="5">
        <f t="shared" si="286"/>
        <v>52.631578947368418</v>
      </c>
      <c r="BK434" s="5">
        <f t="shared" si="287"/>
        <v>37.5</v>
      </c>
      <c r="BL434" s="5">
        <f t="shared" si="288"/>
        <v>47.761194029850742</v>
      </c>
      <c r="BM434" s="5">
        <f t="shared" si="289"/>
        <v>52.238805970149251</v>
      </c>
      <c r="BN434" s="5">
        <f t="shared" si="290"/>
        <v>79.872525997987253</v>
      </c>
      <c r="BP434" s="51" t="s">
        <v>796</v>
      </c>
      <c r="BQ434" s="51" t="s">
        <v>787</v>
      </c>
    </row>
    <row r="435" spans="1:69" x14ac:dyDescent="0.25">
      <c r="A435" s="1">
        <v>128</v>
      </c>
      <c r="B435" s="1" t="s">
        <v>188</v>
      </c>
      <c r="C435" s="1" t="s">
        <v>73</v>
      </c>
      <c r="D435" s="1">
        <v>21</v>
      </c>
      <c r="E435" s="4">
        <f t="shared" si="271"/>
        <v>73</v>
      </c>
      <c r="F435">
        <v>78</v>
      </c>
      <c r="G435">
        <v>200</v>
      </c>
      <c r="H435" t="s">
        <v>718</v>
      </c>
      <c r="I435" s="1" t="s">
        <v>587</v>
      </c>
      <c r="J435" s="1" t="s">
        <v>65</v>
      </c>
      <c r="K435" s="1">
        <v>34</v>
      </c>
      <c r="L435" s="1">
        <v>1</v>
      </c>
      <c r="M435" s="1">
        <v>455</v>
      </c>
      <c r="N435" s="12">
        <v>51</v>
      </c>
      <c r="O435" s="12">
        <v>169</v>
      </c>
      <c r="P435" s="12">
        <v>0.30199999999999999</v>
      </c>
      <c r="Q435" s="7">
        <v>12</v>
      </c>
      <c r="R435" s="7">
        <v>65</v>
      </c>
      <c r="S435" s="7">
        <v>0.185</v>
      </c>
      <c r="T435" s="1">
        <v>39</v>
      </c>
      <c r="U435" s="1">
        <v>104</v>
      </c>
      <c r="V435" s="1">
        <v>0.375</v>
      </c>
      <c r="W435" s="1">
        <v>0.33700000000000002</v>
      </c>
      <c r="X435" s="16">
        <v>31</v>
      </c>
      <c r="Y435" s="16">
        <v>34</v>
      </c>
      <c r="Z435" s="16">
        <v>0.91200000000000003</v>
      </c>
      <c r="AA435" s="20">
        <v>4</v>
      </c>
      <c r="AB435" s="20">
        <v>44</v>
      </c>
      <c r="AC435" s="20">
        <v>48</v>
      </c>
      <c r="AD435" s="32">
        <v>104</v>
      </c>
      <c r="AE435" s="34">
        <v>19</v>
      </c>
      <c r="AF435" s="30">
        <v>6</v>
      </c>
      <c r="AG435" s="1">
        <v>33</v>
      </c>
      <c r="AH435" s="1">
        <v>53</v>
      </c>
      <c r="AI435" s="1">
        <v>145</v>
      </c>
      <c r="AJ435" s="1"/>
      <c r="AK435" s="4">
        <f t="shared" si="272"/>
        <v>76.046714524020445</v>
      </c>
      <c r="AL435" s="4">
        <f t="shared" si="273"/>
        <v>67.600754865762099</v>
      </c>
      <c r="AM435" s="14">
        <f t="shared" si="274"/>
        <v>57.519869499241274</v>
      </c>
      <c r="AN435" s="10">
        <f t="shared" si="308"/>
        <v>65.72</v>
      </c>
      <c r="AO435" s="18">
        <f t="shared" si="295"/>
        <v>70.897999999999996</v>
      </c>
      <c r="AP435" s="39">
        <f t="shared" si="302"/>
        <v>70.413311671458317</v>
      </c>
      <c r="AQ435" s="37">
        <f t="shared" si="303"/>
        <v>54.22</v>
      </c>
      <c r="AR435" s="24">
        <f t="shared" si="307"/>
        <v>56.181666666666672</v>
      </c>
      <c r="AS435" s="22">
        <f t="shared" si="300"/>
        <v>53.240613922094568</v>
      </c>
      <c r="AT435" s="26">
        <f t="shared" si="301"/>
        <v>61.932042493523134</v>
      </c>
      <c r="AU435" s="43">
        <f t="shared" si="304"/>
        <v>61.916441735346893</v>
      </c>
      <c r="AV435" s="37">
        <f t="shared" si="275"/>
        <v>75.268226774451335</v>
      </c>
      <c r="AW435" s="42">
        <f t="shared" si="306"/>
        <v>74.88315325937117</v>
      </c>
      <c r="AX435" s="45">
        <f t="shared" si="276"/>
        <v>78.97840399731885</v>
      </c>
      <c r="AY435" s="47">
        <f t="shared" si="309"/>
        <v>82.412336287313423</v>
      </c>
      <c r="AZ435" s="28">
        <f t="shared" si="277"/>
        <v>75.779929101405202</v>
      </c>
      <c r="BA435" s="49">
        <f t="shared" si="278"/>
        <v>78.563867984969278</v>
      </c>
      <c r="BB435" s="45">
        <f t="shared" si="298"/>
        <v>63.684214459033569</v>
      </c>
      <c r="BC435" s="5">
        <f t="shared" si="279"/>
        <v>95</v>
      </c>
      <c r="BD435" s="5">
        <f t="shared" si="310"/>
        <v>76.315789473684205</v>
      </c>
      <c r="BE435" s="5">
        <f t="shared" si="281"/>
        <v>74.6875</v>
      </c>
      <c r="BF435" s="5">
        <f t="shared" si="311"/>
        <v>68.097014925373131</v>
      </c>
      <c r="BG435" s="5">
        <f t="shared" si="312"/>
        <v>86.902985074626869</v>
      </c>
      <c r="BH435" s="5">
        <f t="shared" si="284"/>
        <v>61.868500503186851</v>
      </c>
      <c r="BI435" s="5">
        <f t="shared" si="285"/>
        <v>90</v>
      </c>
      <c r="BJ435" s="5">
        <f t="shared" si="286"/>
        <v>47.368421052631575</v>
      </c>
      <c r="BK435" s="5">
        <f t="shared" si="287"/>
        <v>43.75</v>
      </c>
      <c r="BL435" s="5">
        <f t="shared" si="288"/>
        <v>29.104477611940297</v>
      </c>
      <c r="BM435" s="5">
        <f t="shared" si="289"/>
        <v>70.895522388059703</v>
      </c>
      <c r="BN435" s="5">
        <f t="shared" si="290"/>
        <v>15.263334451526335</v>
      </c>
      <c r="BP435" s="51" t="s">
        <v>794</v>
      </c>
      <c r="BQ435" s="51" t="s">
        <v>781</v>
      </c>
    </row>
    <row r="436" spans="1:69" x14ac:dyDescent="0.25">
      <c r="A436" s="1">
        <v>204</v>
      </c>
      <c r="B436" s="1" t="s">
        <v>265</v>
      </c>
      <c r="C436" s="1" t="s">
        <v>25</v>
      </c>
      <c r="D436" s="1">
        <v>26</v>
      </c>
      <c r="E436" s="4">
        <f t="shared" si="271"/>
        <v>80</v>
      </c>
      <c r="F436">
        <v>85</v>
      </c>
      <c r="G436">
        <v>245</v>
      </c>
      <c r="H436" t="s">
        <v>643</v>
      </c>
      <c r="I436" s="1" t="s">
        <v>587</v>
      </c>
      <c r="J436" s="1" t="s">
        <v>84</v>
      </c>
      <c r="K436" s="1">
        <v>73</v>
      </c>
      <c r="L436" s="1">
        <v>15</v>
      </c>
      <c r="M436" s="1">
        <v>1274</v>
      </c>
      <c r="N436" s="12">
        <v>163</v>
      </c>
      <c r="O436" s="12">
        <v>415</v>
      </c>
      <c r="P436" s="12">
        <v>0.39300000000000002</v>
      </c>
      <c r="Q436" s="7">
        <v>55</v>
      </c>
      <c r="R436" s="7">
        <v>176</v>
      </c>
      <c r="S436" s="7">
        <v>0.313</v>
      </c>
      <c r="T436" s="1">
        <v>108</v>
      </c>
      <c r="U436" s="1">
        <v>239</v>
      </c>
      <c r="V436" s="1">
        <v>0.45200000000000001</v>
      </c>
      <c r="W436" s="1">
        <v>0.45900000000000002</v>
      </c>
      <c r="X436" s="16">
        <v>44</v>
      </c>
      <c r="Y436" s="16">
        <v>68</v>
      </c>
      <c r="Z436" s="16">
        <v>0.64700000000000002</v>
      </c>
      <c r="AA436" s="20">
        <v>30</v>
      </c>
      <c r="AB436" s="20">
        <v>228</v>
      </c>
      <c r="AC436" s="20">
        <v>258</v>
      </c>
      <c r="AD436" s="32">
        <v>88</v>
      </c>
      <c r="AE436" s="34">
        <v>24</v>
      </c>
      <c r="AF436" s="30">
        <v>53</v>
      </c>
      <c r="AG436" s="1">
        <v>61</v>
      </c>
      <c r="AH436" s="1">
        <v>173</v>
      </c>
      <c r="AI436" s="1">
        <v>425</v>
      </c>
      <c r="AJ436" s="1"/>
      <c r="AK436" s="4">
        <f t="shared" si="272"/>
        <v>78.514892319259729</v>
      </c>
      <c r="AL436" s="4">
        <f t="shared" si="273"/>
        <v>70.127007432654068</v>
      </c>
      <c r="AM436" s="14">
        <f t="shared" si="274"/>
        <v>66.131367223065254</v>
      </c>
      <c r="AN436" s="10">
        <f t="shared" si="308"/>
        <v>69.419600000000003</v>
      </c>
      <c r="AO436" s="18">
        <f t="shared" si="295"/>
        <v>74.23026999999999</v>
      </c>
      <c r="AP436" s="39">
        <f t="shared" si="302"/>
        <v>75.978356647700764</v>
      </c>
      <c r="AQ436" s="37">
        <f t="shared" si="303"/>
        <v>56.12</v>
      </c>
      <c r="AR436" s="24">
        <f t="shared" si="307"/>
        <v>72.708055555555546</v>
      </c>
      <c r="AS436" s="22">
        <f t="shared" si="300"/>
        <v>61.507172550162259</v>
      </c>
      <c r="AT436" s="26">
        <f t="shared" si="301"/>
        <v>75.850029693019394</v>
      </c>
      <c r="AU436" s="43">
        <f t="shared" si="304"/>
        <v>58.210648085526316</v>
      </c>
      <c r="AV436" s="37">
        <f t="shared" si="275"/>
        <v>76.134973453869492</v>
      </c>
      <c r="AW436" s="42">
        <f t="shared" si="306"/>
        <v>76.845454415912002</v>
      </c>
      <c r="AX436" s="45">
        <f t="shared" si="276"/>
        <v>63.76391987905992</v>
      </c>
      <c r="AY436" s="47">
        <f t="shared" si="309"/>
        <v>66.947459888059697</v>
      </c>
      <c r="AZ436" s="28">
        <f t="shared" si="277"/>
        <v>81.32590432103845</v>
      </c>
      <c r="BA436" s="49">
        <f t="shared" si="278"/>
        <v>63.2795472471511</v>
      </c>
      <c r="BB436" s="45">
        <f t="shared" si="298"/>
        <v>83.579359962344839</v>
      </c>
      <c r="BC436" s="5">
        <f t="shared" si="279"/>
        <v>82.5</v>
      </c>
      <c r="BD436" s="5">
        <f t="shared" si="310"/>
        <v>92.89473684210526</v>
      </c>
      <c r="BE436" s="5">
        <f t="shared" si="281"/>
        <v>55</v>
      </c>
      <c r="BF436" s="5">
        <f t="shared" si="311"/>
        <v>83.208955223880594</v>
      </c>
      <c r="BG436" s="5">
        <f t="shared" si="312"/>
        <v>71.791044776119406</v>
      </c>
      <c r="BH436" s="5">
        <f t="shared" si="284"/>
        <v>74.231801408923189</v>
      </c>
      <c r="BI436" s="5">
        <f t="shared" si="285"/>
        <v>65</v>
      </c>
      <c r="BJ436" s="5">
        <f t="shared" si="286"/>
        <v>84.21052631578948</v>
      </c>
      <c r="BK436" s="5">
        <f t="shared" si="287"/>
        <v>0</v>
      </c>
      <c r="BL436" s="5">
        <f t="shared" si="288"/>
        <v>62.686567164179102</v>
      </c>
      <c r="BM436" s="5">
        <f t="shared" si="289"/>
        <v>37.31343283582089</v>
      </c>
      <c r="BN436" s="5">
        <f t="shared" si="290"/>
        <v>42.737336464273739</v>
      </c>
      <c r="BP436" s="51" t="s">
        <v>792</v>
      </c>
      <c r="BQ436" s="51" t="s">
        <v>790</v>
      </c>
    </row>
    <row r="437" spans="1:69" x14ac:dyDescent="0.25">
      <c r="A437" s="1">
        <v>112</v>
      </c>
      <c r="B437" s="1" t="s">
        <v>171</v>
      </c>
      <c r="C437" s="1" t="s">
        <v>73</v>
      </c>
      <c r="D437" s="1">
        <v>26</v>
      </c>
      <c r="E437" s="4">
        <f t="shared" si="271"/>
        <v>70</v>
      </c>
      <c r="F437">
        <v>75</v>
      </c>
      <c r="G437">
        <v>190</v>
      </c>
      <c r="H437" t="s">
        <v>691</v>
      </c>
      <c r="I437" s="1" t="s">
        <v>587</v>
      </c>
      <c r="J437" s="1" t="s">
        <v>79</v>
      </c>
      <c r="K437" s="1">
        <v>80</v>
      </c>
      <c r="L437" s="1">
        <v>80</v>
      </c>
      <c r="M437" s="1">
        <v>2613</v>
      </c>
      <c r="N437" s="12">
        <v>653</v>
      </c>
      <c r="O437" s="12">
        <v>1341</v>
      </c>
      <c r="P437" s="12">
        <v>0.48699999999999999</v>
      </c>
      <c r="Q437" s="7">
        <v>286</v>
      </c>
      <c r="R437" s="7">
        <v>646</v>
      </c>
      <c r="S437" s="7">
        <v>0.443</v>
      </c>
      <c r="T437" s="1">
        <v>367</v>
      </c>
      <c r="U437" s="1">
        <v>695</v>
      </c>
      <c r="V437" s="1">
        <v>0.52800000000000002</v>
      </c>
      <c r="W437" s="1">
        <v>0.59399999999999997</v>
      </c>
      <c r="X437" s="16">
        <v>308</v>
      </c>
      <c r="Y437" s="16">
        <v>337</v>
      </c>
      <c r="Z437" s="16">
        <v>0.91400000000000003</v>
      </c>
      <c r="AA437" s="20">
        <v>56</v>
      </c>
      <c r="AB437" s="20">
        <v>285</v>
      </c>
      <c r="AC437" s="20">
        <v>341</v>
      </c>
      <c r="AD437" s="32">
        <v>619</v>
      </c>
      <c r="AE437" s="34">
        <v>163</v>
      </c>
      <c r="AF437" s="30">
        <v>16</v>
      </c>
      <c r="AG437" s="1">
        <v>249</v>
      </c>
      <c r="AH437" s="1">
        <v>158</v>
      </c>
      <c r="AI437" s="1">
        <v>1900</v>
      </c>
      <c r="AJ437" s="1"/>
      <c r="AK437" s="4">
        <f t="shared" si="272"/>
        <v>94.327729245512216</v>
      </c>
      <c r="AL437" s="4">
        <f t="shared" si="273"/>
        <v>86.311911110112504</v>
      </c>
      <c r="AM437" s="14">
        <f t="shared" si="274"/>
        <v>93.770544764795147</v>
      </c>
      <c r="AN437" s="10">
        <v>98</v>
      </c>
      <c r="AO437" s="18">
        <f t="shared" si="295"/>
        <v>95.92474</v>
      </c>
      <c r="AP437" s="39">
        <f t="shared" si="302"/>
        <v>85.413146492892309</v>
      </c>
      <c r="AQ437" s="37">
        <v>96</v>
      </c>
      <c r="AR437" s="24">
        <f t="shared" si="307"/>
        <v>58.878611111111113</v>
      </c>
      <c r="AS437" s="22">
        <f t="shared" si="300"/>
        <v>65.994700668684345</v>
      </c>
      <c r="AT437" s="26">
        <f t="shared" si="301"/>
        <v>79.336605430589117</v>
      </c>
      <c r="AU437" s="43">
        <v>96</v>
      </c>
      <c r="AV437" s="37">
        <f t="shared" si="275"/>
        <v>95.641967108567698</v>
      </c>
      <c r="AW437" s="42">
        <f t="shared" si="306"/>
        <v>91.713695023927329</v>
      </c>
      <c r="AX437" s="45">
        <f t="shared" si="276"/>
        <v>89.842137317438301</v>
      </c>
      <c r="AY437" s="47">
        <v>96</v>
      </c>
      <c r="AZ437" s="28">
        <f t="shared" si="277"/>
        <v>76.232750946246483</v>
      </c>
      <c r="BA437" s="49">
        <f t="shared" si="278"/>
        <v>94.131573725981625</v>
      </c>
      <c r="BB437" s="45">
        <f t="shared" si="298"/>
        <v>68.110105171566715</v>
      </c>
      <c r="BC437" s="5">
        <f t="shared" si="279"/>
        <v>82.5</v>
      </c>
      <c r="BD437" s="5">
        <f t="shared" si="310"/>
        <v>69.21052631578948</v>
      </c>
      <c r="BE437" s="5">
        <f t="shared" si="281"/>
        <v>83.125</v>
      </c>
      <c r="BF437" s="5">
        <f t="shared" si="311"/>
        <v>64.738805970149258</v>
      </c>
      <c r="BG437" s="5">
        <f t="shared" si="312"/>
        <v>90.261194029850742</v>
      </c>
      <c r="BH437" s="5">
        <f t="shared" si="284"/>
        <v>94.444817175444484</v>
      </c>
      <c r="BI437" s="5">
        <f t="shared" si="285"/>
        <v>65</v>
      </c>
      <c r="BJ437" s="5">
        <f t="shared" si="286"/>
        <v>31.578947368421051</v>
      </c>
      <c r="BK437" s="5">
        <f t="shared" si="287"/>
        <v>62.5</v>
      </c>
      <c r="BL437" s="5">
        <f t="shared" si="288"/>
        <v>21.641791044776117</v>
      </c>
      <c r="BM437" s="5">
        <f t="shared" si="289"/>
        <v>78.358208955223873</v>
      </c>
      <c r="BN437" s="5">
        <f t="shared" si="290"/>
        <v>87.655149278765521</v>
      </c>
      <c r="BP437" s="51" t="s">
        <v>801</v>
      </c>
      <c r="BQ437" s="51" t="s">
        <v>789</v>
      </c>
    </row>
    <row r="438" spans="1:69" x14ac:dyDescent="0.25">
      <c r="A438" s="1">
        <v>51</v>
      </c>
      <c r="B438" s="1" t="s">
        <v>109</v>
      </c>
      <c r="C438" s="1" t="s">
        <v>73</v>
      </c>
      <c r="D438" s="1">
        <v>34</v>
      </c>
      <c r="E438" s="4">
        <f t="shared" si="271"/>
        <v>70</v>
      </c>
      <c r="F438">
        <v>75</v>
      </c>
      <c r="G438">
        <v>172</v>
      </c>
      <c r="H438" t="s">
        <v>627</v>
      </c>
      <c r="I438" s="1" t="s">
        <v>587</v>
      </c>
      <c r="J438" s="1" t="s">
        <v>39</v>
      </c>
      <c r="K438" s="1">
        <v>81</v>
      </c>
      <c r="L438" s="1">
        <v>0</v>
      </c>
      <c r="M438" s="1">
        <v>1529</v>
      </c>
      <c r="N438" s="12">
        <v>122</v>
      </c>
      <c r="O438" s="12">
        <v>327</v>
      </c>
      <c r="P438" s="12">
        <v>0.373</v>
      </c>
      <c r="Q438" s="7">
        <v>77</v>
      </c>
      <c r="R438" s="7">
        <v>219</v>
      </c>
      <c r="S438" s="7">
        <v>0.35199999999999998</v>
      </c>
      <c r="T438" s="1">
        <v>45</v>
      </c>
      <c r="U438" s="1">
        <v>108</v>
      </c>
      <c r="V438" s="1">
        <v>0.41699999999999998</v>
      </c>
      <c r="W438" s="1">
        <v>0.49099999999999999</v>
      </c>
      <c r="X438" s="16">
        <v>29</v>
      </c>
      <c r="Y438" s="16">
        <v>41</v>
      </c>
      <c r="Z438" s="16">
        <v>0.70699999999999996</v>
      </c>
      <c r="AA438" s="20">
        <v>16</v>
      </c>
      <c r="AB438" s="20">
        <v>121</v>
      </c>
      <c r="AC438" s="20">
        <v>137</v>
      </c>
      <c r="AD438" s="32">
        <v>288</v>
      </c>
      <c r="AE438" s="34">
        <v>41</v>
      </c>
      <c r="AF438" s="30">
        <v>5</v>
      </c>
      <c r="AG438" s="1">
        <v>104</v>
      </c>
      <c r="AH438" s="1">
        <v>118</v>
      </c>
      <c r="AI438" s="1">
        <v>350</v>
      </c>
      <c r="AJ438" s="1"/>
      <c r="AK438" s="4">
        <f t="shared" si="272"/>
        <v>78.982994354525189</v>
      </c>
      <c r="AL438" s="4">
        <f t="shared" si="273"/>
        <v>70.606123633455198</v>
      </c>
      <c r="AM438" s="14">
        <f t="shared" si="274"/>
        <v>63.418256449165398</v>
      </c>
      <c r="AN438" s="10">
        <f t="shared" ref="AN438:AN482" si="313">IF(C438="SG",((S438*100)*0.6+(Q438/2)*0.4)*0.64+59,IF(C438="PG",((S438*100)*0.6+(Q438/2)*0.4)*0.72+56,((S438*100)*0.6+(Q438/2)*0.4)*0.82+45))</f>
        <v>82.294399999999996</v>
      </c>
      <c r="AO438" s="18">
        <f t="shared" si="295"/>
        <v>64.3005</v>
      </c>
      <c r="AP438" s="39">
        <f t="shared" si="302"/>
        <v>68.82380539179205</v>
      </c>
      <c r="AQ438" s="37">
        <f t="shared" ref="AQ438:AQ456" si="314">(AE438/1.5)*0.57+47</f>
        <v>62.58</v>
      </c>
      <c r="AR438" s="24">
        <f t="shared" si="307"/>
        <v>55.30972222222222</v>
      </c>
      <c r="AS438" s="22">
        <f t="shared" si="300"/>
        <v>55.162435250819399</v>
      </c>
      <c r="AT438" s="26">
        <f t="shared" si="301"/>
        <v>66.047197155581301</v>
      </c>
      <c r="AU438" s="43">
        <f t="shared" ref="AU438:AU467" si="315">((AD438/5.5)*0.95+(AY438/0.95)*0.17)*0.67+40</f>
        <v>83.101132331638752</v>
      </c>
      <c r="AV438" s="37">
        <f t="shared" si="275"/>
        <v>83.040368963743333</v>
      </c>
      <c r="AW438" s="42">
        <f t="shared" si="306"/>
        <v>77.403232030809406</v>
      </c>
      <c r="AX438" s="45">
        <f t="shared" si="276"/>
        <v>75.413380536569917</v>
      </c>
      <c r="AY438" s="47">
        <f t="shared" ref="AY438:AY464" si="316">(BI438*0.2+BK438*0.2+BM438*0.2+(AQ438/0.96)*0.45)*0.79+30</f>
        <v>81.502141324626876</v>
      </c>
      <c r="AZ438" s="28">
        <f t="shared" si="277"/>
        <v>67.066252271910798</v>
      </c>
      <c r="BA438" s="49">
        <f t="shared" si="278"/>
        <v>85.572387666354828</v>
      </c>
      <c r="BB438" s="45">
        <f t="shared" si="298"/>
        <v>58.66276654004897</v>
      </c>
      <c r="BC438" s="5">
        <f t="shared" si="279"/>
        <v>62.5</v>
      </c>
      <c r="BD438" s="5">
        <f t="shared" si="310"/>
        <v>69.21052631578948</v>
      </c>
      <c r="BE438" s="5">
        <f t="shared" si="281"/>
        <v>83.125</v>
      </c>
      <c r="BF438" s="5">
        <f t="shared" si="311"/>
        <v>58.694029850746269</v>
      </c>
      <c r="BG438" s="5">
        <f t="shared" si="312"/>
        <v>96.305970149253724</v>
      </c>
      <c r="BH438" s="5">
        <f t="shared" si="284"/>
        <v>78.081180811808125</v>
      </c>
      <c r="BI438" s="5">
        <f t="shared" si="285"/>
        <v>25</v>
      </c>
      <c r="BJ438" s="5">
        <f t="shared" si="286"/>
        <v>31.578947368421051</v>
      </c>
      <c r="BK438" s="5">
        <f t="shared" si="287"/>
        <v>62.5</v>
      </c>
      <c r="BL438" s="5">
        <f t="shared" si="288"/>
        <v>8.2089552238805972</v>
      </c>
      <c r="BM438" s="5">
        <f t="shared" si="289"/>
        <v>91.791044776119392</v>
      </c>
      <c r="BN438" s="5">
        <f t="shared" si="290"/>
        <v>51.291512915129154</v>
      </c>
      <c r="BP438" s="51" t="s">
        <v>805</v>
      </c>
      <c r="BQ438" s="51" t="s">
        <v>790</v>
      </c>
    </row>
    <row r="439" spans="1:69" x14ac:dyDescent="0.25">
      <c r="A439" s="1">
        <v>346</v>
      </c>
      <c r="B439" s="1" t="s">
        <v>408</v>
      </c>
      <c r="C439" s="1" t="s">
        <v>409</v>
      </c>
      <c r="D439" s="1">
        <v>31</v>
      </c>
      <c r="E439" s="4">
        <f t="shared" si="271"/>
        <v>77</v>
      </c>
      <c r="F439">
        <v>82</v>
      </c>
      <c r="G439">
        <v>225</v>
      </c>
      <c r="H439" t="s">
        <v>623</v>
      </c>
      <c r="I439" s="1" t="s">
        <v>587</v>
      </c>
      <c r="J439" s="1" t="s">
        <v>34</v>
      </c>
      <c r="K439" s="1">
        <v>35</v>
      </c>
      <c r="L439" s="1">
        <v>0</v>
      </c>
      <c r="M439" s="1">
        <v>197</v>
      </c>
      <c r="N439" s="12">
        <v>22</v>
      </c>
      <c r="O439" s="12">
        <v>56</v>
      </c>
      <c r="P439" s="12">
        <v>0.39300000000000002</v>
      </c>
      <c r="Q439" s="7">
        <v>19</v>
      </c>
      <c r="R439" s="7">
        <v>48</v>
      </c>
      <c r="S439" s="7">
        <v>0.39600000000000002</v>
      </c>
      <c r="T439" s="1">
        <v>3</v>
      </c>
      <c r="U439" s="1">
        <v>8</v>
      </c>
      <c r="V439" s="1">
        <v>0.375</v>
      </c>
      <c r="W439" s="1">
        <v>0.56299999999999994</v>
      </c>
      <c r="X439" s="16">
        <v>0</v>
      </c>
      <c r="Y439" s="16">
        <v>2</v>
      </c>
      <c r="Z439" s="16">
        <v>0</v>
      </c>
      <c r="AA439" s="20">
        <v>2</v>
      </c>
      <c r="AB439" s="20">
        <v>20</v>
      </c>
      <c r="AC439" s="20">
        <v>22</v>
      </c>
      <c r="AD439" s="32">
        <v>11</v>
      </c>
      <c r="AE439" s="34">
        <v>0</v>
      </c>
      <c r="AF439" s="30">
        <v>2</v>
      </c>
      <c r="AG439" s="1">
        <v>5</v>
      </c>
      <c r="AH439" s="1">
        <v>23</v>
      </c>
      <c r="AI439" s="1">
        <v>63</v>
      </c>
      <c r="AJ439" s="1"/>
      <c r="AK439" s="4">
        <f t="shared" si="272"/>
        <v>68.750006822801225</v>
      </c>
      <c r="AL439" s="4">
        <f t="shared" si="273"/>
        <v>60.132359924514191</v>
      </c>
      <c r="AM439" s="14">
        <f t="shared" si="274"/>
        <v>59.070669195751137</v>
      </c>
      <c r="AN439" s="10">
        <f t="shared" si="313"/>
        <v>67.599199999999996</v>
      </c>
      <c r="AO439" s="18">
        <f t="shared" si="295"/>
        <v>40</v>
      </c>
      <c r="AP439" s="39">
        <f t="shared" si="302"/>
        <v>67.426976269766044</v>
      </c>
      <c r="AQ439" s="37">
        <f t="shared" si="314"/>
        <v>47</v>
      </c>
      <c r="AR439" s="24">
        <f t="shared" si="307"/>
        <v>55.613888888888887</v>
      </c>
      <c r="AS439" s="22">
        <f t="shared" si="300"/>
        <v>51.680759285117205</v>
      </c>
      <c r="AT439" s="26">
        <f t="shared" si="301"/>
        <v>59.421711666069584</v>
      </c>
      <c r="AU439" s="43">
        <f t="shared" si="315"/>
        <v>49.059074375000002</v>
      </c>
      <c r="AV439" s="37">
        <f t="shared" si="275"/>
        <v>70.473904740773776</v>
      </c>
      <c r="AW439" s="42">
        <f t="shared" si="306"/>
        <v>69.795211069952771</v>
      </c>
      <c r="AX439" s="45">
        <f t="shared" si="276"/>
        <v>57.210845763592303</v>
      </c>
      <c r="AY439" s="47">
        <f t="shared" si="316"/>
        <v>64.940918843283583</v>
      </c>
      <c r="AZ439" s="28">
        <f t="shared" si="277"/>
        <v>70.490192758083438</v>
      </c>
      <c r="BA439" s="49">
        <f t="shared" si="278"/>
        <v>66.561565492107135</v>
      </c>
      <c r="BB439" s="45">
        <f t="shared" si="298"/>
        <v>65.772840443841176</v>
      </c>
      <c r="BC439" s="5">
        <f t="shared" si="279"/>
        <v>70</v>
      </c>
      <c r="BD439" s="5">
        <f t="shared" si="310"/>
        <v>85.78947368421052</v>
      </c>
      <c r="BE439" s="5">
        <f t="shared" si="281"/>
        <v>63.4375</v>
      </c>
      <c r="BF439" s="5">
        <f t="shared" si="311"/>
        <v>76.492537313432834</v>
      </c>
      <c r="BG439" s="5">
        <f t="shared" si="312"/>
        <v>78.507462686567166</v>
      </c>
      <c r="BH439" s="5">
        <f t="shared" si="284"/>
        <v>57.97383428379738</v>
      </c>
      <c r="BI439" s="5">
        <f t="shared" si="285"/>
        <v>40</v>
      </c>
      <c r="BJ439" s="5">
        <f t="shared" si="286"/>
        <v>68.421052631578945</v>
      </c>
      <c r="BK439" s="5">
        <f t="shared" si="287"/>
        <v>18.75</v>
      </c>
      <c r="BL439" s="5">
        <f t="shared" si="288"/>
        <v>47.761194029850742</v>
      </c>
      <c r="BM439" s="5">
        <f t="shared" si="289"/>
        <v>52.238805970149251</v>
      </c>
      <c r="BN439" s="5">
        <f t="shared" si="290"/>
        <v>6.6085206306608519</v>
      </c>
      <c r="BP439" s="51" t="s">
        <v>801</v>
      </c>
      <c r="BQ439" s="51" t="s">
        <v>790</v>
      </c>
    </row>
    <row r="440" spans="1:69" x14ac:dyDescent="0.25">
      <c r="A440" s="1">
        <v>3</v>
      </c>
      <c r="B440" s="1" t="s">
        <v>32</v>
      </c>
      <c r="C440" s="1" t="s">
        <v>33</v>
      </c>
      <c r="D440" s="1">
        <v>21</v>
      </c>
      <c r="E440" s="4">
        <f t="shared" si="271"/>
        <v>79</v>
      </c>
      <c r="F440">
        <v>84</v>
      </c>
      <c r="G440">
        <v>255</v>
      </c>
      <c r="H440" t="s">
        <v>695</v>
      </c>
      <c r="I440" s="1" t="s">
        <v>752</v>
      </c>
      <c r="J440" s="1" t="s">
        <v>34</v>
      </c>
      <c r="K440" s="1">
        <v>70</v>
      </c>
      <c r="L440" s="1">
        <v>67</v>
      </c>
      <c r="M440" s="1">
        <v>1771</v>
      </c>
      <c r="N440" s="12">
        <v>217</v>
      </c>
      <c r="O440" s="12">
        <v>399</v>
      </c>
      <c r="P440" s="12">
        <v>0.54400000000000004</v>
      </c>
      <c r="Q440" s="7">
        <v>0</v>
      </c>
      <c r="R440" s="7">
        <v>2</v>
      </c>
      <c r="S440" s="7">
        <v>0</v>
      </c>
      <c r="T440" s="1">
        <v>217</v>
      </c>
      <c r="U440" s="1">
        <v>397</v>
      </c>
      <c r="V440" s="1">
        <v>0.54700000000000004</v>
      </c>
      <c r="W440" s="1">
        <v>0.54400000000000004</v>
      </c>
      <c r="X440" s="16">
        <v>103</v>
      </c>
      <c r="Y440" s="16">
        <v>205</v>
      </c>
      <c r="Z440" s="16">
        <v>0.502</v>
      </c>
      <c r="AA440" s="20">
        <v>199</v>
      </c>
      <c r="AB440" s="20">
        <v>324</v>
      </c>
      <c r="AC440" s="20">
        <v>523</v>
      </c>
      <c r="AD440" s="32">
        <v>66</v>
      </c>
      <c r="AE440" s="34">
        <v>38</v>
      </c>
      <c r="AF440" s="30">
        <v>86</v>
      </c>
      <c r="AG440" s="1">
        <v>99</v>
      </c>
      <c r="AH440" s="1">
        <v>222</v>
      </c>
      <c r="AI440" s="1">
        <v>537</v>
      </c>
      <c r="AJ440" s="1"/>
      <c r="AK440" s="4">
        <f t="shared" si="272"/>
        <v>82.591487613974479</v>
      </c>
      <c r="AL440" s="4">
        <f t="shared" si="273"/>
        <v>74.299522616656233</v>
      </c>
      <c r="AM440" s="14">
        <f t="shared" si="274"/>
        <v>73.818464339908957</v>
      </c>
      <c r="AN440" s="10">
        <f t="shared" si="313"/>
        <v>45</v>
      </c>
      <c r="AO440" s="18">
        <f t="shared" si="295"/>
        <v>65.281819999999996</v>
      </c>
      <c r="AP440" s="39">
        <f t="shared" si="302"/>
        <v>87.348842047499062</v>
      </c>
      <c r="AQ440" s="37">
        <f t="shared" si="314"/>
        <v>61.44</v>
      </c>
      <c r="AR440" s="24">
        <f t="shared" si="307"/>
        <v>83.232222222222219</v>
      </c>
      <c r="AS440" s="22">
        <f>((AA440/3)*0.6+(AC440/9)*0.2+(AZ440/0.96)*0.2)*0.7+41</f>
        <v>89.954696287886833</v>
      </c>
      <c r="AT440" s="26">
        <f t="shared" si="301"/>
        <v>85.90955554654542</v>
      </c>
      <c r="AU440" s="43">
        <f t="shared" si="315"/>
        <v>56.35146005263158</v>
      </c>
      <c r="AV440" s="37">
        <f t="shared" si="275"/>
        <v>79.020756807697666</v>
      </c>
      <c r="AW440" s="42">
        <f t="shared" si="306"/>
        <v>85.11735028602007</v>
      </c>
      <c r="AX440" s="45">
        <f t="shared" si="276"/>
        <v>72.695727891171458</v>
      </c>
      <c r="AY440" s="47">
        <f t="shared" si="316"/>
        <v>72.675917910447765</v>
      </c>
      <c r="AZ440" s="28">
        <f t="shared" si="277"/>
        <v>88.862679307414453</v>
      </c>
      <c r="BA440" s="49">
        <f t="shared" si="278"/>
        <v>52.798216898474394</v>
      </c>
      <c r="BB440" s="45">
        <f t="shared" si="298"/>
        <v>89.284652268579691</v>
      </c>
      <c r="BC440" s="5">
        <f t="shared" si="279"/>
        <v>95</v>
      </c>
      <c r="BD440" s="5">
        <f t="shared" si="310"/>
        <v>90.526315789473685</v>
      </c>
      <c r="BE440" s="5">
        <f t="shared" si="281"/>
        <v>57.8125</v>
      </c>
      <c r="BF440" s="5">
        <f t="shared" si="311"/>
        <v>86.567164179104481</v>
      </c>
      <c r="BG440" s="5">
        <f t="shared" si="312"/>
        <v>68.432835820895519</v>
      </c>
      <c r="BH440" s="5">
        <f t="shared" si="284"/>
        <v>81.73431734317343</v>
      </c>
      <c r="BI440" s="5">
        <f t="shared" si="285"/>
        <v>90</v>
      </c>
      <c r="BJ440" s="5">
        <f t="shared" si="286"/>
        <v>78.94736842105263</v>
      </c>
      <c r="BK440" s="5">
        <f t="shared" si="287"/>
        <v>6.25</v>
      </c>
      <c r="BL440" s="5">
        <f t="shared" si="288"/>
        <v>70.149253731343279</v>
      </c>
      <c r="BM440" s="5">
        <f t="shared" si="289"/>
        <v>29.850746268656714</v>
      </c>
      <c r="BN440" s="5">
        <f t="shared" si="290"/>
        <v>59.40959409594096</v>
      </c>
      <c r="BP440" s="51" t="s">
        <v>796</v>
      </c>
      <c r="BQ440" s="51" t="s">
        <v>790</v>
      </c>
    </row>
    <row r="441" spans="1:69" x14ac:dyDescent="0.25">
      <c r="A441" s="1">
        <v>464</v>
      </c>
      <c r="B441" s="1" t="s">
        <v>530</v>
      </c>
      <c r="C441" s="1" t="s">
        <v>50</v>
      </c>
      <c r="D441" s="1">
        <v>21</v>
      </c>
      <c r="E441" s="4">
        <f t="shared" si="271"/>
        <v>75</v>
      </c>
      <c r="F441">
        <v>80</v>
      </c>
      <c r="G441">
        <v>215</v>
      </c>
      <c r="H441" t="s">
        <v>681</v>
      </c>
      <c r="I441" s="1" t="s">
        <v>587</v>
      </c>
      <c r="J441" s="1" t="s">
        <v>86</v>
      </c>
      <c r="K441" s="1">
        <v>40</v>
      </c>
      <c r="L441" s="1">
        <v>1</v>
      </c>
      <c r="M441" s="1">
        <v>614</v>
      </c>
      <c r="N441" s="12">
        <v>113</v>
      </c>
      <c r="O441" s="12">
        <v>214</v>
      </c>
      <c r="P441" s="12">
        <v>0.52800000000000002</v>
      </c>
      <c r="Q441" s="7">
        <v>5</v>
      </c>
      <c r="R441" s="7">
        <v>21</v>
      </c>
      <c r="S441" s="7">
        <v>0.23799999999999999</v>
      </c>
      <c r="T441" s="1">
        <v>108</v>
      </c>
      <c r="U441" s="1">
        <v>193</v>
      </c>
      <c r="V441" s="1">
        <v>0.56000000000000005</v>
      </c>
      <c r="W441" s="1">
        <v>0.54</v>
      </c>
      <c r="X441" s="16">
        <v>14</v>
      </c>
      <c r="Y441" s="16">
        <v>19</v>
      </c>
      <c r="Z441" s="16">
        <v>0.73699999999999999</v>
      </c>
      <c r="AA441" s="20">
        <v>41</v>
      </c>
      <c r="AB441" s="20">
        <v>44</v>
      </c>
      <c r="AC441" s="20">
        <v>85</v>
      </c>
      <c r="AD441" s="32">
        <v>25</v>
      </c>
      <c r="AE441" s="34">
        <v>18</v>
      </c>
      <c r="AF441" s="30">
        <v>9</v>
      </c>
      <c r="AG441" s="1">
        <v>27</v>
      </c>
      <c r="AH441" s="1">
        <v>51</v>
      </c>
      <c r="AI441" s="1">
        <v>245</v>
      </c>
      <c r="AJ441" s="1"/>
      <c r="AK441" s="4">
        <f t="shared" si="272"/>
        <v>75.535715548463187</v>
      </c>
      <c r="AL441" s="4">
        <f t="shared" si="273"/>
        <v>67.077732384897615</v>
      </c>
      <c r="AM441" s="14">
        <f t="shared" si="274"/>
        <v>68.082573596358117</v>
      </c>
      <c r="AN441" s="10">
        <f t="shared" si="313"/>
        <v>57.529599999999995</v>
      </c>
      <c r="AO441" s="18">
        <f t="shared" si="295"/>
        <v>64.195499999999996</v>
      </c>
      <c r="AP441" s="39">
        <f t="shared" si="302"/>
        <v>74.703252798855203</v>
      </c>
      <c r="AQ441" s="37">
        <f t="shared" si="314"/>
        <v>53.84</v>
      </c>
      <c r="AR441" s="24">
        <f t="shared" si="307"/>
        <v>57.519999999999996</v>
      </c>
      <c r="AS441" s="22">
        <f t="shared" ref="AS441:AS450" si="317">((AA441/3)*0.6+(AC441/9)*0.2+(AZ441/0.96)*0.2)*0.75+40</f>
        <v>59.689865035656595</v>
      </c>
      <c r="AT441" s="26">
        <f t="shared" si="301"/>
        <v>62.707960273751837</v>
      </c>
      <c r="AU441" s="43">
        <f t="shared" si="315"/>
        <v>52.30827101555024</v>
      </c>
      <c r="AV441" s="37">
        <f t="shared" si="275"/>
        <v>73.336077093958437</v>
      </c>
      <c r="AW441" s="42">
        <f t="shared" si="306"/>
        <v>75.352980285926748</v>
      </c>
      <c r="AX441" s="45">
        <f t="shared" si="276"/>
        <v>75.730014081571341</v>
      </c>
      <c r="AY441" s="47">
        <f t="shared" si="316"/>
        <v>78.527960820895515</v>
      </c>
      <c r="AZ441" s="28">
        <f t="shared" si="277"/>
        <v>77.588469561535547</v>
      </c>
      <c r="BA441" s="49">
        <f t="shared" si="278"/>
        <v>74.187014734049143</v>
      </c>
      <c r="BB441" s="45">
        <f t="shared" si="298"/>
        <v>67.94417886025326</v>
      </c>
      <c r="BC441" s="5">
        <f t="shared" si="279"/>
        <v>95</v>
      </c>
      <c r="BD441" s="5">
        <f t="shared" si="310"/>
        <v>81.05263157894737</v>
      </c>
      <c r="BE441" s="5">
        <f t="shared" si="281"/>
        <v>69.0625</v>
      </c>
      <c r="BF441" s="5">
        <f t="shared" si="311"/>
        <v>73.134328358208961</v>
      </c>
      <c r="BG441" s="5">
        <f t="shared" si="312"/>
        <v>81.865671641791039</v>
      </c>
      <c r="BH441" s="5">
        <f t="shared" si="284"/>
        <v>64.268701777926864</v>
      </c>
      <c r="BI441" s="5">
        <f t="shared" si="285"/>
        <v>90</v>
      </c>
      <c r="BJ441" s="5">
        <f t="shared" si="286"/>
        <v>57.89473684210526</v>
      </c>
      <c r="BK441" s="5">
        <f t="shared" si="287"/>
        <v>31.25</v>
      </c>
      <c r="BL441" s="5">
        <f t="shared" si="288"/>
        <v>40.298507462686565</v>
      </c>
      <c r="BM441" s="5">
        <f t="shared" si="289"/>
        <v>59.701492537313428</v>
      </c>
      <c r="BN441" s="5">
        <f t="shared" si="290"/>
        <v>20.597115062059711</v>
      </c>
      <c r="BP441" s="51" t="s">
        <v>794</v>
      </c>
      <c r="BQ441" s="51" t="s">
        <v>787</v>
      </c>
    </row>
    <row r="442" spans="1:69" x14ac:dyDescent="0.25">
      <c r="A442" s="1">
        <v>171</v>
      </c>
      <c r="B442" s="1" t="s">
        <v>232</v>
      </c>
      <c r="C442" s="1" t="s">
        <v>25</v>
      </c>
      <c r="D442" s="1">
        <v>29</v>
      </c>
      <c r="E442" s="4">
        <f t="shared" si="271"/>
        <v>76</v>
      </c>
      <c r="F442">
        <v>81</v>
      </c>
      <c r="G442">
        <v>225</v>
      </c>
      <c r="H442" t="s">
        <v>667</v>
      </c>
      <c r="I442" s="1" t="s">
        <v>587</v>
      </c>
      <c r="J442" s="1" t="s">
        <v>77</v>
      </c>
      <c r="K442" s="1">
        <v>62</v>
      </c>
      <c r="L442" s="1">
        <v>17</v>
      </c>
      <c r="M442" s="1">
        <v>1692</v>
      </c>
      <c r="N442" s="12">
        <v>254</v>
      </c>
      <c r="O442" s="12">
        <v>506</v>
      </c>
      <c r="P442" s="12">
        <v>0.502</v>
      </c>
      <c r="Q442" s="7">
        <v>0</v>
      </c>
      <c r="R442" s="7">
        <v>0</v>
      </c>
      <c r="S442" s="7"/>
      <c r="T442" s="1">
        <v>254</v>
      </c>
      <c r="U442" s="1">
        <v>506</v>
      </c>
      <c r="V442" s="1">
        <v>0.502</v>
      </c>
      <c r="W442" s="1">
        <v>0.502</v>
      </c>
      <c r="X442" s="16">
        <v>132</v>
      </c>
      <c r="Y442" s="16">
        <v>184</v>
      </c>
      <c r="Z442" s="16">
        <v>0.71699999999999997</v>
      </c>
      <c r="AA442" s="20">
        <v>162</v>
      </c>
      <c r="AB442" s="20">
        <v>234</v>
      </c>
      <c r="AC442" s="20">
        <v>396</v>
      </c>
      <c r="AD442" s="32">
        <v>71</v>
      </c>
      <c r="AE442" s="34">
        <v>36</v>
      </c>
      <c r="AF442" s="30">
        <v>75</v>
      </c>
      <c r="AG442" s="1">
        <v>77</v>
      </c>
      <c r="AH442" s="1">
        <v>162</v>
      </c>
      <c r="AI442" s="1">
        <v>640</v>
      </c>
      <c r="AJ442" s="1"/>
      <c r="AK442" s="4">
        <f t="shared" si="272"/>
        <v>81.622651346659509</v>
      </c>
      <c r="AL442" s="4">
        <f t="shared" si="273"/>
        <v>73.307890201875026</v>
      </c>
      <c r="AM442" s="14">
        <f t="shared" si="274"/>
        <v>74.28527162367223</v>
      </c>
      <c r="AN442" s="10">
        <f t="shared" si="313"/>
        <v>45</v>
      </c>
      <c r="AO442" s="18">
        <f t="shared" si="295"/>
        <v>80.180970000000002</v>
      </c>
      <c r="AP442" s="39">
        <f t="shared" si="302"/>
        <v>85.174599949837244</v>
      </c>
      <c r="AQ442" s="37">
        <f t="shared" si="314"/>
        <v>60.68</v>
      </c>
      <c r="AR442" s="24">
        <f t="shared" si="307"/>
        <v>79.115833333333342</v>
      </c>
      <c r="AS442" s="22">
        <f t="shared" si="317"/>
        <v>83.322187118124077</v>
      </c>
      <c r="AT442" s="26">
        <f t="shared" si="301"/>
        <v>77.739329975266926</v>
      </c>
      <c r="AU442" s="43">
        <f t="shared" si="315"/>
        <v>56.917912225478474</v>
      </c>
      <c r="AV442" s="37">
        <f t="shared" si="275"/>
        <v>79.41610391122353</v>
      </c>
      <c r="AW442" s="42">
        <f t="shared" si="306"/>
        <v>83.268282768266559</v>
      </c>
      <c r="AX442" s="45">
        <f t="shared" si="276"/>
        <v>69.245668732394734</v>
      </c>
      <c r="AY442" s="47">
        <f t="shared" si="316"/>
        <v>72.574293843283584</v>
      </c>
      <c r="AZ442" s="28">
        <f t="shared" si="277"/>
        <v>79.501997555994024</v>
      </c>
      <c r="BA442" s="49">
        <f t="shared" si="278"/>
        <v>70.285896985151567</v>
      </c>
      <c r="BB442" s="45">
        <f t="shared" si="298"/>
        <v>76.217895207973925</v>
      </c>
      <c r="BC442" s="5">
        <f t="shared" si="279"/>
        <v>75</v>
      </c>
      <c r="BD442" s="5">
        <f t="shared" si="310"/>
        <v>83.421052631578945</v>
      </c>
      <c r="BE442" s="5">
        <f t="shared" si="281"/>
        <v>66.25</v>
      </c>
      <c r="BF442" s="5">
        <f t="shared" si="311"/>
        <v>76.492537313432834</v>
      </c>
      <c r="BG442" s="5">
        <f t="shared" si="312"/>
        <v>78.507462686567166</v>
      </c>
      <c r="BH442" s="5">
        <f t="shared" si="284"/>
        <v>80.541764508554181</v>
      </c>
      <c r="BI442" s="5">
        <f t="shared" si="285"/>
        <v>50</v>
      </c>
      <c r="BJ442" s="5">
        <f t="shared" si="286"/>
        <v>63.157894736842103</v>
      </c>
      <c r="BK442" s="5">
        <f t="shared" si="287"/>
        <v>25</v>
      </c>
      <c r="BL442" s="5">
        <f t="shared" si="288"/>
        <v>47.761194029850742</v>
      </c>
      <c r="BM442" s="5">
        <f t="shared" si="289"/>
        <v>52.238805970149251</v>
      </c>
      <c r="BN442" s="5">
        <f t="shared" si="290"/>
        <v>56.759476685675949</v>
      </c>
      <c r="BP442" s="51" t="s">
        <v>790</v>
      </c>
      <c r="BQ442" s="51" t="s">
        <v>789</v>
      </c>
    </row>
    <row r="443" spans="1:69" x14ac:dyDescent="0.25">
      <c r="A443" s="1">
        <v>49</v>
      </c>
      <c r="B443" s="1" t="s">
        <v>106</v>
      </c>
      <c r="C443" s="1" t="s">
        <v>33</v>
      </c>
      <c r="D443" s="1">
        <v>23</v>
      </c>
      <c r="E443" s="4">
        <f t="shared" si="271"/>
        <v>78</v>
      </c>
      <c r="F443">
        <v>83</v>
      </c>
      <c r="G443">
        <v>257</v>
      </c>
      <c r="H443" t="s">
        <v>592</v>
      </c>
      <c r="I443" s="1" t="s">
        <v>587</v>
      </c>
      <c r="J443" s="1" t="s">
        <v>107</v>
      </c>
      <c r="K443" s="1">
        <v>63</v>
      </c>
      <c r="L443" s="1">
        <v>39</v>
      </c>
      <c r="M443" s="1">
        <v>1196</v>
      </c>
      <c r="N443" s="12">
        <v>157</v>
      </c>
      <c r="O443" s="12">
        <v>273</v>
      </c>
      <c r="P443" s="12">
        <v>0.57499999999999996</v>
      </c>
      <c r="Q443" s="7">
        <v>0</v>
      </c>
      <c r="R443" s="7">
        <v>1</v>
      </c>
      <c r="S443" s="7">
        <v>0</v>
      </c>
      <c r="T443" s="1">
        <v>157</v>
      </c>
      <c r="U443" s="1">
        <v>272</v>
      </c>
      <c r="V443" s="1">
        <v>0.57699999999999996</v>
      </c>
      <c r="W443" s="1">
        <v>0.57499999999999996</v>
      </c>
      <c r="X443" s="16">
        <v>65</v>
      </c>
      <c r="Y443" s="16">
        <v>118</v>
      </c>
      <c r="Z443" s="16">
        <v>0.55100000000000005</v>
      </c>
      <c r="AA443" s="20">
        <v>142</v>
      </c>
      <c r="AB443" s="20">
        <v>226</v>
      </c>
      <c r="AC443" s="20">
        <v>368</v>
      </c>
      <c r="AD443" s="32">
        <v>42</v>
      </c>
      <c r="AE443" s="34">
        <v>19</v>
      </c>
      <c r="AF443" s="30">
        <v>24</v>
      </c>
      <c r="AG443" s="1">
        <v>48</v>
      </c>
      <c r="AH443" s="1">
        <v>158</v>
      </c>
      <c r="AI443" s="1">
        <v>379</v>
      </c>
      <c r="AJ443" s="1"/>
      <c r="AK443" s="4">
        <f t="shared" si="272"/>
        <v>77.436131475473729</v>
      </c>
      <c r="AL443" s="4">
        <f t="shared" si="273"/>
        <v>69.022863980778993</v>
      </c>
      <c r="AM443" s="14">
        <f t="shared" si="274"/>
        <v>71.83691198786039</v>
      </c>
      <c r="AN443" s="10">
        <f t="shared" si="313"/>
        <v>45</v>
      </c>
      <c r="AO443" s="18">
        <f t="shared" si="295"/>
        <v>68.052909999999997</v>
      </c>
      <c r="AP443" s="39">
        <f t="shared" si="302"/>
        <v>81.549434784173343</v>
      </c>
      <c r="AQ443" s="37">
        <f t="shared" si="314"/>
        <v>54.22</v>
      </c>
      <c r="AR443" s="24">
        <f t="shared" si="307"/>
        <v>62.93416666666667</v>
      </c>
      <c r="AS443" s="22">
        <f t="shared" si="317"/>
        <v>80.258358454016388</v>
      </c>
      <c r="AT443" s="26">
        <f t="shared" si="301"/>
        <v>77.323120358778283</v>
      </c>
      <c r="AU443" s="43">
        <f t="shared" si="315"/>
        <v>53.154136878887563</v>
      </c>
      <c r="AV443" s="37">
        <f t="shared" si="275"/>
        <v>76.650190924698308</v>
      </c>
      <c r="AW443" s="42">
        <f t="shared" si="306"/>
        <v>77.95212437448042</v>
      </c>
      <c r="AX443" s="45">
        <f t="shared" si="276"/>
        <v>67.690551069071802</v>
      </c>
      <c r="AY443" s="47">
        <f t="shared" si="316"/>
        <v>69.173940764925376</v>
      </c>
      <c r="AZ443" s="28">
        <f t="shared" si="277"/>
        <v>82.080160772371528</v>
      </c>
      <c r="BA443" s="49">
        <f t="shared" si="278"/>
        <v>53.265264372553446</v>
      </c>
      <c r="BB443" s="45">
        <f t="shared" si="298"/>
        <v>83.224552283980415</v>
      </c>
      <c r="BC443" s="5">
        <f t="shared" si="279"/>
        <v>90</v>
      </c>
      <c r="BD443" s="5">
        <f t="shared" si="310"/>
        <v>88.15789473684211</v>
      </c>
      <c r="BE443" s="5">
        <f t="shared" si="281"/>
        <v>60.625</v>
      </c>
      <c r="BF443" s="5">
        <f t="shared" si="311"/>
        <v>87.238805970149258</v>
      </c>
      <c r="BG443" s="5">
        <f t="shared" si="312"/>
        <v>67.761194029850742</v>
      </c>
      <c r="BH443" s="5">
        <f t="shared" si="284"/>
        <v>73.05434417980544</v>
      </c>
      <c r="BI443" s="5">
        <f t="shared" si="285"/>
        <v>80</v>
      </c>
      <c r="BJ443" s="5">
        <f t="shared" si="286"/>
        <v>73.684210526315795</v>
      </c>
      <c r="BK443" s="5">
        <f t="shared" si="287"/>
        <v>12.5</v>
      </c>
      <c r="BL443" s="5">
        <f t="shared" si="288"/>
        <v>71.641791044776113</v>
      </c>
      <c r="BM443" s="5">
        <f t="shared" si="289"/>
        <v>28.35820895522388</v>
      </c>
      <c r="BN443" s="5">
        <f t="shared" si="290"/>
        <v>40.120764844012079</v>
      </c>
      <c r="BP443" s="51" t="s">
        <v>791</v>
      </c>
      <c r="BQ443" s="51" t="s">
        <v>787</v>
      </c>
    </row>
    <row r="444" spans="1:69" x14ac:dyDescent="0.25">
      <c r="A444" s="1">
        <v>376</v>
      </c>
      <c r="B444" s="1" t="s">
        <v>440</v>
      </c>
      <c r="C444" s="1" t="s">
        <v>50</v>
      </c>
      <c r="D444" s="1">
        <v>34</v>
      </c>
      <c r="E444" s="4">
        <f t="shared" si="271"/>
        <v>76</v>
      </c>
      <c r="F444">
        <v>81</v>
      </c>
      <c r="G444">
        <v>215</v>
      </c>
      <c r="H444" t="s">
        <v>593</v>
      </c>
      <c r="I444" s="1" t="s">
        <v>587</v>
      </c>
      <c r="J444" s="1" t="s">
        <v>65</v>
      </c>
      <c r="K444" s="1">
        <v>58</v>
      </c>
      <c r="L444" s="1">
        <v>16</v>
      </c>
      <c r="M444" s="1">
        <v>1397</v>
      </c>
      <c r="N444" s="12">
        <v>177</v>
      </c>
      <c r="O444" s="12">
        <v>402</v>
      </c>
      <c r="P444" s="12">
        <v>0.44</v>
      </c>
      <c r="Q444" s="7">
        <v>31</v>
      </c>
      <c r="R444" s="7">
        <v>67</v>
      </c>
      <c r="S444" s="7">
        <v>0.46300000000000002</v>
      </c>
      <c r="T444" s="1">
        <v>146</v>
      </c>
      <c r="U444" s="1">
        <v>335</v>
      </c>
      <c r="V444" s="1">
        <v>0.436</v>
      </c>
      <c r="W444" s="1">
        <v>0.47899999999999998</v>
      </c>
      <c r="X444" s="16">
        <v>49</v>
      </c>
      <c r="Y444" s="16">
        <v>65</v>
      </c>
      <c r="Z444" s="16">
        <v>0.754</v>
      </c>
      <c r="AA444" s="20">
        <v>52</v>
      </c>
      <c r="AB444" s="20">
        <v>158</v>
      </c>
      <c r="AC444" s="20">
        <v>210</v>
      </c>
      <c r="AD444" s="32">
        <v>93</v>
      </c>
      <c r="AE444" s="34">
        <v>29</v>
      </c>
      <c r="AF444" s="30">
        <v>16</v>
      </c>
      <c r="AG444" s="1">
        <v>35</v>
      </c>
      <c r="AH444" s="1">
        <v>55</v>
      </c>
      <c r="AI444" s="1">
        <v>434</v>
      </c>
      <c r="AJ444" s="1"/>
      <c r="AK444" s="4">
        <f t="shared" si="272"/>
        <v>77.303121567454426</v>
      </c>
      <c r="AL444" s="4">
        <f t="shared" si="273"/>
        <v>68.886724427865119</v>
      </c>
      <c r="AM444" s="14">
        <f t="shared" si="274"/>
        <v>68.383429438543246</v>
      </c>
      <c r="AN444" s="10">
        <f t="shared" si="313"/>
        <v>72.863600000000005</v>
      </c>
      <c r="AO444" s="18">
        <f t="shared" si="295"/>
        <v>81.513140000000007</v>
      </c>
      <c r="AP444" s="39">
        <f t="shared" si="302"/>
        <v>75.259140630960104</v>
      </c>
      <c r="AQ444" s="37">
        <f t="shared" si="314"/>
        <v>58.019999999999996</v>
      </c>
      <c r="AR444" s="24">
        <f t="shared" si="307"/>
        <v>59.973611111111111</v>
      </c>
      <c r="AS444" s="22">
        <f t="shared" si="317"/>
        <v>62.532719367303685</v>
      </c>
      <c r="AT444" s="26">
        <f t="shared" si="301"/>
        <v>69.83557651016082</v>
      </c>
      <c r="AU444" s="43">
        <f t="shared" si="315"/>
        <v>59.013596373504782</v>
      </c>
      <c r="AV444" s="37">
        <f t="shared" si="275"/>
        <v>77.093558901802396</v>
      </c>
      <c r="AW444" s="42">
        <f t="shared" si="306"/>
        <v>75.942933738949534</v>
      </c>
      <c r="AX444" s="45">
        <f t="shared" si="276"/>
        <v>62.555863153191609</v>
      </c>
      <c r="AY444" s="47">
        <f t="shared" si="316"/>
        <v>68.818367070895533</v>
      </c>
      <c r="AZ444" s="28">
        <f t="shared" si="277"/>
        <v>71.889403950743556</v>
      </c>
      <c r="BA444" s="49">
        <f t="shared" si="278"/>
        <v>71.749581877069573</v>
      </c>
      <c r="BB444" s="45">
        <f t="shared" si="298"/>
        <v>66.743068721605738</v>
      </c>
      <c r="BC444" s="5">
        <f t="shared" si="279"/>
        <v>62.5</v>
      </c>
      <c r="BD444" s="5">
        <f t="shared" si="310"/>
        <v>83.421052631578945</v>
      </c>
      <c r="BE444" s="5">
        <f t="shared" si="281"/>
        <v>66.25</v>
      </c>
      <c r="BF444" s="5">
        <f t="shared" si="311"/>
        <v>73.134328358208961</v>
      </c>
      <c r="BG444" s="5">
        <f t="shared" si="312"/>
        <v>81.865671641791039</v>
      </c>
      <c r="BH444" s="5">
        <f t="shared" si="284"/>
        <v>76.088560885608857</v>
      </c>
      <c r="BI444" s="5">
        <f t="shared" si="285"/>
        <v>25</v>
      </c>
      <c r="BJ444" s="5">
        <f t="shared" si="286"/>
        <v>63.157894736842103</v>
      </c>
      <c r="BK444" s="5">
        <f t="shared" si="287"/>
        <v>25</v>
      </c>
      <c r="BL444" s="5">
        <f t="shared" si="288"/>
        <v>40.298507462686565</v>
      </c>
      <c r="BM444" s="5">
        <f t="shared" si="289"/>
        <v>59.701492537313428</v>
      </c>
      <c r="BN444" s="5">
        <f t="shared" si="290"/>
        <v>46.863468634686349</v>
      </c>
      <c r="BP444" s="51" t="s">
        <v>800</v>
      </c>
      <c r="BQ444" s="51" t="s">
        <v>789</v>
      </c>
    </row>
    <row r="445" spans="1:69" x14ac:dyDescent="0.25">
      <c r="A445" s="1">
        <v>253</v>
      </c>
      <c r="B445" s="1" t="s">
        <v>314</v>
      </c>
      <c r="C445" s="1" t="s">
        <v>25</v>
      </c>
      <c r="D445" s="1">
        <v>23</v>
      </c>
      <c r="E445" s="4">
        <f t="shared" si="271"/>
        <v>76</v>
      </c>
      <c r="F445">
        <v>81</v>
      </c>
      <c r="G445">
        <v>255</v>
      </c>
      <c r="H445" t="s">
        <v>593</v>
      </c>
      <c r="I445" s="1" t="s">
        <v>587</v>
      </c>
      <c r="J445" s="1" t="s">
        <v>69</v>
      </c>
      <c r="K445" s="1">
        <v>33</v>
      </c>
      <c r="L445" s="1">
        <v>24</v>
      </c>
      <c r="M445" s="1">
        <v>889</v>
      </c>
      <c r="N445" s="12">
        <v>158</v>
      </c>
      <c r="O445" s="12">
        <v>299</v>
      </c>
      <c r="P445" s="12">
        <v>0.52800000000000002</v>
      </c>
      <c r="Q445" s="7">
        <v>13</v>
      </c>
      <c r="R445" s="7">
        <v>37</v>
      </c>
      <c r="S445" s="7">
        <v>0.35099999999999998</v>
      </c>
      <c r="T445" s="1">
        <v>145</v>
      </c>
      <c r="U445" s="1">
        <v>262</v>
      </c>
      <c r="V445" s="1">
        <v>0.55300000000000005</v>
      </c>
      <c r="W445" s="1">
        <v>0.55000000000000004</v>
      </c>
      <c r="X445" s="16">
        <v>57</v>
      </c>
      <c r="Y445" s="16">
        <v>94</v>
      </c>
      <c r="Z445" s="16">
        <v>0.60599999999999998</v>
      </c>
      <c r="AA445" s="20">
        <v>78</v>
      </c>
      <c r="AB445" s="20">
        <v>142</v>
      </c>
      <c r="AC445" s="20">
        <v>220</v>
      </c>
      <c r="AD445" s="32">
        <v>36</v>
      </c>
      <c r="AE445" s="34">
        <v>18</v>
      </c>
      <c r="AF445" s="30">
        <v>59</v>
      </c>
      <c r="AG445" s="1">
        <v>37</v>
      </c>
      <c r="AH445" s="1">
        <v>78</v>
      </c>
      <c r="AI445" s="1">
        <v>386</v>
      </c>
      <c r="AJ445" s="1"/>
      <c r="AK445" s="4">
        <f t="shared" si="272"/>
        <v>78.305556185011966</v>
      </c>
      <c r="AL445" s="4">
        <f t="shared" si="273"/>
        <v>69.91274574230637</v>
      </c>
      <c r="AM445" s="14">
        <f t="shared" si="274"/>
        <v>70.335987860394539</v>
      </c>
      <c r="AN445" s="10">
        <f t="shared" si="313"/>
        <v>64.401199999999989</v>
      </c>
      <c r="AO445" s="18">
        <f t="shared" si="295"/>
        <v>71.64846</v>
      </c>
      <c r="AP445" s="39">
        <f t="shared" si="302"/>
        <v>77.797807387497699</v>
      </c>
      <c r="AQ445" s="37">
        <f t="shared" si="314"/>
        <v>53.84</v>
      </c>
      <c r="AR445" s="24">
        <f t="shared" si="307"/>
        <v>73.924722222222229</v>
      </c>
      <c r="AS445" s="22">
        <f t="shared" si="317"/>
        <v>67.614357779219489</v>
      </c>
      <c r="AT445" s="26">
        <f t="shared" si="301"/>
        <v>70.092453017314739</v>
      </c>
      <c r="AU445" s="43">
        <f t="shared" si="315"/>
        <v>52.70796759449761</v>
      </c>
      <c r="AV445" s="37">
        <f t="shared" si="275"/>
        <v>75.140040531610651</v>
      </c>
      <c r="AW445" s="42">
        <f t="shared" si="306"/>
        <v>77.900803635250853</v>
      </c>
      <c r="AX445" s="45">
        <f t="shared" si="276"/>
        <v>68.447196005898064</v>
      </c>
      <c r="AY445" s="47">
        <f t="shared" si="316"/>
        <v>71.244042910447774</v>
      </c>
      <c r="AZ445" s="28">
        <f t="shared" si="277"/>
        <v>78.385223120338097</v>
      </c>
      <c r="BA445" s="49">
        <f t="shared" si="278"/>
        <v>69.201706200865573</v>
      </c>
      <c r="BB445" s="45">
        <f t="shared" si="298"/>
        <v>75.921963611344523</v>
      </c>
      <c r="BC445" s="5">
        <f t="shared" si="279"/>
        <v>90</v>
      </c>
      <c r="BD445" s="5">
        <f t="shared" si="310"/>
        <v>83.421052631578945</v>
      </c>
      <c r="BE445" s="5">
        <f t="shared" si="281"/>
        <v>66.25</v>
      </c>
      <c r="BF445" s="5">
        <f t="shared" si="311"/>
        <v>86.567164179104481</v>
      </c>
      <c r="BG445" s="5">
        <f t="shared" si="312"/>
        <v>68.432835820895519</v>
      </c>
      <c r="BH445" s="5">
        <f t="shared" si="284"/>
        <v>68.419993290842001</v>
      </c>
      <c r="BI445" s="5">
        <f t="shared" si="285"/>
        <v>80</v>
      </c>
      <c r="BJ445" s="5">
        <f t="shared" si="286"/>
        <v>63.157894736842103</v>
      </c>
      <c r="BK445" s="5">
        <f t="shared" si="287"/>
        <v>25</v>
      </c>
      <c r="BL445" s="5">
        <f t="shared" si="288"/>
        <v>70.149253731343279</v>
      </c>
      <c r="BM445" s="5">
        <f t="shared" si="289"/>
        <v>29.850746268656714</v>
      </c>
      <c r="BN445" s="5">
        <f t="shared" si="290"/>
        <v>29.822207312982222</v>
      </c>
      <c r="BP445" s="51" t="s">
        <v>794</v>
      </c>
      <c r="BQ445" s="51" t="s">
        <v>787</v>
      </c>
    </row>
    <row r="446" spans="1:69" x14ac:dyDescent="0.25">
      <c r="A446" s="1">
        <v>393</v>
      </c>
      <c r="B446" s="1" t="s">
        <v>458</v>
      </c>
      <c r="C446" s="1" t="s">
        <v>50</v>
      </c>
      <c r="D446" s="1">
        <v>23</v>
      </c>
      <c r="E446" s="4">
        <f t="shared" si="271"/>
        <v>74</v>
      </c>
      <c r="F446">
        <v>79</v>
      </c>
      <c r="G446">
        <v>195</v>
      </c>
      <c r="H446" t="s">
        <v>643</v>
      </c>
      <c r="I446" s="1" t="s">
        <v>587</v>
      </c>
      <c r="J446" s="1" t="s">
        <v>137</v>
      </c>
      <c r="K446" s="1">
        <v>82</v>
      </c>
      <c r="L446" s="1">
        <v>61</v>
      </c>
      <c r="M446" s="1">
        <v>2092</v>
      </c>
      <c r="N446" s="12">
        <v>309</v>
      </c>
      <c r="O446" s="12">
        <v>753</v>
      </c>
      <c r="P446" s="12">
        <v>0.41</v>
      </c>
      <c r="Q446" s="7">
        <v>145</v>
      </c>
      <c r="R446" s="7">
        <v>390</v>
      </c>
      <c r="S446" s="7">
        <v>0.372</v>
      </c>
      <c r="T446" s="1">
        <v>164</v>
      </c>
      <c r="U446" s="1">
        <v>363</v>
      </c>
      <c r="V446" s="1">
        <v>0.45200000000000001</v>
      </c>
      <c r="W446" s="1">
        <v>0.50700000000000001</v>
      </c>
      <c r="X446" s="16">
        <v>44</v>
      </c>
      <c r="Y446" s="16">
        <v>56</v>
      </c>
      <c r="Z446" s="16">
        <v>0.78600000000000003</v>
      </c>
      <c r="AA446" s="20">
        <v>32</v>
      </c>
      <c r="AB446" s="20">
        <v>194</v>
      </c>
      <c r="AC446" s="20">
        <v>226</v>
      </c>
      <c r="AD446" s="32">
        <v>86</v>
      </c>
      <c r="AE446" s="34">
        <v>53</v>
      </c>
      <c r="AF446" s="30">
        <v>25</v>
      </c>
      <c r="AG446" s="1">
        <v>69</v>
      </c>
      <c r="AH446" s="1">
        <v>136</v>
      </c>
      <c r="AI446" s="1">
        <v>807</v>
      </c>
      <c r="AJ446" s="1"/>
      <c r="AK446" s="4">
        <f t="shared" si="272"/>
        <v>83.682633103633862</v>
      </c>
      <c r="AL446" s="4">
        <f t="shared" si="273"/>
        <v>75.416342117837004</v>
      </c>
      <c r="AM446" s="14">
        <f t="shared" si="274"/>
        <v>74.003444613050078</v>
      </c>
      <c r="AN446" s="10">
        <f t="shared" si="313"/>
        <v>87.082400000000007</v>
      </c>
      <c r="AO446" s="18">
        <f t="shared" si="295"/>
        <v>83.600259999999992</v>
      </c>
      <c r="AP446" s="39">
        <f t="shared" ref="AP446:AP477" si="318">((AZ446/0.96)*0.4+(AS446/0.96)*0.3+(T446/6.3)*0.4)*0.6+40</f>
        <v>77.564673881076942</v>
      </c>
      <c r="AQ446" s="37">
        <f t="shared" si="314"/>
        <v>67.14</v>
      </c>
      <c r="AR446" s="24">
        <f t="shared" si="307"/>
        <v>62.528611111111111</v>
      </c>
      <c r="AS446" s="22">
        <f t="shared" si="317"/>
        <v>60.992291748321435</v>
      </c>
      <c r="AT446" s="26">
        <f t="shared" si="301"/>
        <v>73.247529843559533</v>
      </c>
      <c r="AU446" s="43">
        <f t="shared" si="315"/>
        <v>60.169834174940192</v>
      </c>
      <c r="AV446" s="37">
        <f t="shared" si="275"/>
        <v>78.917710160808738</v>
      </c>
      <c r="AW446" s="42">
        <f t="shared" si="306"/>
        <v>81.272422633419353</v>
      </c>
      <c r="AX446" s="45">
        <f t="shared" si="276"/>
        <v>85.186251419475084</v>
      </c>
      <c r="AY446" s="47">
        <f t="shared" si="316"/>
        <v>85.218826026119402</v>
      </c>
      <c r="AZ446" s="28">
        <f t="shared" si="277"/>
        <v>79.524000522590512</v>
      </c>
      <c r="BA446" s="49">
        <f t="shared" si="278"/>
        <v>78.864746506468123</v>
      </c>
      <c r="BB446" s="45">
        <f t="shared" si="298"/>
        <v>71.348471244451687</v>
      </c>
      <c r="BC446" s="5">
        <f t="shared" si="279"/>
        <v>90</v>
      </c>
      <c r="BD446" s="5">
        <f t="shared" si="310"/>
        <v>78.68421052631578</v>
      </c>
      <c r="BE446" s="5">
        <f t="shared" si="281"/>
        <v>71.875</v>
      </c>
      <c r="BF446" s="5">
        <f t="shared" si="311"/>
        <v>66.417910447761187</v>
      </c>
      <c r="BG446" s="5">
        <f t="shared" si="312"/>
        <v>88.582089552238813</v>
      </c>
      <c r="BH446" s="5">
        <f t="shared" si="284"/>
        <v>86.580006709157999</v>
      </c>
      <c r="BI446" s="5">
        <f t="shared" si="285"/>
        <v>80</v>
      </c>
      <c r="BJ446" s="5">
        <f t="shared" si="286"/>
        <v>52.631578947368418</v>
      </c>
      <c r="BK446" s="5">
        <f t="shared" si="287"/>
        <v>37.5</v>
      </c>
      <c r="BL446" s="5">
        <f t="shared" si="288"/>
        <v>25.373134328358208</v>
      </c>
      <c r="BM446" s="5">
        <f t="shared" si="289"/>
        <v>74.626865671641781</v>
      </c>
      <c r="BN446" s="5">
        <f t="shared" si="290"/>
        <v>70.177792687017785</v>
      </c>
      <c r="BP446" s="51" t="s">
        <v>794</v>
      </c>
      <c r="BQ446" s="51" t="s">
        <v>781</v>
      </c>
    </row>
    <row r="447" spans="1:69" x14ac:dyDescent="0.25">
      <c r="A447" s="1">
        <v>404</v>
      </c>
      <c r="B447" s="1" t="s">
        <v>469</v>
      </c>
      <c r="C447" s="1" t="s">
        <v>50</v>
      </c>
      <c r="D447" s="1">
        <v>30</v>
      </c>
      <c r="E447" s="4">
        <f t="shared" si="271"/>
        <v>74</v>
      </c>
      <c r="F447">
        <v>79</v>
      </c>
      <c r="G447">
        <v>222</v>
      </c>
      <c r="H447" t="s">
        <v>586</v>
      </c>
      <c r="I447" s="1" t="s">
        <v>657</v>
      </c>
      <c r="J447" s="1" t="s">
        <v>67</v>
      </c>
      <c r="K447" s="1">
        <v>52</v>
      </c>
      <c r="L447" s="1">
        <v>7</v>
      </c>
      <c r="M447" s="1">
        <v>976</v>
      </c>
      <c r="N447" s="12">
        <v>104</v>
      </c>
      <c r="O447" s="12">
        <v>249</v>
      </c>
      <c r="P447" s="12">
        <v>0.41799999999999998</v>
      </c>
      <c r="Q447" s="7">
        <v>25</v>
      </c>
      <c r="R447" s="7">
        <v>78</v>
      </c>
      <c r="S447" s="7">
        <v>0.32100000000000001</v>
      </c>
      <c r="T447" s="1">
        <v>79</v>
      </c>
      <c r="U447" s="1">
        <v>171</v>
      </c>
      <c r="V447" s="1">
        <v>0.46200000000000002</v>
      </c>
      <c r="W447" s="1">
        <v>0.46800000000000003</v>
      </c>
      <c r="X447" s="16">
        <v>45</v>
      </c>
      <c r="Y447" s="16">
        <v>58</v>
      </c>
      <c r="Z447" s="16">
        <v>0.77600000000000002</v>
      </c>
      <c r="AA447" s="20">
        <v>53</v>
      </c>
      <c r="AB447" s="20">
        <v>170</v>
      </c>
      <c r="AC447" s="20">
        <v>223</v>
      </c>
      <c r="AD447" s="32">
        <v>75</v>
      </c>
      <c r="AE447" s="34">
        <v>53</v>
      </c>
      <c r="AF447" s="30">
        <v>21</v>
      </c>
      <c r="AG447" s="1">
        <v>38</v>
      </c>
      <c r="AH447" s="1">
        <v>67</v>
      </c>
      <c r="AI447" s="1">
        <v>278</v>
      </c>
      <c r="AJ447" s="1"/>
      <c r="AK447" s="4">
        <f t="shared" si="272"/>
        <v>78.363161859873031</v>
      </c>
      <c r="AL447" s="4">
        <f t="shared" si="273"/>
        <v>69.971706844811223</v>
      </c>
      <c r="AM447" s="14">
        <f t="shared" si="274"/>
        <v>64.001890743550831</v>
      </c>
      <c r="AN447" s="10">
        <f t="shared" si="313"/>
        <v>64.893200000000007</v>
      </c>
      <c r="AO447" s="18">
        <f t="shared" si="295"/>
        <v>82.940159999999992</v>
      </c>
      <c r="AP447" s="39">
        <f t="shared" si="318"/>
        <v>73.067056729606151</v>
      </c>
      <c r="AQ447" s="37">
        <f t="shared" si="314"/>
        <v>67.14</v>
      </c>
      <c r="AR447" s="24">
        <f t="shared" si="307"/>
        <v>61.230833333333337</v>
      </c>
      <c r="AS447" s="22">
        <f t="shared" si="317"/>
        <v>63.062489279300145</v>
      </c>
      <c r="AT447" s="26">
        <f t="shared" si="301"/>
        <v>70.840584517395385</v>
      </c>
      <c r="AU447" s="43">
        <f t="shared" si="315"/>
        <v>57.85212154336125</v>
      </c>
      <c r="AV447" s="37">
        <f t="shared" si="275"/>
        <v>75.750271501268813</v>
      </c>
      <c r="AW447" s="42">
        <f t="shared" si="306"/>
        <v>80.085427842091036</v>
      </c>
      <c r="AX447" s="45">
        <f t="shared" si="276"/>
        <v>66.87534799229698</v>
      </c>
      <c r="AY447" s="47">
        <f t="shared" si="316"/>
        <v>76.505243936567169</v>
      </c>
      <c r="AZ447" s="28">
        <f t="shared" si="277"/>
        <v>72.933264720854254</v>
      </c>
      <c r="BA447" s="49">
        <f t="shared" si="278"/>
        <v>75.583928097927782</v>
      </c>
      <c r="BB447" s="45">
        <f t="shared" si="298"/>
        <v>66.785489279426571</v>
      </c>
      <c r="BC447" s="5">
        <f t="shared" si="279"/>
        <v>72.5</v>
      </c>
      <c r="BD447" s="5">
        <f t="shared" si="310"/>
        <v>78.68421052631578</v>
      </c>
      <c r="BE447" s="5">
        <f t="shared" si="281"/>
        <v>71.875</v>
      </c>
      <c r="BF447" s="5">
        <f t="shared" si="311"/>
        <v>75.485074626865668</v>
      </c>
      <c r="BG447" s="5">
        <f t="shared" si="312"/>
        <v>79.514925373134332</v>
      </c>
      <c r="BH447" s="5">
        <f t="shared" si="284"/>
        <v>69.733310969473337</v>
      </c>
      <c r="BI447" s="5">
        <f t="shared" si="285"/>
        <v>45</v>
      </c>
      <c r="BJ447" s="5">
        <f t="shared" si="286"/>
        <v>52.631578947368418</v>
      </c>
      <c r="BK447" s="5">
        <f t="shared" si="287"/>
        <v>37.5</v>
      </c>
      <c r="BL447" s="5">
        <f t="shared" si="288"/>
        <v>45.522388059701491</v>
      </c>
      <c r="BM447" s="5">
        <f t="shared" si="289"/>
        <v>54.477611940298502</v>
      </c>
      <c r="BN447" s="5">
        <f t="shared" si="290"/>
        <v>32.740691043274069</v>
      </c>
      <c r="BP447" s="51" t="s">
        <v>794</v>
      </c>
      <c r="BQ447" s="51" t="s">
        <v>789</v>
      </c>
    </row>
    <row r="448" spans="1:69" x14ac:dyDescent="0.25">
      <c r="A448" s="1">
        <v>490</v>
      </c>
      <c r="B448" s="1" t="s">
        <v>556</v>
      </c>
      <c r="C448" s="1" t="s">
        <v>25</v>
      </c>
      <c r="D448" s="1">
        <v>26</v>
      </c>
      <c r="E448" s="4">
        <f t="shared" si="271"/>
        <v>75</v>
      </c>
      <c r="F448">
        <v>80</v>
      </c>
      <c r="G448">
        <v>221</v>
      </c>
      <c r="H448" t="s">
        <v>622</v>
      </c>
      <c r="I448" s="1" t="s">
        <v>587</v>
      </c>
      <c r="J448" s="1" t="s">
        <v>57</v>
      </c>
      <c r="K448" s="1">
        <v>76</v>
      </c>
      <c r="L448" s="1">
        <v>68</v>
      </c>
      <c r="M448" s="1">
        <v>2434</v>
      </c>
      <c r="N448" s="12">
        <v>451</v>
      </c>
      <c r="O448" s="12">
        <v>968</v>
      </c>
      <c r="P448" s="12">
        <v>0.46600000000000003</v>
      </c>
      <c r="Q448" s="7">
        <v>38</v>
      </c>
      <c r="R448" s="7">
        <v>115</v>
      </c>
      <c r="S448" s="7">
        <v>0.33</v>
      </c>
      <c r="T448" s="1">
        <v>413</v>
      </c>
      <c r="U448" s="1">
        <v>853</v>
      </c>
      <c r="V448" s="1">
        <v>0.48399999999999999</v>
      </c>
      <c r="W448" s="1">
        <v>0.48599999999999999</v>
      </c>
      <c r="X448" s="16">
        <v>131</v>
      </c>
      <c r="Y448" s="16">
        <v>200</v>
      </c>
      <c r="Z448" s="16">
        <v>0.65500000000000003</v>
      </c>
      <c r="AA448" s="20">
        <v>127</v>
      </c>
      <c r="AB448" s="20">
        <v>284</v>
      </c>
      <c r="AC448" s="20">
        <v>411</v>
      </c>
      <c r="AD448" s="32">
        <v>173</v>
      </c>
      <c r="AE448" s="34">
        <v>124</v>
      </c>
      <c r="AF448" s="30">
        <v>25</v>
      </c>
      <c r="AG448" s="1">
        <v>117</v>
      </c>
      <c r="AH448" s="1">
        <v>171</v>
      </c>
      <c r="AI448" s="1">
        <v>1071</v>
      </c>
      <c r="AJ448" s="1"/>
      <c r="AK448" s="4">
        <f t="shared" si="272"/>
        <v>88.625077255330638</v>
      </c>
      <c r="AL448" s="4">
        <f t="shared" si="273"/>
        <v>80.475079073103132</v>
      </c>
      <c r="AM448" s="14">
        <f t="shared" si="274"/>
        <v>82.962218512898346</v>
      </c>
      <c r="AN448" s="10">
        <f t="shared" si="313"/>
        <v>67.468000000000004</v>
      </c>
      <c r="AO448" s="18">
        <f t="shared" si="295"/>
        <v>75.987549999999999</v>
      </c>
      <c r="AP448" s="39">
        <f t="shared" si="318"/>
        <v>90.67704732149366</v>
      </c>
      <c r="AQ448" s="37">
        <f t="shared" si="314"/>
        <v>94.12</v>
      </c>
      <c r="AR448" s="24">
        <f t="shared" si="307"/>
        <v>62.711111111111109</v>
      </c>
      <c r="AS448" s="22">
        <f t="shared" si="317"/>
        <v>78.536343489879911</v>
      </c>
      <c r="AT448" s="26">
        <f t="shared" si="301"/>
        <v>80.939200632737055</v>
      </c>
      <c r="AU448" s="43">
        <f t="shared" si="315"/>
        <v>70.665874491028717</v>
      </c>
      <c r="AV448" s="37">
        <f t="shared" si="275"/>
        <v>85.599179159220483</v>
      </c>
      <c r="AW448" s="42">
        <f t="shared" si="306"/>
        <v>92.520976750963527</v>
      </c>
      <c r="AX448" s="45">
        <f t="shared" si="276"/>
        <v>79.602828205175072</v>
      </c>
      <c r="AY448" s="47">
        <f t="shared" si="316"/>
        <v>88.786685634328364</v>
      </c>
      <c r="AZ448" s="28">
        <f t="shared" si="277"/>
        <v>80.872598335231388</v>
      </c>
      <c r="BA448" s="49">
        <f t="shared" si="278"/>
        <v>78.496472757597417</v>
      </c>
      <c r="BB448" s="45">
        <f t="shared" si="298"/>
        <v>77.655178767984467</v>
      </c>
      <c r="BC448" s="5">
        <f t="shared" si="279"/>
        <v>82.5</v>
      </c>
      <c r="BD448" s="5">
        <f t="shared" si="310"/>
        <v>81.05263157894737</v>
      </c>
      <c r="BE448" s="5">
        <f t="shared" si="281"/>
        <v>69.0625</v>
      </c>
      <c r="BF448" s="5">
        <f t="shared" si="311"/>
        <v>75.149253731343279</v>
      </c>
      <c r="BG448" s="5">
        <f t="shared" si="312"/>
        <v>79.850746268656707</v>
      </c>
      <c r="BH448" s="5">
        <f t="shared" si="284"/>
        <v>91.74270379067427</v>
      </c>
      <c r="BI448" s="5">
        <f t="shared" si="285"/>
        <v>65</v>
      </c>
      <c r="BJ448" s="5">
        <f t="shared" si="286"/>
        <v>57.89473684210526</v>
      </c>
      <c r="BK448" s="5">
        <f t="shared" si="287"/>
        <v>31.25</v>
      </c>
      <c r="BL448" s="5">
        <f t="shared" si="288"/>
        <v>44.776119402985074</v>
      </c>
      <c r="BM448" s="5">
        <f t="shared" si="289"/>
        <v>55.223880597014919</v>
      </c>
      <c r="BN448" s="5">
        <f t="shared" si="290"/>
        <v>81.650452868165047</v>
      </c>
      <c r="BP448" s="51" t="s">
        <v>796</v>
      </c>
      <c r="BQ448" s="51" t="s">
        <v>787</v>
      </c>
    </row>
    <row r="449" spans="1:69" x14ac:dyDescent="0.25">
      <c r="A449" s="1">
        <v>390</v>
      </c>
      <c r="B449" s="1" t="s">
        <v>455</v>
      </c>
      <c r="C449" s="1" t="s">
        <v>25</v>
      </c>
      <c r="D449" s="1">
        <v>23</v>
      </c>
      <c r="E449" s="4">
        <f t="shared" si="271"/>
        <v>77</v>
      </c>
      <c r="F449">
        <v>82</v>
      </c>
      <c r="G449">
        <v>237</v>
      </c>
      <c r="H449" t="s">
        <v>592</v>
      </c>
      <c r="I449" s="1" t="s">
        <v>587</v>
      </c>
      <c r="J449" s="1" t="s">
        <v>43</v>
      </c>
      <c r="K449" s="1">
        <v>54</v>
      </c>
      <c r="L449" s="1">
        <v>4</v>
      </c>
      <c r="M449" s="1">
        <v>798</v>
      </c>
      <c r="N449" s="12">
        <v>126</v>
      </c>
      <c r="O449" s="12">
        <v>260</v>
      </c>
      <c r="P449" s="12">
        <v>0.48499999999999999</v>
      </c>
      <c r="Q449" s="7">
        <v>0</v>
      </c>
      <c r="R449" s="7">
        <v>2</v>
      </c>
      <c r="S449" s="7">
        <v>0</v>
      </c>
      <c r="T449" s="1">
        <v>126</v>
      </c>
      <c r="U449" s="1">
        <v>258</v>
      </c>
      <c r="V449" s="1">
        <v>0.48799999999999999</v>
      </c>
      <c r="W449" s="1">
        <v>0.48499999999999999</v>
      </c>
      <c r="X449" s="16">
        <v>56</v>
      </c>
      <c r="Y449" s="16">
        <v>106</v>
      </c>
      <c r="Z449" s="16">
        <v>0.52800000000000002</v>
      </c>
      <c r="AA449" s="20">
        <v>95</v>
      </c>
      <c r="AB449" s="20">
        <v>208</v>
      </c>
      <c r="AC449" s="20">
        <v>303</v>
      </c>
      <c r="AD449" s="32">
        <v>33</v>
      </c>
      <c r="AE449" s="34">
        <v>32</v>
      </c>
      <c r="AF449" s="30">
        <v>20</v>
      </c>
      <c r="AG449" s="1">
        <v>59</v>
      </c>
      <c r="AH449" s="1">
        <v>104</v>
      </c>
      <c r="AI449" s="1">
        <v>308</v>
      </c>
      <c r="AJ449" s="1"/>
      <c r="AK449" s="4">
        <f t="shared" si="272"/>
        <v>77.204371546747169</v>
      </c>
      <c r="AL449" s="4">
        <f t="shared" si="273"/>
        <v>68.78565087725886</v>
      </c>
      <c r="AM449" s="14">
        <f t="shared" si="274"/>
        <v>67.314559939301972</v>
      </c>
      <c r="AN449" s="10">
        <f t="shared" si="313"/>
        <v>45</v>
      </c>
      <c r="AO449" s="18">
        <f t="shared" si="295"/>
        <v>66.376480000000001</v>
      </c>
      <c r="AP449" s="39">
        <f t="shared" si="318"/>
        <v>78.575839969391012</v>
      </c>
      <c r="AQ449" s="37">
        <f t="shared" si="314"/>
        <v>59.16</v>
      </c>
      <c r="AR449" s="24">
        <f t="shared" si="307"/>
        <v>61.453888888888883</v>
      </c>
      <c r="AS449" s="22">
        <f t="shared" si="317"/>
        <v>71.975295087771201</v>
      </c>
      <c r="AT449" s="26">
        <f t="shared" si="301"/>
        <v>75.303866516342623</v>
      </c>
      <c r="AU449" s="43">
        <f t="shared" si="315"/>
        <v>52.733053006578949</v>
      </c>
      <c r="AV449" s="37">
        <f t="shared" si="275"/>
        <v>74.820711565663856</v>
      </c>
      <c r="AW449" s="42">
        <f t="shared" si="306"/>
        <v>78.743095997312551</v>
      </c>
      <c r="AX449" s="45">
        <f t="shared" si="276"/>
        <v>69.35641907956861</v>
      </c>
      <c r="AY449" s="47">
        <f t="shared" si="316"/>
        <v>74.348993470149253</v>
      </c>
      <c r="AZ449" s="28">
        <f t="shared" si="277"/>
        <v>81.121888561735631</v>
      </c>
      <c r="BA449" s="49">
        <f t="shared" si="278"/>
        <v>68.633898069271453</v>
      </c>
      <c r="BB449" s="45">
        <f t="shared" si="298"/>
        <v>75.652423884165785</v>
      </c>
      <c r="BC449" s="5">
        <f t="shared" si="279"/>
        <v>90</v>
      </c>
      <c r="BD449" s="5">
        <f t="shared" si="310"/>
        <v>85.78947368421052</v>
      </c>
      <c r="BE449" s="5">
        <f t="shared" si="281"/>
        <v>63.4375</v>
      </c>
      <c r="BF449" s="5">
        <f t="shared" si="311"/>
        <v>80.522388059701484</v>
      </c>
      <c r="BG449" s="5">
        <f t="shared" si="312"/>
        <v>74.477611940298502</v>
      </c>
      <c r="BH449" s="5">
        <f t="shared" si="284"/>
        <v>67.046293190204636</v>
      </c>
      <c r="BI449" s="5">
        <f t="shared" si="285"/>
        <v>80</v>
      </c>
      <c r="BJ449" s="5">
        <f t="shared" si="286"/>
        <v>68.421052631578945</v>
      </c>
      <c r="BK449" s="5">
        <f t="shared" si="287"/>
        <v>18.75</v>
      </c>
      <c r="BL449" s="5">
        <f t="shared" si="288"/>
        <v>56.71641791044776</v>
      </c>
      <c r="BM449" s="5">
        <f t="shared" si="289"/>
        <v>43.283582089552233</v>
      </c>
      <c r="BN449" s="5">
        <f t="shared" si="290"/>
        <v>26.769540422676954</v>
      </c>
      <c r="BP449" s="51" t="s">
        <v>801</v>
      </c>
      <c r="BQ449" s="51" t="s">
        <v>781</v>
      </c>
    </row>
    <row r="450" spans="1:69" x14ac:dyDescent="0.25">
      <c r="A450" s="1">
        <v>421</v>
      </c>
      <c r="B450" s="1" t="s">
        <v>486</v>
      </c>
      <c r="C450" s="1" t="s">
        <v>33</v>
      </c>
      <c r="D450" s="1">
        <v>30</v>
      </c>
      <c r="E450" s="4">
        <f t="shared" ref="E450:E513" si="319">(F450-5)</f>
        <v>78</v>
      </c>
      <c r="F450">
        <v>83</v>
      </c>
      <c r="G450">
        <v>245</v>
      </c>
      <c r="H450" t="s">
        <v>586</v>
      </c>
      <c r="I450" s="1" t="s">
        <v>614</v>
      </c>
      <c r="J450" s="1" t="s">
        <v>59</v>
      </c>
      <c r="K450" s="1">
        <v>52</v>
      </c>
      <c r="L450" s="1">
        <v>35</v>
      </c>
      <c r="M450" s="1">
        <v>1030</v>
      </c>
      <c r="N450" s="12">
        <v>169</v>
      </c>
      <c r="O450" s="12">
        <v>303</v>
      </c>
      <c r="P450" s="12">
        <v>0.55800000000000005</v>
      </c>
      <c r="Q450" s="7">
        <v>0</v>
      </c>
      <c r="R450" s="7">
        <v>0</v>
      </c>
      <c r="S450" s="7"/>
      <c r="T450" s="1">
        <v>169</v>
      </c>
      <c r="U450" s="1">
        <v>303</v>
      </c>
      <c r="V450" s="1">
        <v>0.55800000000000005</v>
      </c>
      <c r="W450" s="1">
        <v>0.55800000000000005</v>
      </c>
      <c r="X450" s="16">
        <v>90</v>
      </c>
      <c r="Y450" s="16">
        <v>120</v>
      </c>
      <c r="Z450" s="16">
        <v>0.75</v>
      </c>
      <c r="AA450" s="20">
        <v>91</v>
      </c>
      <c r="AB450" s="20">
        <v>161</v>
      </c>
      <c r="AC450" s="20">
        <v>252</v>
      </c>
      <c r="AD450" s="32">
        <v>78</v>
      </c>
      <c r="AE450" s="34">
        <v>35</v>
      </c>
      <c r="AF450" s="30">
        <v>37</v>
      </c>
      <c r="AG450" s="1">
        <v>60</v>
      </c>
      <c r="AH450" s="1">
        <v>103</v>
      </c>
      <c r="AI450" s="1">
        <v>428</v>
      </c>
      <c r="AJ450" s="1"/>
      <c r="AK450" s="4">
        <f t="shared" ref="AK450:AK493" si="320">(AVERAGE(AM450:BB450)/0.87)*0.85+10</f>
        <v>76.60344825815514</v>
      </c>
      <c r="AL450" s="4">
        <f t="shared" ref="AL450:AL513" si="321">AVERAGE(AM450:BB450)</f>
        <v>68.170588217170561</v>
      </c>
      <c r="AM450" s="14">
        <f t="shared" ref="AM450:AM493" si="322">((P450*100)*0.5+(N450/6.59)*0.5)*0.66+45</f>
        <v>71.876822458270112</v>
      </c>
      <c r="AN450" s="10">
        <f t="shared" si="313"/>
        <v>45</v>
      </c>
      <c r="AO450" s="18">
        <f t="shared" si="295"/>
        <v>81.817499999999995</v>
      </c>
      <c r="AP450" s="39">
        <f t="shared" si="318"/>
        <v>78.571661406003443</v>
      </c>
      <c r="AQ450" s="37">
        <f t="shared" si="314"/>
        <v>60.3</v>
      </c>
      <c r="AR450" s="24">
        <f t="shared" si="307"/>
        <v>67.151944444444439</v>
      </c>
      <c r="AS450" s="22">
        <f t="shared" si="317"/>
        <v>69.758638415612978</v>
      </c>
      <c r="AT450" s="26">
        <f t="shared" si="301"/>
        <v>71.238638415612982</v>
      </c>
      <c r="AU450" s="43">
        <f t="shared" si="315"/>
        <v>57.096885907595691</v>
      </c>
      <c r="AV450" s="37">
        <f t="shared" ref="AV450:AV513" si="323">(((AG450-321)/-3.21)*0.1+(AU450/0.95)*0.57+(AS450/0.95)*0.2+(AI450/20)*0.2)*0.6+40</f>
        <v>76.813001083709082</v>
      </c>
      <c r="AW450" s="42">
        <f t="shared" si="306"/>
        <v>78.552183955508042</v>
      </c>
      <c r="AX450" s="45">
        <f t="shared" ref="AX450:AX513" si="324">(BI450*0.3+BK450*0.2+BM450*0.2+AY450*0.1+BN450*0.2)*0.8+30</f>
        <v>59.683324737328952</v>
      </c>
      <c r="AY450" s="47">
        <f t="shared" si="316"/>
        <v>67.310366138059692</v>
      </c>
      <c r="AZ450" s="28">
        <f t="shared" ref="AZ450:AZ513" si="325">(BI450*0.2+BJ450*0.3+(AC450/11)*0.3+(AR450/0.96)*0.1+BM450*0.1+(AY450/0.96)*0.1)*0.65+40</f>
        <v>76.215285859923057</v>
      </c>
      <c r="BA450" s="49">
        <f t="shared" ref="BA450:BA467" si="326">IF(C450="C",(((AY450/0.95)*0.35+(AU450/0.95)*0.2+BK450*0.45)*0.55+30),IF(C450="PF",(((AY450/0.95)*0.4+(AU450/0.95)*0.25+BK450*0.35)*0.65+35),(((T450/6.3)*0.1+(AY450/0.95)*0.35+(AU450/0.95)*0.2+BK450*0.35)*0.65+40)))</f>
        <v>53.344174138328441</v>
      </c>
      <c r="BB450" s="45">
        <f t="shared" si="298"/>
        <v>75.998984514331994</v>
      </c>
      <c r="BC450" s="5">
        <f t="shared" ref="BC450:BC493" si="327">((D450-39)/-0.2)*0.5+50</f>
        <v>72.5</v>
      </c>
      <c r="BD450" s="5">
        <f t="shared" si="310"/>
        <v>88.15789473684211</v>
      </c>
      <c r="BE450" s="5">
        <f t="shared" ref="BE450:BE493" si="328">((F450-85)/-0.16)*0.45+55</f>
        <v>60.625</v>
      </c>
      <c r="BF450" s="5">
        <f t="shared" si="311"/>
        <v>83.208955223880594</v>
      </c>
      <c r="BG450" s="5">
        <f t="shared" si="312"/>
        <v>71.791044776119406</v>
      </c>
      <c r="BH450" s="5">
        <f t="shared" ref="BH450:BH493" si="329">(M450/29.81)*0.45+55</f>
        <v>70.548473666554855</v>
      </c>
      <c r="BI450" s="5">
        <f t="shared" ref="BI450:BI493" si="330">((D450-39)/-0.2)</f>
        <v>45</v>
      </c>
      <c r="BJ450" s="5">
        <f t="shared" ref="BJ450:BJ493" si="331">((F450-69)/0.19)</f>
        <v>73.684210526315795</v>
      </c>
      <c r="BK450" s="5">
        <f t="shared" ref="BK450:BK493" si="332">((F450-85)/-0.16)</f>
        <v>12.5</v>
      </c>
      <c r="BL450" s="5">
        <f t="shared" ref="BL450:BL493" si="333">((G450-161)/1.34)</f>
        <v>62.686567164179102</v>
      </c>
      <c r="BM450" s="5">
        <f t="shared" ref="BM450:BM493" si="334">((G450-295)/-1.34)</f>
        <v>37.31343283582089</v>
      </c>
      <c r="BN450" s="5">
        <f t="shared" ref="BN450:BN493" si="335">(M450/29.81)</f>
        <v>34.552163703455221</v>
      </c>
      <c r="BP450" s="51" t="s">
        <v>808</v>
      </c>
      <c r="BQ450" s="51" t="s">
        <v>790</v>
      </c>
    </row>
    <row r="451" spans="1:69" x14ac:dyDescent="0.25">
      <c r="A451" s="1">
        <v>137</v>
      </c>
      <c r="B451" s="1" t="s">
        <v>198</v>
      </c>
      <c r="C451" s="1" t="s">
        <v>25</v>
      </c>
      <c r="D451" s="1">
        <v>38</v>
      </c>
      <c r="E451" s="4">
        <f t="shared" si="319"/>
        <v>78</v>
      </c>
      <c r="F451">
        <v>83</v>
      </c>
      <c r="G451">
        <v>250</v>
      </c>
      <c r="H451" t="s">
        <v>588</v>
      </c>
      <c r="I451" s="1" t="s">
        <v>589</v>
      </c>
      <c r="J451" s="1" t="s">
        <v>59</v>
      </c>
      <c r="K451" s="1">
        <v>77</v>
      </c>
      <c r="L451" s="1">
        <v>77</v>
      </c>
      <c r="M451" s="1">
        <v>2227</v>
      </c>
      <c r="N451" s="12">
        <v>419</v>
      </c>
      <c r="O451" s="12">
        <v>819</v>
      </c>
      <c r="P451" s="12">
        <v>0.51200000000000001</v>
      </c>
      <c r="Q451" s="7">
        <v>2</v>
      </c>
      <c r="R451" s="7">
        <v>7</v>
      </c>
      <c r="S451" s="7">
        <v>0.28599999999999998</v>
      </c>
      <c r="T451" s="1">
        <v>417</v>
      </c>
      <c r="U451" s="1">
        <v>812</v>
      </c>
      <c r="V451" s="1">
        <v>0.51400000000000001</v>
      </c>
      <c r="W451" s="1">
        <v>0.51300000000000001</v>
      </c>
      <c r="X451" s="16">
        <v>230</v>
      </c>
      <c r="Y451" s="16">
        <v>311</v>
      </c>
      <c r="Z451" s="16">
        <v>0.74</v>
      </c>
      <c r="AA451" s="20">
        <v>170</v>
      </c>
      <c r="AB451" s="20">
        <v>534</v>
      </c>
      <c r="AC451" s="20">
        <v>704</v>
      </c>
      <c r="AD451" s="32">
        <v>230</v>
      </c>
      <c r="AE451" s="34">
        <v>63</v>
      </c>
      <c r="AF451" s="30">
        <v>151</v>
      </c>
      <c r="AG451" s="1">
        <v>131</v>
      </c>
      <c r="AH451" s="1">
        <v>165</v>
      </c>
      <c r="AI451" s="1">
        <v>1070</v>
      </c>
      <c r="AJ451" s="1"/>
      <c r="AK451" s="4">
        <f t="shared" si="320"/>
        <v>87.264240316953135</v>
      </c>
      <c r="AL451" s="4">
        <f t="shared" si="321"/>
        <v>79.082222442057912</v>
      </c>
      <c r="AM451" s="14">
        <f t="shared" si="322"/>
        <v>82.877790591805763</v>
      </c>
      <c r="AN451" s="10">
        <f t="shared" si="313"/>
        <v>59.399199999999993</v>
      </c>
      <c r="AO451" s="18">
        <f t="shared" si="295"/>
        <v>83.103399999999993</v>
      </c>
      <c r="AP451" s="39">
        <f t="shared" si="318"/>
        <v>92.408407756388925</v>
      </c>
      <c r="AQ451" s="37">
        <f t="shared" si="314"/>
        <v>70.94</v>
      </c>
      <c r="AR451" s="24">
        <f>((AF451/1.8)*0.8+(F451/0.8)*0.2)*0.57+45</f>
        <v>95.080833333333331</v>
      </c>
      <c r="AS451" s="22">
        <f>((AA451/3)*0.6+(AC451/9)*0.2+(AZ451/0.96)*0.2)*0.7+41</f>
        <v>87.487112685675555</v>
      </c>
      <c r="AT451" s="26">
        <v>95</v>
      </c>
      <c r="AU451" s="43">
        <f t="shared" si="315"/>
        <v>74.331412664772728</v>
      </c>
      <c r="AV451" s="37">
        <f t="shared" si="323"/>
        <v>87.781714136141346</v>
      </c>
      <c r="AW451" s="42">
        <f t="shared" ref="AW451:AW482" si="336">((AQ451/0.95)*0.4+(AS451/0.95)*0.2+(AR451/0.95)*0.2+(AY451/0.95)*0.2)*0.71+30</f>
        <v>88.11370700883505</v>
      </c>
      <c r="AX451" s="45">
        <f t="shared" si="324"/>
        <v>55.673445334293817</v>
      </c>
      <c r="AY451" s="47">
        <f t="shared" si="316"/>
        <v>64.340938899253729</v>
      </c>
      <c r="AZ451" s="28">
        <f t="shared" si="325"/>
        <v>80.475439368441855</v>
      </c>
      <c r="BA451" s="49">
        <f t="shared" si="326"/>
        <v>68.167432812454251</v>
      </c>
      <c r="BB451" s="45">
        <f t="shared" si="298"/>
        <v>80.134724481530071</v>
      </c>
      <c r="BC451" s="5">
        <f t="shared" si="327"/>
        <v>52.5</v>
      </c>
      <c r="BD451" s="5">
        <f t="shared" si="310"/>
        <v>88.15789473684211</v>
      </c>
      <c r="BE451" s="5">
        <f t="shared" si="328"/>
        <v>60.625</v>
      </c>
      <c r="BF451" s="5">
        <f t="shared" si="311"/>
        <v>84.888059701492537</v>
      </c>
      <c r="BG451" s="5">
        <f t="shared" si="312"/>
        <v>70.111940298507463</v>
      </c>
      <c r="BH451" s="5">
        <f t="shared" si="329"/>
        <v>88.617913451861796</v>
      </c>
      <c r="BI451" s="5">
        <f t="shared" si="330"/>
        <v>5</v>
      </c>
      <c r="BJ451" s="5">
        <f t="shared" si="331"/>
        <v>73.684210526315795</v>
      </c>
      <c r="BK451" s="5">
        <f t="shared" si="332"/>
        <v>12.5</v>
      </c>
      <c r="BL451" s="5">
        <f t="shared" si="333"/>
        <v>66.417910447761187</v>
      </c>
      <c r="BM451" s="5">
        <f t="shared" si="334"/>
        <v>33.582089552238806</v>
      </c>
      <c r="BN451" s="5">
        <f t="shared" si="335"/>
        <v>74.706474337470652</v>
      </c>
      <c r="BP451" s="51" t="s">
        <v>795</v>
      </c>
      <c r="BQ451" s="51" t="s">
        <v>781</v>
      </c>
    </row>
    <row r="452" spans="1:69" x14ac:dyDescent="0.25">
      <c r="A452" s="1">
        <v>158</v>
      </c>
      <c r="B452" s="1" t="s">
        <v>219</v>
      </c>
      <c r="C452" s="1" t="s">
        <v>73</v>
      </c>
      <c r="D452" s="1">
        <v>24</v>
      </c>
      <c r="E452" s="4">
        <f t="shared" si="319"/>
        <v>68</v>
      </c>
      <c r="F452">
        <v>73</v>
      </c>
      <c r="G452">
        <v>170</v>
      </c>
      <c r="H452" t="s">
        <v>586</v>
      </c>
      <c r="I452" s="1" t="s">
        <v>587</v>
      </c>
      <c r="J452" s="1" t="s">
        <v>39</v>
      </c>
      <c r="K452" s="1">
        <v>11</v>
      </c>
      <c r="L452" s="1">
        <v>3</v>
      </c>
      <c r="M452" s="1">
        <v>239</v>
      </c>
      <c r="N452" s="12">
        <v>21</v>
      </c>
      <c r="O452" s="12">
        <v>61</v>
      </c>
      <c r="P452" s="12">
        <v>0.34399999999999997</v>
      </c>
      <c r="Q452" s="7">
        <v>5</v>
      </c>
      <c r="R452" s="7">
        <v>17</v>
      </c>
      <c r="S452" s="7">
        <v>0.29399999999999998</v>
      </c>
      <c r="T452" s="1">
        <v>16</v>
      </c>
      <c r="U452" s="1">
        <v>44</v>
      </c>
      <c r="V452" s="1">
        <v>0.36399999999999999</v>
      </c>
      <c r="W452" s="1">
        <v>0.38500000000000001</v>
      </c>
      <c r="X452" s="16">
        <v>10</v>
      </c>
      <c r="Y452" s="16">
        <v>21</v>
      </c>
      <c r="Z452" s="16">
        <v>0.47599999999999998</v>
      </c>
      <c r="AA452" s="20">
        <v>6</v>
      </c>
      <c r="AB452" s="20">
        <v>22</v>
      </c>
      <c r="AC452" s="20">
        <v>28</v>
      </c>
      <c r="AD452" s="32">
        <v>60</v>
      </c>
      <c r="AE452" s="34">
        <v>8</v>
      </c>
      <c r="AF452" s="30">
        <v>0</v>
      </c>
      <c r="AG452" s="1">
        <v>25</v>
      </c>
      <c r="AH452" s="1">
        <v>26</v>
      </c>
      <c r="AI452" s="1">
        <v>57</v>
      </c>
      <c r="AJ452" s="1"/>
      <c r="AK452" s="4">
        <f t="shared" si="320"/>
        <v>73.966299694530591</v>
      </c>
      <c r="AL452" s="4">
        <f t="shared" si="321"/>
        <v>65.471389099107782</v>
      </c>
      <c r="AM452" s="14">
        <f t="shared" si="322"/>
        <v>57.403593323216995</v>
      </c>
      <c r="AN452" s="10">
        <f t="shared" si="313"/>
        <v>69.4208</v>
      </c>
      <c r="AO452" s="18">
        <f t="shared" si="295"/>
        <v>55.693999999999996</v>
      </c>
      <c r="AP452" s="39">
        <f t="shared" si="318"/>
        <v>67.89252987554822</v>
      </c>
      <c r="AQ452" s="37">
        <f t="shared" si="314"/>
        <v>50.04</v>
      </c>
      <c r="AR452" s="24">
        <f t="shared" ref="AR452:AR493" si="337">((AF452/1.8)*0.8+(F452/0.8)*0.2)*0.73+40</f>
        <v>53.322499999999998</v>
      </c>
      <c r="AS452" s="22">
        <f>((AA452/3)*0.6+(AC452/9)*0.2+(AZ452/0.96)*0.2)*0.75+40</f>
        <v>52.290726004302698</v>
      </c>
      <c r="AT452" s="26">
        <f t="shared" ref="AT452:AT474" si="338">((AB452/7)*0.65+(AC452/9)*0.2+(AZ452/0.96)*0.25)*0.6+47</f>
        <v>59.523106956683655</v>
      </c>
      <c r="AU452" s="43">
        <f t="shared" si="315"/>
        <v>57.370790922846894</v>
      </c>
      <c r="AV452" s="37">
        <f t="shared" si="323"/>
        <v>73.133339349984311</v>
      </c>
      <c r="AW452" s="42">
        <f t="shared" si="336"/>
        <v>73.745337542497026</v>
      </c>
      <c r="AX452" s="45">
        <f t="shared" si="324"/>
        <v>83.165703621668584</v>
      </c>
      <c r="AY452" s="47">
        <f t="shared" si="316"/>
        <v>86.969243470149252</v>
      </c>
      <c r="AZ452" s="28">
        <f t="shared" si="325"/>
        <v>69.913979760870632</v>
      </c>
      <c r="BA452" s="49">
        <f t="shared" si="326"/>
        <v>85.905164322373111</v>
      </c>
      <c r="BB452" s="45">
        <f t="shared" si="298"/>
        <v>51.751410435582919</v>
      </c>
      <c r="BC452" s="5">
        <f t="shared" si="327"/>
        <v>87.5</v>
      </c>
      <c r="BD452" s="5">
        <f t="shared" si="310"/>
        <v>64.473684210526315</v>
      </c>
      <c r="BE452" s="5">
        <f t="shared" si="328"/>
        <v>88.75</v>
      </c>
      <c r="BF452" s="5">
        <f t="shared" si="311"/>
        <v>58.022388059701491</v>
      </c>
      <c r="BG452" s="5">
        <f t="shared" si="312"/>
        <v>96.977611940298516</v>
      </c>
      <c r="BH452" s="5">
        <f t="shared" si="329"/>
        <v>58.607849714860784</v>
      </c>
      <c r="BI452" s="5">
        <f t="shared" si="330"/>
        <v>75</v>
      </c>
      <c r="BJ452" s="5">
        <f t="shared" si="331"/>
        <v>21.05263157894737</v>
      </c>
      <c r="BK452" s="5">
        <f t="shared" si="332"/>
        <v>75</v>
      </c>
      <c r="BL452" s="5">
        <f t="shared" si="333"/>
        <v>6.7164179104477606</v>
      </c>
      <c r="BM452" s="5">
        <f t="shared" si="334"/>
        <v>93.28358208955224</v>
      </c>
      <c r="BN452" s="5">
        <f t="shared" si="335"/>
        <v>8.0174438108017441</v>
      </c>
      <c r="BP452" s="51" t="s">
        <v>788</v>
      </c>
      <c r="BQ452" s="51" t="s">
        <v>781</v>
      </c>
    </row>
    <row r="453" spans="1:69" x14ac:dyDescent="0.25">
      <c r="A453" s="1">
        <v>196</v>
      </c>
      <c r="B453" s="1" t="s">
        <v>257</v>
      </c>
      <c r="C453" s="1" t="s">
        <v>30</v>
      </c>
      <c r="D453" s="1">
        <v>22</v>
      </c>
      <c r="E453" s="4">
        <f t="shared" si="319"/>
        <v>73</v>
      </c>
      <c r="F453">
        <v>78</v>
      </c>
      <c r="G453">
        <v>210</v>
      </c>
      <c r="H453" t="s">
        <v>603</v>
      </c>
      <c r="I453" s="1" t="s">
        <v>587</v>
      </c>
      <c r="J453" s="1" t="s">
        <v>28</v>
      </c>
      <c r="K453" s="1">
        <v>70</v>
      </c>
      <c r="L453" s="1">
        <v>30</v>
      </c>
      <c r="M453" s="1">
        <v>1681</v>
      </c>
      <c r="N453" s="12">
        <v>279</v>
      </c>
      <c r="O453" s="12">
        <v>717</v>
      </c>
      <c r="P453" s="12">
        <v>0.38900000000000001</v>
      </c>
      <c r="Q453" s="7">
        <v>121</v>
      </c>
      <c r="R453" s="7">
        <v>354</v>
      </c>
      <c r="S453" s="7">
        <v>0.34200000000000003</v>
      </c>
      <c r="T453" s="1">
        <v>158</v>
      </c>
      <c r="U453" s="1">
        <v>363</v>
      </c>
      <c r="V453" s="1">
        <v>0.435</v>
      </c>
      <c r="W453" s="1">
        <v>0.47399999999999998</v>
      </c>
      <c r="X453" s="16">
        <v>125</v>
      </c>
      <c r="Y453" s="16">
        <v>156</v>
      </c>
      <c r="Z453" s="16">
        <v>0.80100000000000005</v>
      </c>
      <c r="AA453" s="20">
        <v>12</v>
      </c>
      <c r="AB453" s="20">
        <v>144</v>
      </c>
      <c r="AC453" s="20">
        <v>156</v>
      </c>
      <c r="AD453" s="32">
        <v>127</v>
      </c>
      <c r="AE453" s="34">
        <v>20</v>
      </c>
      <c r="AF453" s="30">
        <v>14</v>
      </c>
      <c r="AG453" s="1">
        <v>82</v>
      </c>
      <c r="AH453" s="1">
        <v>119</v>
      </c>
      <c r="AI453" s="1">
        <v>804</v>
      </c>
      <c r="AJ453" s="1"/>
      <c r="AK453" s="4">
        <f t="shared" si="320"/>
        <v>81.451511773924693</v>
      </c>
      <c r="AL453" s="4">
        <f t="shared" si="321"/>
        <v>73.132723815664107</v>
      </c>
      <c r="AM453" s="14">
        <f t="shared" si="322"/>
        <v>71.808168437025799</v>
      </c>
      <c r="AN453" s="10">
        <f t="shared" si="313"/>
        <v>87.620800000000003</v>
      </c>
      <c r="AO453" s="18">
        <f t="shared" si="295"/>
        <v>85.745409999999993</v>
      </c>
      <c r="AP453" s="39">
        <f t="shared" si="318"/>
        <v>75.741356509460047</v>
      </c>
      <c r="AQ453" s="37">
        <f t="shared" si="314"/>
        <v>54.6</v>
      </c>
      <c r="AR453" s="24">
        <f t="shared" si="337"/>
        <v>58.777222222222221</v>
      </c>
      <c r="AS453" s="22">
        <f>((AA453/3)*0.6+(AC453/9)*0.2+(AZ453/0.96)*0.2)*0.75+40</f>
        <v>56.37052245617479</v>
      </c>
      <c r="AT453" s="26">
        <f t="shared" si="338"/>
        <v>69.073379599031938</v>
      </c>
      <c r="AU453" s="43">
        <f t="shared" si="315"/>
        <v>64.358955182416267</v>
      </c>
      <c r="AV453" s="37">
        <f t="shared" si="323"/>
        <v>79.581000632391778</v>
      </c>
      <c r="AW453" s="42">
        <f t="shared" si="336"/>
        <v>75.579263919799985</v>
      </c>
      <c r="AX453" s="45">
        <f t="shared" si="324"/>
        <v>83.018445455421642</v>
      </c>
      <c r="AY453" s="47">
        <f t="shared" si="316"/>
        <v>80.583950559701492</v>
      </c>
      <c r="AZ453" s="28">
        <f t="shared" si="325"/>
        <v>76.611343719518658</v>
      </c>
      <c r="BA453" s="49">
        <f t="shared" si="326"/>
        <v>79.688034178628413</v>
      </c>
      <c r="BB453" s="45">
        <f t="shared" si="298"/>
        <v>70.965728178832535</v>
      </c>
      <c r="BC453" s="5">
        <f t="shared" si="327"/>
        <v>92.5</v>
      </c>
      <c r="BD453" s="5">
        <f t="shared" si="310"/>
        <v>76.315789473684205</v>
      </c>
      <c r="BE453" s="5">
        <f t="shared" si="328"/>
        <v>74.6875</v>
      </c>
      <c r="BF453" s="5">
        <f t="shared" si="311"/>
        <v>71.455223880597018</v>
      </c>
      <c r="BG453" s="5">
        <f t="shared" si="312"/>
        <v>83.544776119402982</v>
      </c>
      <c r="BH453" s="5">
        <f t="shared" si="329"/>
        <v>80.37571284803758</v>
      </c>
      <c r="BI453" s="5">
        <f t="shared" si="330"/>
        <v>85</v>
      </c>
      <c r="BJ453" s="5">
        <f t="shared" si="331"/>
        <v>47.368421052631575</v>
      </c>
      <c r="BK453" s="5">
        <f t="shared" si="332"/>
        <v>43.75</v>
      </c>
      <c r="BL453" s="5">
        <f t="shared" si="333"/>
        <v>36.567164179104473</v>
      </c>
      <c r="BM453" s="5">
        <f t="shared" si="334"/>
        <v>63.432835820895519</v>
      </c>
      <c r="BN453" s="5">
        <f t="shared" si="335"/>
        <v>56.390472995639051</v>
      </c>
      <c r="BP453" s="51" t="s">
        <v>785</v>
      </c>
      <c r="BQ453" s="51" t="s">
        <v>787</v>
      </c>
    </row>
    <row r="454" spans="1:69" x14ac:dyDescent="0.25">
      <c r="A454" s="1">
        <v>335</v>
      </c>
      <c r="B454" s="1" t="s">
        <v>397</v>
      </c>
      <c r="C454" s="1" t="s">
        <v>33</v>
      </c>
      <c r="D454" s="1">
        <v>28</v>
      </c>
      <c r="E454" s="4">
        <f t="shared" si="319"/>
        <v>80</v>
      </c>
      <c r="F454">
        <v>85</v>
      </c>
      <c r="G454">
        <v>250</v>
      </c>
      <c r="H454" t="s">
        <v>586</v>
      </c>
      <c r="I454" s="1" t="s">
        <v>599</v>
      </c>
      <c r="J454" s="1" t="s">
        <v>53</v>
      </c>
      <c r="K454" s="1">
        <v>81</v>
      </c>
      <c r="L454" s="1">
        <v>80</v>
      </c>
      <c r="M454" s="1">
        <v>2045</v>
      </c>
      <c r="N454" s="12">
        <v>314</v>
      </c>
      <c r="O454" s="12">
        <v>566</v>
      </c>
      <c r="P454" s="12">
        <v>0.55500000000000005</v>
      </c>
      <c r="Q454" s="7">
        <v>2</v>
      </c>
      <c r="R454" s="7">
        <v>6</v>
      </c>
      <c r="S454" s="7">
        <v>0.33300000000000002</v>
      </c>
      <c r="T454" s="1">
        <v>312</v>
      </c>
      <c r="U454" s="1">
        <v>560</v>
      </c>
      <c r="V454" s="1">
        <v>0.55700000000000005</v>
      </c>
      <c r="W454" s="1">
        <v>0.55700000000000005</v>
      </c>
      <c r="X454" s="16">
        <v>155</v>
      </c>
      <c r="Y454" s="16">
        <v>216</v>
      </c>
      <c r="Z454" s="16">
        <v>0.71799999999999997</v>
      </c>
      <c r="AA454" s="20">
        <v>203</v>
      </c>
      <c r="AB454" s="20">
        <v>388</v>
      </c>
      <c r="AC454" s="20">
        <v>591</v>
      </c>
      <c r="AD454" s="32">
        <v>55</v>
      </c>
      <c r="AE454" s="34">
        <v>33</v>
      </c>
      <c r="AF454" s="30">
        <v>97</v>
      </c>
      <c r="AG454" s="1">
        <v>116</v>
      </c>
      <c r="AH454" s="1">
        <v>227</v>
      </c>
      <c r="AI454" s="1">
        <v>785</v>
      </c>
      <c r="AJ454" s="1"/>
      <c r="AK454" s="4">
        <f t="shared" si="320"/>
        <v>84.090534416185506</v>
      </c>
      <c r="AL454" s="4">
        <f t="shared" si="321"/>
        <v>75.833841108331058</v>
      </c>
      <c r="AM454" s="14">
        <f t="shared" si="322"/>
        <v>79.038823975720788</v>
      </c>
      <c r="AN454" s="10">
        <f t="shared" si="313"/>
        <v>61.711599999999997</v>
      </c>
      <c r="AO454" s="18">
        <f t="shared" si="295"/>
        <v>80.57038</v>
      </c>
      <c r="AP454" s="39">
        <f t="shared" si="318"/>
        <v>90.641457801964776</v>
      </c>
      <c r="AQ454" s="37">
        <f t="shared" si="314"/>
        <v>59.54</v>
      </c>
      <c r="AR454" s="24">
        <f t="shared" si="337"/>
        <v>86.983611111111117</v>
      </c>
      <c r="AS454" s="22">
        <f>((AA454/3)*0.6+(AC454/9)*0.2+(AZ454/0.96)*0.2)*0.7+41</f>
        <v>91.241329924037814</v>
      </c>
      <c r="AT454" s="26">
        <f t="shared" si="338"/>
        <v>90.027139204326232</v>
      </c>
      <c r="AU454" s="43">
        <f t="shared" si="315"/>
        <v>54.283373128289476</v>
      </c>
      <c r="AV454" s="37">
        <f t="shared" si="323"/>
        <v>79.609010649102515</v>
      </c>
      <c r="AW454" s="42">
        <f t="shared" si="336"/>
        <v>84.311161132300199</v>
      </c>
      <c r="AX454" s="45">
        <f t="shared" si="324"/>
        <v>64.832866929396118</v>
      </c>
      <c r="AY454" s="47">
        <f t="shared" si="316"/>
        <v>66.044376399253736</v>
      </c>
      <c r="AZ454" s="28">
        <f t="shared" si="325"/>
        <v>86.5919766219736</v>
      </c>
      <c r="BA454" s="49">
        <f t="shared" si="326"/>
        <v>49.66811947470336</v>
      </c>
      <c r="BB454" s="45">
        <f t="shared" si="298"/>
        <v>88.246231381117184</v>
      </c>
      <c r="BC454" s="5">
        <f t="shared" si="327"/>
        <v>77.5</v>
      </c>
      <c r="BD454" s="5">
        <f t="shared" si="310"/>
        <v>92.89473684210526</v>
      </c>
      <c r="BE454" s="5">
        <f t="shared" si="328"/>
        <v>55</v>
      </c>
      <c r="BF454" s="5">
        <f t="shared" si="311"/>
        <v>84.888059701492537</v>
      </c>
      <c r="BG454" s="5">
        <f t="shared" si="312"/>
        <v>70.111940298507463</v>
      </c>
      <c r="BH454" s="5">
        <f t="shared" si="329"/>
        <v>85.870513250587052</v>
      </c>
      <c r="BI454" s="5">
        <f t="shared" si="330"/>
        <v>55</v>
      </c>
      <c r="BJ454" s="5">
        <f t="shared" si="331"/>
        <v>84.21052631578948</v>
      </c>
      <c r="BK454" s="5">
        <f t="shared" si="332"/>
        <v>0</v>
      </c>
      <c r="BL454" s="5">
        <f t="shared" si="333"/>
        <v>66.417910447761187</v>
      </c>
      <c r="BM454" s="5">
        <f t="shared" si="334"/>
        <v>33.582089552238806</v>
      </c>
      <c r="BN454" s="5">
        <f t="shared" si="335"/>
        <v>68.601140556860116</v>
      </c>
      <c r="BP454" s="51" t="s">
        <v>793</v>
      </c>
      <c r="BQ454" s="51" t="s">
        <v>790</v>
      </c>
    </row>
    <row r="455" spans="1:69" x14ac:dyDescent="0.25">
      <c r="A455" s="1">
        <v>202</v>
      </c>
      <c r="B455" s="1" t="s">
        <v>263</v>
      </c>
      <c r="C455" s="1" t="s">
        <v>50</v>
      </c>
      <c r="D455" s="1">
        <v>22</v>
      </c>
      <c r="E455" s="4">
        <f t="shared" si="319"/>
        <v>76</v>
      </c>
      <c r="F455">
        <v>81</v>
      </c>
      <c r="G455">
        <v>235</v>
      </c>
      <c r="H455" t="s">
        <v>675</v>
      </c>
      <c r="I455" s="1" t="s">
        <v>587</v>
      </c>
      <c r="J455" s="1" t="s">
        <v>182</v>
      </c>
      <c r="K455" s="1">
        <v>68</v>
      </c>
      <c r="L455" s="1">
        <v>63</v>
      </c>
      <c r="M455" s="1">
        <v>2369</v>
      </c>
      <c r="N455" s="12">
        <v>442</v>
      </c>
      <c r="O455" s="12">
        <v>949</v>
      </c>
      <c r="P455" s="12">
        <v>0.46600000000000003</v>
      </c>
      <c r="Q455" s="7">
        <v>87</v>
      </c>
      <c r="R455" s="7">
        <v>239</v>
      </c>
      <c r="S455" s="7">
        <v>0.36399999999999999</v>
      </c>
      <c r="T455" s="1">
        <v>355</v>
      </c>
      <c r="U455" s="1">
        <v>710</v>
      </c>
      <c r="V455" s="1">
        <v>0.5</v>
      </c>
      <c r="W455" s="1">
        <v>0.51200000000000001</v>
      </c>
      <c r="X455" s="16">
        <v>193</v>
      </c>
      <c r="Y455" s="16">
        <v>245</v>
      </c>
      <c r="Z455" s="16">
        <v>0.78800000000000003</v>
      </c>
      <c r="AA455" s="20">
        <v>73</v>
      </c>
      <c r="AB455" s="20">
        <v>357</v>
      </c>
      <c r="AC455" s="20">
        <v>430</v>
      </c>
      <c r="AD455" s="32">
        <v>124</v>
      </c>
      <c r="AE455" s="34">
        <v>69</v>
      </c>
      <c r="AF455" s="30">
        <v>36</v>
      </c>
      <c r="AG455" s="1">
        <v>115</v>
      </c>
      <c r="AH455" s="1">
        <v>134</v>
      </c>
      <c r="AI455" s="1">
        <v>1164</v>
      </c>
      <c r="AJ455" s="1"/>
      <c r="AK455" s="4">
        <f t="shared" si="320"/>
        <v>87.264369644433884</v>
      </c>
      <c r="AL455" s="4">
        <f t="shared" si="321"/>
        <v>79.082354812538213</v>
      </c>
      <c r="AM455" s="14">
        <f t="shared" si="322"/>
        <v>82.511535660091056</v>
      </c>
      <c r="AN455" s="10">
        <f t="shared" si="313"/>
        <v>77.1768</v>
      </c>
      <c r="AO455" s="18">
        <f t="shared" ref="AO455:AO493" si="339">IF(Y455&gt;50,((Z455*107)*0.9+(X455/5)*0.1)*0.7+30,((Z455*90)*0.5+(X455/5)*0.5)*0.7+40)</f>
        <v>85.821079999999995</v>
      </c>
      <c r="AP455" s="39">
        <f t="shared" si="318"/>
        <v>87.859815761682356</v>
      </c>
      <c r="AQ455" s="37">
        <f t="shared" si="314"/>
        <v>73.22</v>
      </c>
      <c r="AR455" s="24">
        <f t="shared" si="337"/>
        <v>66.462500000000006</v>
      </c>
      <c r="AS455" s="22">
        <f t="shared" ref="AS455:AS465" si="340">((AA455/3)*0.6+(AC455/9)*0.2+(AZ455/0.96)*0.2)*0.75+40</f>
        <v>71.229467359182934</v>
      </c>
      <c r="AT455" s="26">
        <f t="shared" si="338"/>
        <v>85.736134025849594</v>
      </c>
      <c r="AU455" s="43">
        <f t="shared" si="315"/>
        <v>64.129864591208133</v>
      </c>
      <c r="AV455" s="37">
        <f t="shared" si="323"/>
        <v>82.918624945819772</v>
      </c>
      <c r="AW455" s="42">
        <f t="shared" si="336"/>
        <v>84.662657176241424</v>
      </c>
      <c r="AX455" s="45">
        <f t="shared" si="324"/>
        <v>80.804887996602872</v>
      </c>
      <c r="AY455" s="47">
        <f t="shared" si="316"/>
        <v>81.568908115671633</v>
      </c>
      <c r="AZ455" s="28">
        <f t="shared" si="325"/>
        <v>83.921924432104106</v>
      </c>
      <c r="BA455" s="49">
        <f t="shared" si="326"/>
        <v>77.659471037090356</v>
      </c>
      <c r="BB455" s="45">
        <f t="shared" si="298"/>
        <v>79.634005899067262</v>
      </c>
      <c r="BC455" s="5">
        <f t="shared" si="327"/>
        <v>92.5</v>
      </c>
      <c r="BD455" s="5">
        <f t="shared" si="310"/>
        <v>83.421052631578945</v>
      </c>
      <c r="BE455" s="5">
        <f t="shared" si="328"/>
        <v>66.25</v>
      </c>
      <c r="BF455" s="5">
        <f t="shared" si="311"/>
        <v>79.850746268656707</v>
      </c>
      <c r="BG455" s="5">
        <f t="shared" si="312"/>
        <v>75.149253731343279</v>
      </c>
      <c r="BH455" s="5">
        <f t="shared" si="329"/>
        <v>90.76148943307615</v>
      </c>
      <c r="BI455" s="5">
        <f t="shared" si="330"/>
        <v>85</v>
      </c>
      <c r="BJ455" s="5">
        <f t="shared" si="331"/>
        <v>63.157894736842103</v>
      </c>
      <c r="BK455" s="5">
        <f t="shared" si="332"/>
        <v>25</v>
      </c>
      <c r="BL455" s="5">
        <f t="shared" si="333"/>
        <v>55.223880597014919</v>
      </c>
      <c r="BM455" s="5">
        <f t="shared" si="334"/>
        <v>44.776119402985074</v>
      </c>
      <c r="BN455" s="5">
        <f t="shared" si="335"/>
        <v>79.469976517947003</v>
      </c>
      <c r="BP455" s="51" t="s">
        <v>799</v>
      </c>
      <c r="BQ455" s="51" t="s">
        <v>789</v>
      </c>
    </row>
    <row r="456" spans="1:69" x14ac:dyDescent="0.25">
      <c r="A456" s="1">
        <v>130</v>
      </c>
      <c r="B456" s="1" t="s">
        <v>190</v>
      </c>
      <c r="C456" s="1" t="s">
        <v>73</v>
      </c>
      <c r="D456" s="1">
        <v>28</v>
      </c>
      <c r="E456" s="4">
        <f t="shared" si="319"/>
        <v>69</v>
      </c>
      <c r="F456">
        <v>74</v>
      </c>
      <c r="G456">
        <v>195</v>
      </c>
      <c r="H456" t="s">
        <v>694</v>
      </c>
      <c r="I456" s="1" t="s">
        <v>587</v>
      </c>
      <c r="J456" s="1" t="s">
        <v>41</v>
      </c>
      <c r="K456" s="1">
        <v>12</v>
      </c>
      <c r="L456" s="1">
        <v>0</v>
      </c>
      <c r="M456" s="1">
        <v>177</v>
      </c>
      <c r="N456" s="12">
        <v>19</v>
      </c>
      <c r="O456" s="12">
        <v>51</v>
      </c>
      <c r="P456" s="12">
        <v>0.373</v>
      </c>
      <c r="Q456" s="7">
        <v>5</v>
      </c>
      <c r="R456" s="7">
        <v>18</v>
      </c>
      <c r="S456" s="7">
        <v>0.27800000000000002</v>
      </c>
      <c r="T456" s="1">
        <v>14</v>
      </c>
      <c r="U456" s="1">
        <v>33</v>
      </c>
      <c r="V456" s="1">
        <v>0.42399999999999999</v>
      </c>
      <c r="W456" s="1">
        <v>0.42199999999999999</v>
      </c>
      <c r="X456" s="16">
        <v>8</v>
      </c>
      <c r="Y456" s="16">
        <v>13</v>
      </c>
      <c r="Z456" s="16">
        <v>0.61499999999999999</v>
      </c>
      <c r="AA456" s="20">
        <v>2</v>
      </c>
      <c r="AB456" s="20">
        <v>20</v>
      </c>
      <c r="AC456" s="20">
        <v>22</v>
      </c>
      <c r="AD456" s="32">
        <v>24</v>
      </c>
      <c r="AE456" s="34">
        <v>11</v>
      </c>
      <c r="AF456" s="30">
        <v>4</v>
      </c>
      <c r="AG456" s="1">
        <v>10</v>
      </c>
      <c r="AH456" s="1">
        <v>20</v>
      </c>
      <c r="AI456" s="1">
        <v>51</v>
      </c>
      <c r="AJ456" s="1"/>
      <c r="AK456" s="4">
        <f t="shared" si="320"/>
        <v>72.512160236265203</v>
      </c>
      <c r="AL456" s="4">
        <f t="shared" si="321"/>
        <v>63.983034594765556</v>
      </c>
      <c r="AM456" s="14">
        <f t="shared" si="322"/>
        <v>58.260441578148708</v>
      </c>
      <c r="AN456" s="10">
        <f t="shared" si="313"/>
        <v>68.729600000000005</v>
      </c>
      <c r="AO456" s="18">
        <f t="shared" si="339"/>
        <v>59.932500000000005</v>
      </c>
      <c r="AP456" s="39">
        <f t="shared" si="318"/>
        <v>66.778957586060898</v>
      </c>
      <c r="AQ456" s="37">
        <f t="shared" si="314"/>
        <v>51.18</v>
      </c>
      <c r="AR456" s="24">
        <f t="shared" si="337"/>
        <v>54.802777777777777</v>
      </c>
      <c r="AS456" s="22">
        <f t="shared" si="340"/>
        <v>51.08379911574503</v>
      </c>
      <c r="AT456" s="26">
        <f t="shared" si="338"/>
        <v>58.824751496697409</v>
      </c>
      <c r="AU456" s="43">
        <f t="shared" si="315"/>
        <v>52.404538943480858</v>
      </c>
      <c r="AV456" s="37">
        <f t="shared" si="323"/>
        <v>71.437408546423057</v>
      </c>
      <c r="AW456" s="42">
        <f t="shared" si="336"/>
        <v>73.129542725883368</v>
      </c>
      <c r="AX456" s="45">
        <f t="shared" si="324"/>
        <v>73.514006362447248</v>
      </c>
      <c r="AY456" s="47">
        <f t="shared" si="316"/>
        <v>80.296138526119393</v>
      </c>
      <c r="AZ456" s="28">
        <f t="shared" si="325"/>
        <v>66.669647674101512</v>
      </c>
      <c r="BA456" s="49">
        <f t="shared" si="326"/>
        <v>82.185028999544102</v>
      </c>
      <c r="BB456" s="45">
        <f t="shared" si="298"/>
        <v>54.49941418381956</v>
      </c>
      <c r="BC456" s="5">
        <f t="shared" si="327"/>
        <v>77.5</v>
      </c>
      <c r="BD456" s="5">
        <f t="shared" si="310"/>
        <v>66.84210526315789</v>
      </c>
      <c r="BE456" s="5">
        <f t="shared" si="328"/>
        <v>85.9375</v>
      </c>
      <c r="BF456" s="5">
        <f t="shared" si="311"/>
        <v>66.417910447761187</v>
      </c>
      <c r="BG456" s="5">
        <f t="shared" si="312"/>
        <v>88.582089552238813</v>
      </c>
      <c r="BH456" s="5">
        <f t="shared" si="329"/>
        <v>57.671922173767193</v>
      </c>
      <c r="BI456" s="5">
        <f t="shared" si="330"/>
        <v>55</v>
      </c>
      <c r="BJ456" s="5">
        <f t="shared" si="331"/>
        <v>26.315789473684209</v>
      </c>
      <c r="BK456" s="5">
        <f t="shared" si="332"/>
        <v>68.75</v>
      </c>
      <c r="BL456" s="5">
        <f t="shared" si="333"/>
        <v>25.373134328358208</v>
      </c>
      <c r="BM456" s="5">
        <f t="shared" si="334"/>
        <v>74.626865671641781</v>
      </c>
      <c r="BN456" s="5">
        <f t="shared" si="335"/>
        <v>5.9376048305937603</v>
      </c>
      <c r="BP456" s="51" t="s">
        <v>794</v>
      </c>
      <c r="BQ456" s="51" t="s">
        <v>787</v>
      </c>
    </row>
    <row r="457" spans="1:69" x14ac:dyDescent="0.25">
      <c r="A457" s="1">
        <v>11</v>
      </c>
      <c r="B457" s="1" t="s">
        <v>48</v>
      </c>
      <c r="C457" s="1" t="s">
        <v>30</v>
      </c>
      <c r="D457" s="1">
        <v>33</v>
      </c>
      <c r="E457" s="4">
        <f t="shared" si="319"/>
        <v>71</v>
      </c>
      <c r="F457">
        <v>76</v>
      </c>
      <c r="G457">
        <v>213</v>
      </c>
      <c r="H457" t="s">
        <v>635</v>
      </c>
      <c r="I457" s="1" t="s">
        <v>587</v>
      </c>
      <c r="J457" s="1" t="s">
        <v>31</v>
      </c>
      <c r="K457" s="1">
        <v>63</v>
      </c>
      <c r="L457" s="1">
        <v>41</v>
      </c>
      <c r="M457" s="1">
        <v>1648</v>
      </c>
      <c r="N457" s="12">
        <v>225</v>
      </c>
      <c r="O457" s="12">
        <v>455</v>
      </c>
      <c r="P457" s="12">
        <v>0.495</v>
      </c>
      <c r="Q457" s="7">
        <v>10</v>
      </c>
      <c r="R457" s="7">
        <v>29</v>
      </c>
      <c r="S457" s="7">
        <v>0.34499999999999997</v>
      </c>
      <c r="T457" s="1">
        <v>215</v>
      </c>
      <c r="U457" s="1">
        <v>426</v>
      </c>
      <c r="V457" s="1">
        <v>0.505</v>
      </c>
      <c r="W457" s="1">
        <v>0.505</v>
      </c>
      <c r="X457" s="16">
        <v>79</v>
      </c>
      <c r="Y457" s="16">
        <v>126</v>
      </c>
      <c r="Z457" s="16">
        <v>0.627</v>
      </c>
      <c r="AA457" s="20">
        <v>103</v>
      </c>
      <c r="AB457" s="20">
        <v>177</v>
      </c>
      <c r="AC457" s="20">
        <v>280</v>
      </c>
      <c r="AD457" s="32">
        <v>86</v>
      </c>
      <c r="AE457" s="34">
        <v>129</v>
      </c>
      <c r="AF457" s="30">
        <v>30</v>
      </c>
      <c r="AG457" s="1">
        <v>86</v>
      </c>
      <c r="AH457" s="1">
        <v>166</v>
      </c>
      <c r="AI457" s="1">
        <v>539</v>
      </c>
      <c r="AJ457" s="1"/>
      <c r="AK457" s="4">
        <f t="shared" si="320"/>
        <v>84.034632619271875</v>
      </c>
      <c r="AL457" s="4">
        <f t="shared" si="321"/>
        <v>75.776623975019447</v>
      </c>
      <c r="AM457" s="14">
        <f t="shared" si="322"/>
        <v>72.602071320182091</v>
      </c>
      <c r="AN457" s="10">
        <f t="shared" si="313"/>
        <v>73.528000000000006</v>
      </c>
      <c r="AO457" s="18">
        <f t="shared" si="339"/>
        <v>73.372069999999994</v>
      </c>
      <c r="AP457" s="39">
        <f t="shared" si="318"/>
        <v>79.096199027500617</v>
      </c>
      <c r="AQ457" s="37">
        <v>94</v>
      </c>
      <c r="AR457" s="24">
        <f t="shared" si="337"/>
        <v>63.603333333333339</v>
      </c>
      <c r="AS457" s="22">
        <f t="shared" si="340"/>
        <v>71.100637484582435</v>
      </c>
      <c r="AT457" s="26">
        <f t="shared" si="338"/>
        <v>71.578732722677671</v>
      </c>
      <c r="AU457" s="43">
        <f t="shared" si="315"/>
        <v>60.515934994019148</v>
      </c>
      <c r="AV457" s="37">
        <f t="shared" si="323"/>
        <v>78.39339311828013</v>
      </c>
      <c r="AW457" s="42">
        <f t="shared" si="336"/>
        <v>91.405209852500406</v>
      </c>
      <c r="AX457" s="45">
        <f t="shared" si="324"/>
        <v>71.884841221517377</v>
      </c>
      <c r="AY457" s="47">
        <f t="shared" si="316"/>
        <v>88.105531716417914</v>
      </c>
      <c r="AZ457" s="28">
        <f t="shared" si="325"/>
        <v>70.297413234660908</v>
      </c>
      <c r="BA457" s="49">
        <f t="shared" si="326"/>
        <v>84.395213194261927</v>
      </c>
      <c r="BB457" s="45">
        <f t="shared" si="298"/>
        <v>68.547402380377036</v>
      </c>
      <c r="BC457" s="5">
        <f t="shared" si="327"/>
        <v>65</v>
      </c>
      <c r="BD457" s="5">
        <f t="shared" si="310"/>
        <v>71.578947368421055</v>
      </c>
      <c r="BE457" s="5">
        <f t="shared" si="328"/>
        <v>80.3125</v>
      </c>
      <c r="BF457" s="5">
        <f t="shared" si="311"/>
        <v>72.462686567164184</v>
      </c>
      <c r="BG457" s="5">
        <f t="shared" si="312"/>
        <v>82.537313432835816</v>
      </c>
      <c r="BH457" s="5">
        <f t="shared" si="329"/>
        <v>79.877557866487763</v>
      </c>
      <c r="BI457" s="5">
        <f t="shared" si="330"/>
        <v>30</v>
      </c>
      <c r="BJ457" s="5">
        <f t="shared" si="331"/>
        <v>36.842105263157897</v>
      </c>
      <c r="BK457" s="5">
        <f t="shared" si="332"/>
        <v>56.25</v>
      </c>
      <c r="BL457" s="5">
        <f t="shared" si="333"/>
        <v>38.805970149253731</v>
      </c>
      <c r="BM457" s="5">
        <f t="shared" si="334"/>
        <v>61.194029850746269</v>
      </c>
      <c r="BN457" s="5">
        <f t="shared" si="335"/>
        <v>55.28346192552835</v>
      </c>
      <c r="BP457" s="51" t="s">
        <v>797</v>
      </c>
      <c r="BQ457" s="51" t="s">
        <v>787</v>
      </c>
    </row>
    <row r="458" spans="1:69" x14ac:dyDescent="0.25">
      <c r="A458" s="1">
        <v>358</v>
      </c>
      <c r="B458" s="1" t="s">
        <v>421</v>
      </c>
      <c r="C458" s="1" t="s">
        <v>73</v>
      </c>
      <c r="D458" s="1">
        <v>32</v>
      </c>
      <c r="E458" s="4">
        <f t="shared" si="319"/>
        <v>69</v>
      </c>
      <c r="F458">
        <v>74</v>
      </c>
      <c r="G458">
        <v>185</v>
      </c>
      <c r="H458" t="s">
        <v>586</v>
      </c>
      <c r="I458" s="1" t="s">
        <v>611</v>
      </c>
      <c r="J458" s="1" t="s">
        <v>59</v>
      </c>
      <c r="K458" s="1">
        <v>68</v>
      </c>
      <c r="L458" s="1">
        <v>68</v>
      </c>
      <c r="M458" s="1">
        <v>1953</v>
      </c>
      <c r="N458" s="12">
        <v>404</v>
      </c>
      <c r="O458" s="12">
        <v>832</v>
      </c>
      <c r="P458" s="12">
        <v>0.48599999999999999</v>
      </c>
      <c r="Q458" s="7">
        <v>38</v>
      </c>
      <c r="R458" s="7">
        <v>89</v>
      </c>
      <c r="S458" s="7">
        <v>0.42699999999999999</v>
      </c>
      <c r="T458" s="1">
        <v>366</v>
      </c>
      <c r="U458" s="1">
        <v>743</v>
      </c>
      <c r="V458" s="1">
        <v>0.49299999999999999</v>
      </c>
      <c r="W458" s="1">
        <v>0.50800000000000001</v>
      </c>
      <c r="X458" s="16">
        <v>130</v>
      </c>
      <c r="Y458" s="16">
        <v>166</v>
      </c>
      <c r="Z458" s="16">
        <v>0.78300000000000003</v>
      </c>
      <c r="AA458" s="20">
        <v>15</v>
      </c>
      <c r="AB458" s="20">
        <v>114</v>
      </c>
      <c r="AC458" s="20">
        <v>129</v>
      </c>
      <c r="AD458" s="32">
        <v>335</v>
      </c>
      <c r="AE458" s="34">
        <v>44</v>
      </c>
      <c r="AF458" s="30">
        <v>2</v>
      </c>
      <c r="AG458" s="1">
        <v>146</v>
      </c>
      <c r="AH458" s="1">
        <v>108</v>
      </c>
      <c r="AI458" s="1">
        <v>976</v>
      </c>
      <c r="AJ458" s="1"/>
      <c r="AK458" s="4">
        <f t="shared" si="320"/>
        <v>83.294574560377043</v>
      </c>
      <c r="AL458" s="4">
        <f t="shared" si="321"/>
        <v>75.019152785327094</v>
      </c>
      <c r="AM458" s="14">
        <f t="shared" si="322"/>
        <v>81.268652503793618</v>
      </c>
      <c r="AN458" s="10">
        <f t="shared" si="313"/>
        <v>79.918399999999991</v>
      </c>
      <c r="AO458" s="18">
        <f t="shared" si="339"/>
        <v>84.602029999999985</v>
      </c>
      <c r="AP458" s="39">
        <f t="shared" si="318"/>
        <v>80.865649698918361</v>
      </c>
      <c r="AQ458" s="37">
        <f>(AE458/1.5)*0.57+47</f>
        <v>63.72</v>
      </c>
      <c r="AR458" s="24">
        <f t="shared" si="337"/>
        <v>54.153888888888886</v>
      </c>
      <c r="AS458" s="22">
        <f t="shared" si="340"/>
        <v>54.804359471922353</v>
      </c>
      <c r="AT458" s="26">
        <f t="shared" si="338"/>
        <v>65.475788043350931</v>
      </c>
      <c r="AU458" s="43">
        <f t="shared" si="315"/>
        <v>88.714979251794261</v>
      </c>
      <c r="AV458" s="37">
        <f t="shared" si="323"/>
        <v>87.987076501324566</v>
      </c>
      <c r="AW458" s="42">
        <f t="shared" si="336"/>
        <v>77.735498775015841</v>
      </c>
      <c r="AX458" s="45">
        <f t="shared" si="324"/>
        <v>79.65343375875571</v>
      </c>
      <c r="AY458" s="47">
        <f t="shared" si="316"/>
        <v>82.958961753731344</v>
      </c>
      <c r="AZ458" s="28">
        <f t="shared" si="325"/>
        <v>66.587900620303074</v>
      </c>
      <c r="BA458" s="49">
        <f t="shared" si="326"/>
        <v>91.42324821482957</v>
      </c>
      <c r="BB458" s="45">
        <f t="shared" si="298"/>
        <v>60.436577082604977</v>
      </c>
      <c r="BC458" s="5">
        <f t="shared" si="327"/>
        <v>67.5</v>
      </c>
      <c r="BD458" s="5">
        <f t="shared" si="310"/>
        <v>66.84210526315789</v>
      </c>
      <c r="BE458" s="5">
        <f t="shared" si="328"/>
        <v>85.9375</v>
      </c>
      <c r="BF458" s="5">
        <f t="shared" si="311"/>
        <v>63.059701492537314</v>
      </c>
      <c r="BG458" s="5">
        <f t="shared" si="312"/>
        <v>91.940298507462686</v>
      </c>
      <c r="BH458" s="5">
        <f t="shared" si="329"/>
        <v>84.481717544448173</v>
      </c>
      <c r="BI458" s="5">
        <f t="shared" si="330"/>
        <v>35</v>
      </c>
      <c r="BJ458" s="5">
        <f t="shared" si="331"/>
        <v>26.315789473684209</v>
      </c>
      <c r="BK458" s="5">
        <f t="shared" si="332"/>
        <v>68.75</v>
      </c>
      <c r="BL458" s="5">
        <f t="shared" si="333"/>
        <v>17.910447761194028</v>
      </c>
      <c r="BM458" s="5">
        <f t="shared" si="334"/>
        <v>82.089552238805965</v>
      </c>
      <c r="BN458" s="5">
        <f t="shared" si="335"/>
        <v>65.514927876551496</v>
      </c>
      <c r="BP458" s="51" t="s">
        <v>781</v>
      </c>
      <c r="BQ458" s="51" t="s">
        <v>781</v>
      </c>
    </row>
    <row r="459" spans="1:69" x14ac:dyDescent="0.25">
      <c r="A459" s="1">
        <v>419</v>
      </c>
      <c r="B459" s="1" t="s">
        <v>484</v>
      </c>
      <c r="C459" s="1" t="s">
        <v>50</v>
      </c>
      <c r="D459" s="1">
        <v>23</v>
      </c>
      <c r="E459" s="4">
        <f t="shared" si="319"/>
        <v>74</v>
      </c>
      <c r="F459">
        <v>79</v>
      </c>
      <c r="G459">
        <v>200</v>
      </c>
      <c r="H459" t="s">
        <v>642</v>
      </c>
      <c r="I459" s="1" t="s">
        <v>587</v>
      </c>
      <c r="J459" s="1" t="s">
        <v>77</v>
      </c>
      <c r="K459" s="1">
        <v>72</v>
      </c>
      <c r="L459" s="1">
        <v>22</v>
      </c>
      <c r="M459" s="1">
        <v>1412</v>
      </c>
      <c r="N459" s="12">
        <v>159</v>
      </c>
      <c r="O459" s="12">
        <v>371</v>
      </c>
      <c r="P459" s="12">
        <v>0.42899999999999999</v>
      </c>
      <c r="Q459" s="7">
        <v>73</v>
      </c>
      <c r="R459" s="7">
        <v>197</v>
      </c>
      <c r="S459" s="7">
        <v>0.371</v>
      </c>
      <c r="T459" s="1">
        <v>86</v>
      </c>
      <c r="U459" s="1">
        <v>174</v>
      </c>
      <c r="V459" s="1">
        <v>0.49399999999999999</v>
      </c>
      <c r="W459" s="1">
        <v>0.52700000000000002</v>
      </c>
      <c r="X459" s="16">
        <v>44</v>
      </c>
      <c r="Y459" s="16">
        <v>55</v>
      </c>
      <c r="Z459" s="16">
        <v>0.8</v>
      </c>
      <c r="AA459" s="20">
        <v>31</v>
      </c>
      <c r="AB459" s="20">
        <v>145</v>
      </c>
      <c r="AC459" s="20">
        <v>176</v>
      </c>
      <c r="AD459" s="32">
        <v>62</v>
      </c>
      <c r="AE459" s="34">
        <v>32</v>
      </c>
      <c r="AF459" s="30">
        <v>11</v>
      </c>
      <c r="AG459" s="1">
        <v>48</v>
      </c>
      <c r="AH459" s="1">
        <v>86</v>
      </c>
      <c r="AI459" s="1">
        <v>435</v>
      </c>
      <c r="AJ459" s="1"/>
      <c r="AK459" s="4">
        <f t="shared" si="320"/>
        <v>79.755534918454032</v>
      </c>
      <c r="AL459" s="4">
        <f t="shared" si="321"/>
        <v>71.396841622417654</v>
      </c>
      <c r="AM459" s="14">
        <f t="shared" si="322"/>
        <v>67.11906373292868</v>
      </c>
      <c r="AN459" s="10">
        <f t="shared" si="313"/>
        <v>75.225200000000001</v>
      </c>
      <c r="AO459" s="18">
        <f t="shared" si="339"/>
        <v>84.543999999999997</v>
      </c>
      <c r="AP459" s="39">
        <f t="shared" si="318"/>
        <v>73.940643253964851</v>
      </c>
      <c r="AQ459" s="37">
        <f>(AE459/1.5)*0.57+47</f>
        <v>59.16</v>
      </c>
      <c r="AR459" s="24">
        <f t="shared" si="337"/>
        <v>57.986388888888889</v>
      </c>
      <c r="AS459" s="22">
        <f t="shared" si="340"/>
        <v>59.7470132090113</v>
      </c>
      <c r="AT459" s="26">
        <f t="shared" si="338"/>
        <v>69.588917970916071</v>
      </c>
      <c r="AU459" s="43">
        <f t="shared" si="315"/>
        <v>56.967395231459335</v>
      </c>
      <c r="AV459" s="37">
        <f t="shared" si="323"/>
        <v>75.768057163834015</v>
      </c>
      <c r="AW459" s="42">
        <f t="shared" si="336"/>
        <v>77.49191227705299</v>
      </c>
      <c r="AX459" s="45">
        <f t="shared" si="324"/>
        <v>80.655882862632495</v>
      </c>
      <c r="AY459" s="47">
        <f t="shared" si="316"/>
        <v>81.674180037313448</v>
      </c>
      <c r="AZ459" s="28">
        <f t="shared" si="325"/>
        <v>77.847551204339013</v>
      </c>
      <c r="BA459" s="49">
        <f t="shared" si="326"/>
        <v>76.772906680542135</v>
      </c>
      <c r="BB459" s="45">
        <f t="shared" si="298"/>
        <v>67.860353445799376</v>
      </c>
      <c r="BC459" s="5">
        <f t="shared" si="327"/>
        <v>90</v>
      </c>
      <c r="BD459" s="5">
        <f t="shared" si="310"/>
        <v>78.68421052631578</v>
      </c>
      <c r="BE459" s="5">
        <f t="shared" si="328"/>
        <v>71.875</v>
      </c>
      <c r="BF459" s="5">
        <f t="shared" si="311"/>
        <v>68.097014925373131</v>
      </c>
      <c r="BG459" s="5">
        <f t="shared" si="312"/>
        <v>86.902985074626869</v>
      </c>
      <c r="BH459" s="5">
        <f t="shared" si="329"/>
        <v>76.314994968131501</v>
      </c>
      <c r="BI459" s="5">
        <f t="shared" si="330"/>
        <v>80</v>
      </c>
      <c r="BJ459" s="5">
        <f t="shared" si="331"/>
        <v>52.631578947368418</v>
      </c>
      <c r="BK459" s="5">
        <f t="shared" si="332"/>
        <v>37.5</v>
      </c>
      <c r="BL459" s="5">
        <f t="shared" si="333"/>
        <v>29.104477611940297</v>
      </c>
      <c r="BM459" s="5">
        <f t="shared" si="334"/>
        <v>70.895522388059703</v>
      </c>
      <c r="BN459" s="5">
        <f t="shared" si="335"/>
        <v>47.366655484736668</v>
      </c>
      <c r="BP459" s="51" t="s">
        <v>801</v>
      </c>
      <c r="BQ459" s="51" t="s">
        <v>787</v>
      </c>
    </row>
    <row r="460" spans="1:69" x14ac:dyDescent="0.25">
      <c r="A460" s="1">
        <v>487</v>
      </c>
      <c r="B460" s="1" t="s">
        <v>553</v>
      </c>
      <c r="C460" s="1" t="s">
        <v>30</v>
      </c>
      <c r="D460" s="1">
        <v>21</v>
      </c>
      <c r="E460" s="4">
        <f t="shared" si="319"/>
        <v>73</v>
      </c>
      <c r="F460">
        <v>78</v>
      </c>
      <c r="G460">
        <v>205</v>
      </c>
      <c r="H460" t="s">
        <v>643</v>
      </c>
      <c r="I460" s="1" t="s">
        <v>587</v>
      </c>
      <c r="J460" s="1" t="s">
        <v>43</v>
      </c>
      <c r="K460" s="1">
        <v>30</v>
      </c>
      <c r="L460" s="1">
        <v>15</v>
      </c>
      <c r="M460" s="1">
        <v>895</v>
      </c>
      <c r="N460" s="12">
        <v>175</v>
      </c>
      <c r="O460" s="12">
        <v>434</v>
      </c>
      <c r="P460" s="12">
        <v>0.40300000000000002</v>
      </c>
      <c r="Q460" s="7">
        <v>37</v>
      </c>
      <c r="R460" s="7">
        <v>142</v>
      </c>
      <c r="S460" s="7">
        <v>0.26100000000000001</v>
      </c>
      <c r="T460" s="1">
        <v>138</v>
      </c>
      <c r="U460" s="1">
        <v>292</v>
      </c>
      <c r="V460" s="1">
        <v>0.47299999999999998</v>
      </c>
      <c r="W460" s="1">
        <v>0.44600000000000001</v>
      </c>
      <c r="X460" s="16">
        <v>120</v>
      </c>
      <c r="Y460" s="16">
        <v>180</v>
      </c>
      <c r="Z460" s="16">
        <v>0.66700000000000004</v>
      </c>
      <c r="AA460" s="20">
        <v>22</v>
      </c>
      <c r="AB460" s="20">
        <v>64</v>
      </c>
      <c r="AC460" s="20">
        <v>86</v>
      </c>
      <c r="AD460" s="32">
        <v>157</v>
      </c>
      <c r="AE460" s="34">
        <v>48</v>
      </c>
      <c r="AF460" s="30">
        <v>8</v>
      </c>
      <c r="AG460" s="1">
        <v>113</v>
      </c>
      <c r="AH460" s="1">
        <v>72</v>
      </c>
      <c r="AI460" s="1">
        <v>507</v>
      </c>
      <c r="AJ460" s="1"/>
      <c r="AK460" s="4">
        <f t="shared" si="320"/>
        <v>80.37477512313032</v>
      </c>
      <c r="AL460" s="4">
        <f t="shared" si="321"/>
        <v>72.030652184851036</v>
      </c>
      <c r="AM460" s="14">
        <f t="shared" si="322"/>
        <v>67.062277693474968</v>
      </c>
      <c r="AN460" s="10">
        <f t="shared" si="313"/>
        <v>73.758399999999995</v>
      </c>
      <c r="AO460" s="18">
        <f t="shared" si="339"/>
        <v>76.642470000000003</v>
      </c>
      <c r="AP460" s="39">
        <f t="shared" si="318"/>
        <v>75.008438677194164</v>
      </c>
      <c r="AQ460" s="37">
        <f>(AE460/1.5)*0.57+47</f>
        <v>65.239999999999995</v>
      </c>
      <c r="AR460" s="24">
        <f t="shared" si="337"/>
        <v>56.830555555555556</v>
      </c>
      <c r="AS460" s="22">
        <f t="shared" si="340"/>
        <v>56.68510721867672</v>
      </c>
      <c r="AT460" s="26">
        <f t="shared" si="338"/>
        <v>63.66415483772434</v>
      </c>
      <c r="AU460" s="43">
        <f t="shared" si="315"/>
        <v>68.468574666866033</v>
      </c>
      <c r="AV460" s="37">
        <f t="shared" si="323"/>
        <v>78.73876141708908</v>
      </c>
      <c r="AW460" s="42">
        <f t="shared" si="336"/>
        <v>79.311262380346363</v>
      </c>
      <c r="AX460" s="45">
        <f t="shared" si="324"/>
        <v>81.0223160090774</v>
      </c>
      <c r="AY460" s="47">
        <f t="shared" si="316"/>
        <v>85.903627798507458</v>
      </c>
      <c r="AZ460" s="28">
        <f t="shared" si="325"/>
        <v>76.491352866197673</v>
      </c>
      <c r="BA460" s="49">
        <f t="shared" si="326"/>
        <v>81.317976661549551</v>
      </c>
      <c r="BB460" s="45">
        <f t="shared" si="298"/>
        <v>66.345159175357068</v>
      </c>
      <c r="BC460" s="5">
        <f t="shared" si="327"/>
        <v>95</v>
      </c>
      <c r="BD460" s="5">
        <f t="shared" si="310"/>
        <v>76.315789473684205</v>
      </c>
      <c r="BE460" s="5">
        <f t="shared" si="328"/>
        <v>74.6875</v>
      </c>
      <c r="BF460" s="5">
        <f t="shared" si="311"/>
        <v>69.776119402985074</v>
      </c>
      <c r="BG460" s="5">
        <f t="shared" si="312"/>
        <v>85.223880597014926</v>
      </c>
      <c r="BH460" s="5">
        <f t="shared" si="329"/>
        <v>68.510566923851059</v>
      </c>
      <c r="BI460" s="5">
        <f t="shared" si="330"/>
        <v>90</v>
      </c>
      <c r="BJ460" s="5">
        <f t="shared" si="331"/>
        <v>47.368421052631575</v>
      </c>
      <c r="BK460" s="5">
        <f t="shared" si="332"/>
        <v>43.75</v>
      </c>
      <c r="BL460" s="5">
        <f t="shared" si="333"/>
        <v>32.835820895522389</v>
      </c>
      <c r="BM460" s="5">
        <f t="shared" si="334"/>
        <v>67.164179104477611</v>
      </c>
      <c r="BN460" s="5">
        <f t="shared" si="335"/>
        <v>30.023482053002351</v>
      </c>
      <c r="BP460" s="51" t="s">
        <v>794</v>
      </c>
      <c r="BQ460" s="51" t="s">
        <v>787</v>
      </c>
    </row>
    <row r="461" spans="1:69" x14ac:dyDescent="0.25">
      <c r="A461" s="1">
        <v>337</v>
      </c>
      <c r="B461" s="1" t="s">
        <v>399</v>
      </c>
      <c r="C461" s="1" t="s">
        <v>193</v>
      </c>
      <c r="D461" s="1">
        <v>25</v>
      </c>
      <c r="E461" s="4">
        <f t="shared" si="319"/>
        <v>72</v>
      </c>
      <c r="F461">
        <v>77</v>
      </c>
      <c r="G461">
        <v>195</v>
      </c>
      <c r="H461" t="s">
        <v>740</v>
      </c>
      <c r="I461" s="1" t="s">
        <v>587</v>
      </c>
      <c r="J461" s="1" t="s">
        <v>95</v>
      </c>
      <c r="K461" s="1">
        <v>5</v>
      </c>
      <c r="L461" s="1">
        <v>0</v>
      </c>
      <c r="M461" s="1">
        <v>18</v>
      </c>
      <c r="N461" s="12">
        <v>2</v>
      </c>
      <c r="O461" s="12">
        <v>5</v>
      </c>
      <c r="P461" s="12">
        <v>0.4</v>
      </c>
      <c r="Q461" s="7">
        <v>0</v>
      </c>
      <c r="R461" s="7">
        <v>0</v>
      </c>
      <c r="S461" s="7"/>
      <c r="T461" s="1">
        <v>2</v>
      </c>
      <c r="U461" s="1">
        <v>5</v>
      </c>
      <c r="V461" s="1">
        <v>0.4</v>
      </c>
      <c r="W461" s="1">
        <v>0.4</v>
      </c>
      <c r="X461" s="16">
        <v>2</v>
      </c>
      <c r="Y461" s="16">
        <v>2</v>
      </c>
      <c r="Z461" s="16">
        <v>1</v>
      </c>
      <c r="AA461" s="20">
        <v>1</v>
      </c>
      <c r="AB461" s="20">
        <v>0</v>
      </c>
      <c r="AC461" s="20">
        <v>1</v>
      </c>
      <c r="AD461" s="32">
        <v>1</v>
      </c>
      <c r="AE461" s="34">
        <v>1</v>
      </c>
      <c r="AF461" s="30">
        <v>0</v>
      </c>
      <c r="AG461" s="1">
        <v>4</v>
      </c>
      <c r="AH461" s="1">
        <v>2</v>
      </c>
      <c r="AI461" s="1">
        <v>6</v>
      </c>
      <c r="AJ461" s="1"/>
      <c r="AK461" s="4">
        <f t="shared" si="320"/>
        <v>71.132338289867363</v>
      </c>
      <c r="AL461" s="4">
        <f t="shared" si="321"/>
        <v>62.570746249628954</v>
      </c>
      <c r="AM461" s="14">
        <f t="shared" si="322"/>
        <v>58.300151745068284</v>
      </c>
      <c r="AN461" s="10">
        <f t="shared" si="313"/>
        <v>45</v>
      </c>
      <c r="AO461" s="18">
        <f t="shared" si="339"/>
        <v>71.64</v>
      </c>
      <c r="AP461" s="39">
        <f t="shared" si="318"/>
        <v>67.476655564448436</v>
      </c>
      <c r="AQ461" s="37">
        <f>(AE461/1.5)*0.57+47</f>
        <v>47.38</v>
      </c>
      <c r="AR461" s="24">
        <f t="shared" si="337"/>
        <v>54.052500000000002</v>
      </c>
      <c r="AS461" s="22">
        <f t="shared" si="340"/>
        <v>51.282311471286505</v>
      </c>
      <c r="AT461" s="26">
        <f t="shared" si="338"/>
        <v>58.128978137953169</v>
      </c>
      <c r="AU461" s="43">
        <f t="shared" si="315"/>
        <v>49.503059664174643</v>
      </c>
      <c r="AV461" s="37">
        <f t="shared" si="323"/>
        <v>70.260100783493613</v>
      </c>
      <c r="AW461" s="42">
        <f t="shared" si="336"/>
        <v>71.612167657507001</v>
      </c>
      <c r="AX461" s="45">
        <f t="shared" si="324"/>
        <v>73.100626464761902</v>
      </c>
      <c r="AY461" s="47">
        <f t="shared" si="316"/>
        <v>78.296451026119399</v>
      </c>
      <c r="AZ461" s="28">
        <f t="shared" si="325"/>
        <v>71.14012674956696</v>
      </c>
      <c r="BA461" s="49">
        <f t="shared" si="326"/>
        <v>76.919677409882155</v>
      </c>
      <c r="BB461" s="45">
        <f t="shared" si="298"/>
        <v>57.039133319801081</v>
      </c>
      <c r="BC461" s="5">
        <f t="shared" si="327"/>
        <v>85</v>
      </c>
      <c r="BD461" s="5">
        <f t="shared" si="310"/>
        <v>73.94736842105263</v>
      </c>
      <c r="BE461" s="5">
        <f t="shared" si="328"/>
        <v>77.5</v>
      </c>
      <c r="BF461" s="5">
        <f t="shared" si="311"/>
        <v>66.417910447761187</v>
      </c>
      <c r="BG461" s="5">
        <f t="shared" si="312"/>
        <v>88.582089552238813</v>
      </c>
      <c r="BH461" s="5">
        <f t="shared" si="329"/>
        <v>55.271720899027173</v>
      </c>
      <c r="BI461" s="5">
        <f t="shared" si="330"/>
        <v>70</v>
      </c>
      <c r="BJ461" s="5">
        <f t="shared" si="331"/>
        <v>42.10526315789474</v>
      </c>
      <c r="BK461" s="5">
        <f t="shared" si="332"/>
        <v>50</v>
      </c>
      <c r="BL461" s="5">
        <f t="shared" si="333"/>
        <v>25.373134328358208</v>
      </c>
      <c r="BM461" s="5">
        <f t="shared" si="334"/>
        <v>74.626865671641781</v>
      </c>
      <c r="BN461" s="5">
        <f t="shared" si="335"/>
        <v>0.6038242200603825</v>
      </c>
      <c r="BP461" s="51" t="s">
        <v>794</v>
      </c>
      <c r="BQ461" s="51" t="s">
        <v>781</v>
      </c>
    </row>
    <row r="462" spans="1:69" x14ac:dyDescent="0.25">
      <c r="A462" s="1">
        <v>467</v>
      </c>
      <c r="B462" s="1" t="s">
        <v>533</v>
      </c>
      <c r="C462" s="1" t="s">
        <v>50</v>
      </c>
      <c r="D462" s="1">
        <v>24</v>
      </c>
      <c r="E462" s="4">
        <f t="shared" si="319"/>
        <v>77</v>
      </c>
      <c r="F462">
        <v>82</v>
      </c>
      <c r="G462">
        <v>225</v>
      </c>
      <c r="H462" t="s">
        <v>782</v>
      </c>
      <c r="I462" s="1" t="s">
        <v>587</v>
      </c>
      <c r="J462" s="1" t="s">
        <v>28</v>
      </c>
      <c r="K462" s="1">
        <v>51</v>
      </c>
      <c r="L462" s="1">
        <v>1</v>
      </c>
      <c r="M462" s="1">
        <v>672</v>
      </c>
      <c r="N462" s="12">
        <v>84</v>
      </c>
      <c r="O462" s="12">
        <v>209</v>
      </c>
      <c r="P462" s="12">
        <v>0.40200000000000002</v>
      </c>
      <c r="Q462" s="7">
        <v>11</v>
      </c>
      <c r="R462" s="7">
        <v>30</v>
      </c>
      <c r="S462" s="7">
        <v>0.36699999999999999</v>
      </c>
      <c r="T462" s="1">
        <v>73</v>
      </c>
      <c r="U462" s="1">
        <v>179</v>
      </c>
      <c r="V462" s="1">
        <v>0.40799999999999997</v>
      </c>
      <c r="W462" s="1">
        <v>0.42799999999999999</v>
      </c>
      <c r="X462" s="16">
        <v>20</v>
      </c>
      <c r="Y462" s="16">
        <v>26</v>
      </c>
      <c r="Z462" s="16">
        <v>0.76900000000000002</v>
      </c>
      <c r="AA462" s="20">
        <v>31</v>
      </c>
      <c r="AB462" s="20">
        <v>75</v>
      </c>
      <c r="AC462" s="20">
        <v>106</v>
      </c>
      <c r="AD462" s="32">
        <v>40</v>
      </c>
      <c r="AE462" s="34">
        <v>15</v>
      </c>
      <c r="AF462" s="30">
        <v>11</v>
      </c>
      <c r="AG462" s="1">
        <v>35</v>
      </c>
      <c r="AH462" s="1">
        <v>55</v>
      </c>
      <c r="AI462" s="1">
        <v>199</v>
      </c>
      <c r="AJ462" s="1"/>
      <c r="AK462" s="4">
        <f t="shared" si="320"/>
        <v>74.723760478198699</v>
      </c>
      <c r="AL462" s="4">
        <f t="shared" si="321"/>
        <v>66.246672489450432</v>
      </c>
      <c r="AM462" s="14">
        <f t="shared" si="322"/>
        <v>62.472373292867985</v>
      </c>
      <c r="AN462" s="10">
        <f t="shared" si="313"/>
        <v>64.860399999999998</v>
      </c>
      <c r="AO462" s="18">
        <f t="shared" si="339"/>
        <v>65.623500000000007</v>
      </c>
      <c r="AP462" s="39">
        <f t="shared" si="318"/>
        <v>73.05817919481234</v>
      </c>
      <c r="AQ462" s="37">
        <f>(AE462/1.5)*0.57+47</f>
        <v>52.7</v>
      </c>
      <c r="AR462" s="24">
        <f t="shared" si="337"/>
        <v>58.533888888888889</v>
      </c>
      <c r="AS462" s="22">
        <f t="shared" si="340"/>
        <v>58.486094254840069</v>
      </c>
      <c r="AT462" s="26">
        <f t="shared" si="338"/>
        <v>64.661332350078169</v>
      </c>
      <c r="AU462" s="43">
        <f t="shared" si="315"/>
        <v>53.331254741327754</v>
      </c>
      <c r="AV462" s="37">
        <f t="shared" si="323"/>
        <v>73.126763268433791</v>
      </c>
      <c r="AW462" s="42">
        <f t="shared" si="336"/>
        <v>74.094988441742927</v>
      </c>
      <c r="AX462" s="45">
        <f t="shared" si="324"/>
        <v>68.771588303847267</v>
      </c>
      <c r="AY462" s="47">
        <f t="shared" si="316"/>
        <v>72.581700093283587</v>
      </c>
      <c r="AZ462" s="28">
        <f t="shared" si="325"/>
        <v>77.244336564309776</v>
      </c>
      <c r="BA462" s="49">
        <f t="shared" si="326"/>
        <v>69.698167905905791</v>
      </c>
      <c r="BB462" s="45">
        <f t="shared" si="298"/>
        <v>70.702192530868544</v>
      </c>
      <c r="BC462" s="5">
        <f t="shared" si="327"/>
        <v>87.5</v>
      </c>
      <c r="BD462" s="5">
        <f t="shared" si="310"/>
        <v>85.78947368421052</v>
      </c>
      <c r="BE462" s="5">
        <f t="shared" si="328"/>
        <v>63.4375</v>
      </c>
      <c r="BF462" s="5">
        <f t="shared" si="311"/>
        <v>76.492537313432834</v>
      </c>
      <c r="BG462" s="5">
        <f t="shared" si="312"/>
        <v>78.507462686567166</v>
      </c>
      <c r="BH462" s="5">
        <f t="shared" si="329"/>
        <v>65.144246897014426</v>
      </c>
      <c r="BI462" s="5">
        <f t="shared" si="330"/>
        <v>75</v>
      </c>
      <c r="BJ462" s="5">
        <f t="shared" si="331"/>
        <v>68.421052631578945</v>
      </c>
      <c r="BK462" s="5">
        <f t="shared" si="332"/>
        <v>18.75</v>
      </c>
      <c r="BL462" s="5">
        <f t="shared" si="333"/>
        <v>47.761194029850742</v>
      </c>
      <c r="BM462" s="5">
        <f t="shared" si="334"/>
        <v>52.238805970149251</v>
      </c>
      <c r="BN462" s="5">
        <f t="shared" si="335"/>
        <v>22.542770882254278</v>
      </c>
      <c r="BP462" s="51" t="s">
        <v>801</v>
      </c>
      <c r="BQ462" s="51" t="s">
        <v>790</v>
      </c>
    </row>
    <row r="463" spans="1:69" x14ac:dyDescent="0.25">
      <c r="A463" s="1">
        <v>22</v>
      </c>
      <c r="B463" s="1" t="s">
        <v>68</v>
      </c>
      <c r="C463" s="1" t="s">
        <v>50</v>
      </c>
      <c r="D463" s="1">
        <v>29</v>
      </c>
      <c r="E463" s="4">
        <f t="shared" si="319"/>
        <v>75</v>
      </c>
      <c r="F463">
        <v>80</v>
      </c>
      <c r="G463">
        <v>215</v>
      </c>
      <c r="H463" t="s">
        <v>782</v>
      </c>
      <c r="I463" s="1" t="s">
        <v>587</v>
      </c>
      <c r="J463" s="1" t="s">
        <v>69</v>
      </c>
      <c r="K463" s="1">
        <v>82</v>
      </c>
      <c r="L463" s="1">
        <v>82</v>
      </c>
      <c r="M463" s="1">
        <v>2930</v>
      </c>
      <c r="N463" s="12">
        <v>366</v>
      </c>
      <c r="O463" s="12">
        <v>910</v>
      </c>
      <c r="P463" s="12">
        <v>0.40200000000000002</v>
      </c>
      <c r="Q463" s="7">
        <v>194</v>
      </c>
      <c r="R463" s="7">
        <v>555</v>
      </c>
      <c r="S463" s="7">
        <v>0.35</v>
      </c>
      <c r="T463" s="1">
        <v>172</v>
      </c>
      <c r="U463" s="1">
        <v>355</v>
      </c>
      <c r="V463" s="1">
        <v>0.48499999999999999</v>
      </c>
      <c r="W463" s="1">
        <v>0.50900000000000001</v>
      </c>
      <c r="X463" s="16">
        <v>122</v>
      </c>
      <c r="Y463" s="16">
        <v>143</v>
      </c>
      <c r="Z463" s="16">
        <v>0.85299999999999998</v>
      </c>
      <c r="AA463" s="20">
        <v>77</v>
      </c>
      <c r="AB463" s="20">
        <v>382</v>
      </c>
      <c r="AC463" s="20">
        <v>459</v>
      </c>
      <c r="AD463" s="32">
        <v>209</v>
      </c>
      <c r="AE463" s="34">
        <v>152</v>
      </c>
      <c r="AF463" s="30">
        <v>17</v>
      </c>
      <c r="AG463" s="1">
        <v>141</v>
      </c>
      <c r="AH463" s="1">
        <v>186</v>
      </c>
      <c r="AI463" s="1">
        <v>1048</v>
      </c>
      <c r="AJ463" s="1"/>
      <c r="AK463" s="4">
        <f t="shared" si="320"/>
        <v>89.942972632545036</v>
      </c>
      <c r="AL463" s="4">
        <f t="shared" si="321"/>
        <v>81.823983753310799</v>
      </c>
      <c r="AM463" s="14">
        <f t="shared" si="322"/>
        <v>76.593769347496206</v>
      </c>
      <c r="AN463" s="10">
        <f t="shared" si="313"/>
        <v>94.036000000000001</v>
      </c>
      <c r="AO463" s="18">
        <f t="shared" si="339"/>
        <v>89.208730000000003</v>
      </c>
      <c r="AP463" s="39">
        <f t="shared" si="318"/>
        <v>79.939799086401933</v>
      </c>
      <c r="AQ463" s="37">
        <v>95</v>
      </c>
      <c r="AR463" s="24">
        <f t="shared" si="337"/>
        <v>60.115555555555559</v>
      </c>
      <c r="AS463" s="22">
        <f t="shared" si="340"/>
        <v>71.668485669382363</v>
      </c>
      <c r="AT463" s="26">
        <f t="shared" si="338"/>
        <v>86.871342812239504</v>
      </c>
      <c r="AU463" s="43">
        <f t="shared" si="315"/>
        <v>74.671797532894743</v>
      </c>
      <c r="AV463" s="37">
        <f t="shared" si="323"/>
        <v>85.587194440861964</v>
      </c>
      <c r="AW463" s="42">
        <f t="shared" si="336"/>
        <v>91.169723332114046</v>
      </c>
      <c r="AX463" s="45">
        <f t="shared" si="324"/>
        <v>79.274507025214433</v>
      </c>
      <c r="AY463" s="47">
        <f t="shared" si="316"/>
        <v>87.450023320895525</v>
      </c>
      <c r="AZ463" s="28">
        <f t="shared" si="325"/>
        <v>79.798308284047124</v>
      </c>
      <c r="BA463" s="49">
        <f t="shared" si="326"/>
        <v>80.044203421740065</v>
      </c>
      <c r="BB463" s="45">
        <f t="shared" si="298"/>
        <v>77.754300224129253</v>
      </c>
      <c r="BC463" s="5">
        <f t="shared" si="327"/>
        <v>75</v>
      </c>
      <c r="BD463" s="5">
        <f t="shared" si="310"/>
        <v>81.05263157894737</v>
      </c>
      <c r="BE463" s="5">
        <f t="shared" si="328"/>
        <v>69.0625</v>
      </c>
      <c r="BF463" s="5">
        <f t="shared" si="311"/>
        <v>73.134328358208961</v>
      </c>
      <c r="BG463" s="5">
        <f t="shared" si="312"/>
        <v>81.865671641791039</v>
      </c>
      <c r="BH463" s="5">
        <f t="shared" si="329"/>
        <v>99.23012411942301</v>
      </c>
      <c r="BI463" s="5">
        <f t="shared" si="330"/>
        <v>50</v>
      </c>
      <c r="BJ463" s="5">
        <f t="shared" si="331"/>
        <v>57.89473684210526</v>
      </c>
      <c r="BK463" s="5">
        <f t="shared" si="332"/>
        <v>31.25</v>
      </c>
      <c r="BL463" s="5">
        <f t="shared" si="333"/>
        <v>40.298507462686565</v>
      </c>
      <c r="BM463" s="5">
        <f t="shared" si="334"/>
        <v>59.701492537313428</v>
      </c>
      <c r="BN463" s="5">
        <f t="shared" si="335"/>
        <v>98.289164709828924</v>
      </c>
      <c r="BP463" s="51" t="s">
        <v>794</v>
      </c>
      <c r="BQ463" s="51" t="s">
        <v>787</v>
      </c>
    </row>
    <row r="464" spans="1:69" x14ac:dyDescent="0.25">
      <c r="A464" s="1">
        <v>57</v>
      </c>
      <c r="B464" s="1" t="s">
        <v>115</v>
      </c>
      <c r="C464" s="1" t="s">
        <v>25</v>
      </c>
      <c r="D464" s="1">
        <v>27</v>
      </c>
      <c r="E464" s="4">
        <f t="shared" si="319"/>
        <v>75</v>
      </c>
      <c r="F464">
        <v>80</v>
      </c>
      <c r="G464">
        <v>230</v>
      </c>
      <c r="H464" t="s">
        <v>706</v>
      </c>
      <c r="I464" s="1" t="s">
        <v>587</v>
      </c>
      <c r="J464" s="1" t="s">
        <v>99</v>
      </c>
      <c r="K464" s="1">
        <v>79</v>
      </c>
      <c r="L464" s="1">
        <v>5</v>
      </c>
      <c r="M464" s="1">
        <v>1564</v>
      </c>
      <c r="N464" s="12">
        <v>226</v>
      </c>
      <c r="O464" s="12">
        <v>464</v>
      </c>
      <c r="P464" s="12">
        <v>0.48699999999999999</v>
      </c>
      <c r="Q464" s="7">
        <v>29</v>
      </c>
      <c r="R464" s="7">
        <v>84</v>
      </c>
      <c r="S464" s="7">
        <v>0.34499999999999997</v>
      </c>
      <c r="T464" s="1">
        <v>197</v>
      </c>
      <c r="U464" s="1">
        <v>380</v>
      </c>
      <c r="V464" s="1">
        <v>0.51800000000000002</v>
      </c>
      <c r="W464" s="1">
        <v>0.51800000000000002</v>
      </c>
      <c r="X464" s="16">
        <v>86</v>
      </c>
      <c r="Y464" s="16">
        <v>148</v>
      </c>
      <c r="Z464" s="16">
        <v>0.58099999999999996</v>
      </c>
      <c r="AA464" s="20">
        <v>139</v>
      </c>
      <c r="AB464" s="20">
        <v>258</v>
      </c>
      <c r="AC464" s="20">
        <v>397</v>
      </c>
      <c r="AD464" s="32">
        <v>83</v>
      </c>
      <c r="AE464" s="34">
        <v>43</v>
      </c>
      <c r="AF464" s="30">
        <v>41</v>
      </c>
      <c r="AG464" s="1">
        <v>88</v>
      </c>
      <c r="AH464" s="1">
        <v>144</v>
      </c>
      <c r="AI464" s="1">
        <v>567</v>
      </c>
      <c r="AJ464" s="1"/>
      <c r="AK464" s="4">
        <f t="shared" si="320"/>
        <v>81.805771130920562</v>
      </c>
      <c r="AL464" s="4">
        <f t="shared" si="321"/>
        <v>73.495318686942213</v>
      </c>
      <c r="AM464" s="14">
        <f t="shared" si="322"/>
        <v>72.388147192716247</v>
      </c>
      <c r="AN464" s="10">
        <f t="shared" si="313"/>
        <v>66.73</v>
      </c>
      <c r="AO464" s="18">
        <f t="shared" si="339"/>
        <v>70.369209999999995</v>
      </c>
      <c r="AP464" s="39">
        <f t="shared" si="318"/>
        <v>82.217046339070009</v>
      </c>
      <c r="AQ464" s="37">
        <f t="shared" ref="AQ464:AQ493" si="341">(AE464/1.5)*0.57+47</f>
        <v>63.34</v>
      </c>
      <c r="AR464" s="24">
        <f t="shared" si="337"/>
        <v>67.902222222222221</v>
      </c>
      <c r="AS464" s="22">
        <f t="shared" si="340"/>
        <v>79.809203413132749</v>
      </c>
      <c r="AT464" s="26">
        <f t="shared" si="338"/>
        <v>79.010155794085122</v>
      </c>
      <c r="AU464" s="43">
        <f t="shared" si="315"/>
        <v>58.661885087021531</v>
      </c>
      <c r="AV464" s="37">
        <f t="shared" si="323"/>
        <v>78.956581354639354</v>
      </c>
      <c r="AW464" s="42">
        <f t="shared" si="336"/>
        <v>82.305131774269711</v>
      </c>
      <c r="AX464" s="45">
        <f t="shared" si="324"/>
        <v>71.598674348648416</v>
      </c>
      <c r="AY464" s="47">
        <f t="shared" si="316"/>
        <v>75.537272854477621</v>
      </c>
      <c r="AZ464" s="28">
        <f t="shared" si="325"/>
        <v>78.992235177382881</v>
      </c>
      <c r="BA464" s="49">
        <f t="shared" si="326"/>
        <v>72.817003704005458</v>
      </c>
      <c r="BB464" s="45">
        <f t="shared" si="298"/>
        <v>75.290329729403936</v>
      </c>
      <c r="BC464" s="5">
        <f t="shared" si="327"/>
        <v>80</v>
      </c>
      <c r="BD464" s="5">
        <f t="shared" si="310"/>
        <v>81.05263157894737</v>
      </c>
      <c r="BE464" s="5">
        <f t="shared" si="328"/>
        <v>69.0625</v>
      </c>
      <c r="BF464" s="5">
        <f t="shared" si="311"/>
        <v>78.171641791044777</v>
      </c>
      <c r="BG464" s="5">
        <f t="shared" si="312"/>
        <v>76.828358208955223</v>
      </c>
      <c r="BH464" s="5">
        <f t="shared" si="329"/>
        <v>78.609527004360956</v>
      </c>
      <c r="BI464" s="5">
        <f t="shared" si="330"/>
        <v>60</v>
      </c>
      <c r="BJ464" s="5">
        <f t="shared" si="331"/>
        <v>57.89473684210526</v>
      </c>
      <c r="BK464" s="5">
        <f t="shared" si="332"/>
        <v>31.25</v>
      </c>
      <c r="BL464" s="5">
        <f t="shared" si="333"/>
        <v>51.492537313432834</v>
      </c>
      <c r="BM464" s="5">
        <f t="shared" si="334"/>
        <v>48.507462686567159</v>
      </c>
      <c r="BN464" s="5">
        <f t="shared" si="335"/>
        <v>52.465615565246566</v>
      </c>
      <c r="BP464" s="51" t="s">
        <v>786</v>
      </c>
      <c r="BQ464" s="51" t="s">
        <v>787</v>
      </c>
    </row>
    <row r="465" spans="1:69" x14ac:dyDescent="0.25">
      <c r="A465" s="1">
        <v>71</v>
      </c>
      <c r="B465" s="1" t="s">
        <v>129</v>
      </c>
      <c r="C465" s="1" t="s">
        <v>73</v>
      </c>
      <c r="D465" s="1">
        <v>22</v>
      </c>
      <c r="E465" s="4">
        <f t="shared" si="319"/>
        <v>68</v>
      </c>
      <c r="F465">
        <v>73</v>
      </c>
      <c r="G465">
        <v>185</v>
      </c>
      <c r="H465" t="s">
        <v>603</v>
      </c>
      <c r="I465" s="1" t="s">
        <v>587</v>
      </c>
      <c r="J465" s="1" t="s">
        <v>99</v>
      </c>
      <c r="K465" s="1">
        <v>76</v>
      </c>
      <c r="L465" s="1">
        <v>43</v>
      </c>
      <c r="M465" s="1">
        <v>2288</v>
      </c>
      <c r="N465" s="12">
        <v>370</v>
      </c>
      <c r="O465" s="12">
        <v>1005</v>
      </c>
      <c r="P465" s="12">
        <v>0.36799999999999999</v>
      </c>
      <c r="Q465" s="7">
        <v>124</v>
      </c>
      <c r="R465" s="7">
        <v>390</v>
      </c>
      <c r="S465" s="7">
        <v>0.318</v>
      </c>
      <c r="T465" s="1">
        <v>246</v>
      </c>
      <c r="U465" s="1">
        <v>615</v>
      </c>
      <c r="V465" s="1">
        <v>0.4</v>
      </c>
      <c r="W465" s="1">
        <v>0.43</v>
      </c>
      <c r="X465" s="16">
        <v>109</v>
      </c>
      <c r="Y465" s="16">
        <v>145</v>
      </c>
      <c r="Z465" s="16">
        <v>0.752</v>
      </c>
      <c r="AA465" s="20">
        <v>31</v>
      </c>
      <c r="AB465" s="20">
        <v>173</v>
      </c>
      <c r="AC465" s="20">
        <v>204</v>
      </c>
      <c r="AD465" s="32">
        <v>328</v>
      </c>
      <c r="AE465" s="34">
        <v>65</v>
      </c>
      <c r="AF465" s="30">
        <v>15</v>
      </c>
      <c r="AG465" s="1">
        <v>124</v>
      </c>
      <c r="AH465" s="1">
        <v>119</v>
      </c>
      <c r="AI465" s="1">
        <v>973</v>
      </c>
      <c r="AJ465" s="1"/>
      <c r="AK465" s="4">
        <f t="shared" si="320"/>
        <v>87.467418098238497</v>
      </c>
      <c r="AL465" s="4">
        <f t="shared" si="321"/>
        <v>79.290180877020589</v>
      </c>
      <c r="AM465" s="14">
        <f t="shared" si="322"/>
        <v>75.672072837632783</v>
      </c>
      <c r="AN465" s="10">
        <f t="shared" si="313"/>
        <v>87.593599999999995</v>
      </c>
      <c r="AO465" s="18">
        <f t="shared" si="339"/>
        <v>82.218320000000006</v>
      </c>
      <c r="AP465" s="39">
        <f t="shared" si="318"/>
        <v>79.163820992936905</v>
      </c>
      <c r="AQ465" s="37">
        <f t="shared" si="341"/>
        <v>71.7</v>
      </c>
      <c r="AR465" s="24">
        <f t="shared" si="337"/>
        <v>58.189166666666665</v>
      </c>
      <c r="AS465" s="22">
        <f t="shared" si="340"/>
        <v>59.676862893151508</v>
      </c>
      <c r="AT465" s="26">
        <f t="shared" si="338"/>
        <v>70.985434321722934</v>
      </c>
      <c r="AU465" s="43">
        <f t="shared" si="315"/>
        <v>89.228650717703346</v>
      </c>
      <c r="AV465" s="37">
        <f t="shared" si="323"/>
        <v>89.180687298688667</v>
      </c>
      <c r="AW465" s="42">
        <f t="shared" si="336"/>
        <v>83.10292231315178</v>
      </c>
      <c r="AX465" s="45">
        <f t="shared" si="324"/>
        <v>95.334771162637011</v>
      </c>
      <c r="AY465" s="47">
        <v>94</v>
      </c>
      <c r="AZ465" s="28">
        <f t="shared" si="325"/>
        <v>74.411922516169653</v>
      </c>
      <c r="BA465" s="49">
        <f t="shared" si="326"/>
        <v>94.321357967886229</v>
      </c>
      <c r="BB465" s="45">
        <f t="shared" si="298"/>
        <v>63.863304343982165</v>
      </c>
      <c r="BC465" s="5">
        <f t="shared" si="327"/>
        <v>92.5</v>
      </c>
      <c r="BD465" s="5">
        <f t="shared" si="310"/>
        <v>64.473684210526315</v>
      </c>
      <c r="BE465" s="5">
        <f t="shared" si="328"/>
        <v>88.75</v>
      </c>
      <c r="BF465" s="5">
        <f t="shared" si="311"/>
        <v>63.059701492537314</v>
      </c>
      <c r="BG465" s="5">
        <f t="shared" si="312"/>
        <v>91.940298507462686</v>
      </c>
      <c r="BH465" s="5">
        <f t="shared" si="329"/>
        <v>89.538745387453872</v>
      </c>
      <c r="BI465" s="5">
        <f t="shared" si="330"/>
        <v>85</v>
      </c>
      <c r="BJ465" s="5">
        <f t="shared" si="331"/>
        <v>21.05263157894737</v>
      </c>
      <c r="BK465" s="5">
        <f t="shared" si="332"/>
        <v>75</v>
      </c>
      <c r="BL465" s="5">
        <f t="shared" si="333"/>
        <v>17.910447761194028</v>
      </c>
      <c r="BM465" s="5">
        <f t="shared" si="334"/>
        <v>82.089552238805965</v>
      </c>
      <c r="BN465" s="5">
        <f t="shared" si="335"/>
        <v>76.752767527675275</v>
      </c>
      <c r="BP465" s="51" t="s">
        <v>785</v>
      </c>
      <c r="BQ465" s="51" t="s">
        <v>781</v>
      </c>
    </row>
    <row r="466" spans="1:69" x14ac:dyDescent="0.25">
      <c r="A466" s="1">
        <v>443</v>
      </c>
      <c r="B466" s="1" t="s">
        <v>509</v>
      </c>
      <c r="C466" s="1" t="s">
        <v>25</v>
      </c>
      <c r="D466" s="1">
        <v>23</v>
      </c>
      <c r="E466" s="4">
        <f t="shared" si="319"/>
        <v>76</v>
      </c>
      <c r="F466">
        <v>81</v>
      </c>
      <c r="G466">
        <v>238</v>
      </c>
      <c r="H466" t="s">
        <v>654</v>
      </c>
      <c r="I466" s="1" t="s">
        <v>673</v>
      </c>
      <c r="J466" s="1" t="s">
        <v>53</v>
      </c>
      <c r="K466" s="1">
        <v>82</v>
      </c>
      <c r="L466" s="1">
        <v>15</v>
      </c>
      <c r="M466" s="1">
        <v>2194</v>
      </c>
      <c r="N466" s="12">
        <v>267</v>
      </c>
      <c r="O466" s="12">
        <v>488</v>
      </c>
      <c r="P466" s="12">
        <v>0.54700000000000004</v>
      </c>
      <c r="Q466" s="7">
        <v>0</v>
      </c>
      <c r="R466" s="7">
        <v>0</v>
      </c>
      <c r="S466" s="7"/>
      <c r="T466" s="1">
        <v>267</v>
      </c>
      <c r="U466" s="1">
        <v>488</v>
      </c>
      <c r="V466" s="1">
        <v>0.54700000000000004</v>
      </c>
      <c r="W466" s="1">
        <v>0.54700000000000004</v>
      </c>
      <c r="X466" s="16">
        <v>159</v>
      </c>
      <c r="Y466" s="16">
        <v>248</v>
      </c>
      <c r="Z466" s="16">
        <v>0.64100000000000001</v>
      </c>
      <c r="AA466" s="20">
        <v>274</v>
      </c>
      <c r="AB466" s="20">
        <v>383</v>
      </c>
      <c r="AC466" s="20">
        <v>657</v>
      </c>
      <c r="AD466" s="32">
        <v>39</v>
      </c>
      <c r="AE466" s="34">
        <v>34</v>
      </c>
      <c r="AF466" s="30">
        <v>61</v>
      </c>
      <c r="AG466" s="1">
        <v>83</v>
      </c>
      <c r="AH466" s="1">
        <v>189</v>
      </c>
      <c r="AI466" s="1">
        <v>693</v>
      </c>
      <c r="AJ466" s="1"/>
      <c r="AK466" s="4">
        <f t="shared" si="320"/>
        <v>84.491204674137379</v>
      </c>
      <c r="AL466" s="4">
        <f t="shared" si="321"/>
        <v>76.243938901764139</v>
      </c>
      <c r="AM466" s="14">
        <f t="shared" si="322"/>
        <v>76.421257966616082</v>
      </c>
      <c r="AN466" s="10">
        <f t="shared" si="313"/>
        <v>45</v>
      </c>
      <c r="AO466" s="18">
        <f t="shared" si="339"/>
        <v>75.435810000000004</v>
      </c>
      <c r="AP466" s="39">
        <f t="shared" si="318"/>
        <v>89.99362069738396</v>
      </c>
      <c r="AQ466" s="37">
        <f t="shared" si="341"/>
        <v>59.92</v>
      </c>
      <c r="AR466" s="24">
        <f t="shared" si="337"/>
        <v>74.57361111111112</v>
      </c>
      <c r="AS466" s="22">
        <v>96</v>
      </c>
      <c r="AT466" s="26">
        <f t="shared" si="338"/>
        <v>90.737441507293539</v>
      </c>
      <c r="AU466" s="43">
        <f t="shared" si="315"/>
        <v>53.565418728468906</v>
      </c>
      <c r="AV466" s="37">
        <f t="shared" si="323"/>
        <v>80.016464662563607</v>
      </c>
      <c r="AW466" s="42">
        <f t="shared" si="336"/>
        <v>84.694458623112524</v>
      </c>
      <c r="AX466" s="45">
        <f t="shared" si="324"/>
        <v>77.821885913822371</v>
      </c>
      <c r="AY466" s="47">
        <f>(BI466*0.2+BK466*0.2+BM466*0.2+(AQ466/0.96)*0.45)*0.79+30</f>
        <v>75.50002052238807</v>
      </c>
      <c r="AZ466" s="28">
        <f t="shared" si="325"/>
        <v>87.288768503821558</v>
      </c>
      <c r="BA466" s="49">
        <f t="shared" si="326"/>
        <v>70.513169346523256</v>
      </c>
      <c r="BB466" s="45">
        <f t="shared" si="298"/>
        <v>82.421094845121473</v>
      </c>
      <c r="BC466" s="5">
        <f t="shared" si="327"/>
        <v>90</v>
      </c>
      <c r="BD466" s="5">
        <f t="shared" ref="BD466:BD493" si="342">((F466-69)/0.19)*0.45+55</f>
        <v>83.421052631578945</v>
      </c>
      <c r="BE466" s="5">
        <f t="shared" si="328"/>
        <v>66.25</v>
      </c>
      <c r="BF466" s="5">
        <f t="shared" ref="BF466:BF493" si="343">((G466-161)/1.34)*0.45+55</f>
        <v>80.858208955223887</v>
      </c>
      <c r="BG466" s="5">
        <f t="shared" ref="BG466:BG493" si="344">((G466-295)/-1.34)*0.45+55</f>
        <v>74.141791044776113</v>
      </c>
      <c r="BH466" s="5">
        <f t="shared" si="329"/>
        <v>88.119758470311979</v>
      </c>
      <c r="BI466" s="5">
        <f t="shared" si="330"/>
        <v>80</v>
      </c>
      <c r="BJ466" s="5">
        <f t="shared" si="331"/>
        <v>63.157894736842103</v>
      </c>
      <c r="BK466" s="5">
        <f t="shared" si="332"/>
        <v>25</v>
      </c>
      <c r="BL466" s="5">
        <f t="shared" si="333"/>
        <v>57.462686567164177</v>
      </c>
      <c r="BM466" s="5">
        <f t="shared" si="334"/>
        <v>42.537313432835816</v>
      </c>
      <c r="BN466" s="5">
        <f t="shared" si="335"/>
        <v>73.599463267359951</v>
      </c>
      <c r="BP466" s="51" t="s">
        <v>795</v>
      </c>
      <c r="BQ466" s="51" t="s">
        <v>787</v>
      </c>
    </row>
    <row r="467" spans="1:69" x14ac:dyDescent="0.25">
      <c r="A467" s="1">
        <v>114</v>
      </c>
      <c r="B467" s="1" t="s">
        <v>173</v>
      </c>
      <c r="C467" s="1" t="s">
        <v>30</v>
      </c>
      <c r="D467" s="1">
        <v>23</v>
      </c>
      <c r="E467" s="4">
        <f t="shared" si="319"/>
        <v>71</v>
      </c>
      <c r="F467">
        <v>76</v>
      </c>
      <c r="G467">
        <v>205</v>
      </c>
      <c r="H467" t="s">
        <v>704</v>
      </c>
      <c r="I467" s="1" t="s">
        <v>587</v>
      </c>
      <c r="J467" s="1" t="s">
        <v>105</v>
      </c>
      <c r="K467" s="1">
        <v>47</v>
      </c>
      <c r="L467" s="1">
        <v>0</v>
      </c>
      <c r="M467" s="1">
        <v>397</v>
      </c>
      <c r="N467" s="12">
        <v>61</v>
      </c>
      <c r="O467" s="12">
        <v>165</v>
      </c>
      <c r="P467" s="12">
        <v>0.37</v>
      </c>
      <c r="Q467" s="7">
        <v>43</v>
      </c>
      <c r="R467" s="7">
        <v>118</v>
      </c>
      <c r="S467" s="7">
        <v>0.36399999999999999</v>
      </c>
      <c r="T467" s="1">
        <v>18</v>
      </c>
      <c r="U467" s="1">
        <v>47</v>
      </c>
      <c r="V467" s="1">
        <v>0.38300000000000001</v>
      </c>
      <c r="W467" s="1">
        <v>0.5</v>
      </c>
      <c r="X467" s="16">
        <v>11</v>
      </c>
      <c r="Y467" s="16">
        <v>13</v>
      </c>
      <c r="Z467" s="16">
        <v>0.84599999999999997</v>
      </c>
      <c r="AA467" s="20">
        <v>8</v>
      </c>
      <c r="AB467" s="20">
        <v>25</v>
      </c>
      <c r="AC467" s="20">
        <v>33</v>
      </c>
      <c r="AD467" s="32">
        <v>22</v>
      </c>
      <c r="AE467" s="34">
        <v>6</v>
      </c>
      <c r="AF467" s="30">
        <v>1</v>
      </c>
      <c r="AG467" s="1">
        <v>20</v>
      </c>
      <c r="AH467" s="1">
        <v>40</v>
      </c>
      <c r="AI467" s="1">
        <v>176</v>
      </c>
      <c r="AJ467" s="1"/>
      <c r="AK467" s="4">
        <f t="shared" si="320"/>
        <v>74.612116538035323</v>
      </c>
      <c r="AL467" s="4">
        <f t="shared" si="321"/>
        <v>66.13240163304792</v>
      </c>
      <c r="AM467" s="14">
        <f t="shared" si="322"/>
        <v>60.264628224582701</v>
      </c>
      <c r="AN467" s="10">
        <f t="shared" si="313"/>
        <v>78.4816</v>
      </c>
      <c r="AO467" s="18">
        <f t="shared" si="339"/>
        <v>67.418999999999997</v>
      </c>
      <c r="AP467" s="39">
        <f t="shared" si="318"/>
        <v>68.524696499507101</v>
      </c>
      <c r="AQ467" s="37">
        <f t="shared" si="341"/>
        <v>49.28</v>
      </c>
      <c r="AR467" s="24">
        <f t="shared" si="337"/>
        <v>54.194444444444443</v>
      </c>
      <c r="AS467" s="22">
        <f t="shared" ref="AS467:AS474" si="345">((AA467/3)*0.6+(AC467/9)*0.2+(AZ467/0.96)*0.2)*0.75+40</f>
        <v>52.944885154569405</v>
      </c>
      <c r="AT467" s="26">
        <f t="shared" si="338"/>
        <v>60.027742297426549</v>
      </c>
      <c r="AU467" s="43">
        <f t="shared" si="315"/>
        <v>52.184150894736845</v>
      </c>
      <c r="AV467" s="37">
        <f t="shared" si="323"/>
        <v>72.156237513297299</v>
      </c>
      <c r="AW467" s="42">
        <f t="shared" si="336"/>
        <v>72.762592974155808</v>
      </c>
      <c r="AX467" s="45">
        <f t="shared" si="324"/>
        <v>77.508172461610101</v>
      </c>
      <c r="AY467" s="47">
        <f>(BI467*0.2+BK467*0.2+BM467*0.2+(AQ467/0.96)*0.45)*0.79+30</f>
        <v>80.388440298507462</v>
      </c>
      <c r="AZ467" s="28">
        <f t="shared" si="325"/>
        <v>71.647264989244206</v>
      </c>
      <c r="BA467" s="49">
        <f t="shared" si="326"/>
        <v>79.374494321741906</v>
      </c>
      <c r="BB467" s="45">
        <f t="shared" si="298"/>
        <v>60.960076054942817</v>
      </c>
      <c r="BC467" s="5">
        <f t="shared" si="327"/>
        <v>90</v>
      </c>
      <c r="BD467" s="5">
        <f t="shared" si="342"/>
        <v>71.578947368421055</v>
      </c>
      <c r="BE467" s="5">
        <f t="shared" si="328"/>
        <v>80.3125</v>
      </c>
      <c r="BF467" s="5">
        <f t="shared" si="343"/>
        <v>69.776119402985074</v>
      </c>
      <c r="BG467" s="5">
        <f t="shared" si="344"/>
        <v>85.223880597014926</v>
      </c>
      <c r="BH467" s="5">
        <f t="shared" si="329"/>
        <v>60.992955384099297</v>
      </c>
      <c r="BI467" s="5">
        <f t="shared" si="330"/>
        <v>80</v>
      </c>
      <c r="BJ467" s="5">
        <f t="shared" si="331"/>
        <v>36.842105263157897</v>
      </c>
      <c r="BK467" s="5">
        <f t="shared" si="332"/>
        <v>56.25</v>
      </c>
      <c r="BL467" s="5">
        <f t="shared" si="333"/>
        <v>32.835820895522389</v>
      </c>
      <c r="BM467" s="5">
        <f t="shared" si="334"/>
        <v>67.164179104477611</v>
      </c>
      <c r="BN467" s="5">
        <f t="shared" si="335"/>
        <v>13.317678631331768</v>
      </c>
      <c r="BP467" s="51" t="s">
        <v>786</v>
      </c>
      <c r="BQ467" s="51" t="s">
        <v>787</v>
      </c>
    </row>
    <row r="468" spans="1:69" x14ac:dyDescent="0.25">
      <c r="A468" s="1">
        <v>274</v>
      </c>
      <c r="B468" s="1" t="s">
        <v>336</v>
      </c>
      <c r="C468" s="1" t="s">
        <v>73</v>
      </c>
      <c r="D468" s="1">
        <v>27</v>
      </c>
      <c r="E468" s="4">
        <f t="shared" si="319"/>
        <v>66</v>
      </c>
      <c r="F468">
        <v>71</v>
      </c>
      <c r="G468">
        <v>195</v>
      </c>
      <c r="H468" t="s">
        <v>590</v>
      </c>
      <c r="I468" s="1" t="s">
        <v>587</v>
      </c>
      <c r="J468" s="1" t="s">
        <v>38</v>
      </c>
      <c r="K468" s="1">
        <v>75</v>
      </c>
      <c r="L468" s="1">
        <v>75</v>
      </c>
      <c r="M468" s="1">
        <v>2665</v>
      </c>
      <c r="N468" s="12">
        <v>404</v>
      </c>
      <c r="O468" s="12">
        <v>926</v>
      </c>
      <c r="P468" s="12">
        <v>0.436</v>
      </c>
      <c r="Q468" s="7">
        <v>70</v>
      </c>
      <c r="R468" s="7">
        <v>205</v>
      </c>
      <c r="S468" s="7">
        <v>0.34100000000000003</v>
      </c>
      <c r="T468" s="1">
        <v>334</v>
      </c>
      <c r="U468" s="1">
        <v>721</v>
      </c>
      <c r="V468" s="1">
        <v>0.46300000000000002</v>
      </c>
      <c r="W468" s="1">
        <v>0.47399999999999998</v>
      </c>
      <c r="X468" s="16">
        <v>265</v>
      </c>
      <c r="Y468" s="16">
        <v>363</v>
      </c>
      <c r="Z468" s="16">
        <v>0.73</v>
      </c>
      <c r="AA468" s="20">
        <v>42</v>
      </c>
      <c r="AB468" s="20">
        <v>192</v>
      </c>
      <c r="AC468" s="20">
        <v>234</v>
      </c>
      <c r="AD468" s="32">
        <v>720</v>
      </c>
      <c r="AE468" s="34">
        <v>92</v>
      </c>
      <c r="AF468" s="30">
        <v>9</v>
      </c>
      <c r="AG468" s="1">
        <v>185</v>
      </c>
      <c r="AH468" s="1">
        <v>128</v>
      </c>
      <c r="AI468" s="1">
        <v>1143</v>
      </c>
      <c r="AJ468" s="1"/>
      <c r="AK468" s="4">
        <f t="shared" si="320"/>
        <v>88.572851026498498</v>
      </c>
      <c r="AL468" s="4">
        <f t="shared" si="321"/>
        <v>80.421623991827872</v>
      </c>
      <c r="AM468" s="14">
        <f t="shared" si="322"/>
        <v>79.618652503793626</v>
      </c>
      <c r="AN468" s="10">
        <f t="shared" si="313"/>
        <v>80.811199999999999</v>
      </c>
      <c r="AO468" s="18">
        <f t="shared" si="339"/>
        <v>82.919299999999993</v>
      </c>
      <c r="AP468" s="39">
        <f t="shared" si="318"/>
        <v>81.426569276045626</v>
      </c>
      <c r="AQ468" s="37">
        <f t="shared" si="341"/>
        <v>81.960000000000008</v>
      </c>
      <c r="AR468" s="24">
        <f t="shared" si="337"/>
        <v>55.877499999999998</v>
      </c>
      <c r="AS468" s="22">
        <f t="shared" si="345"/>
        <v>60.991753707544675</v>
      </c>
      <c r="AT468" s="26">
        <f t="shared" si="338"/>
        <v>71.608896564687527</v>
      </c>
      <c r="AU468" s="43">
        <v>97</v>
      </c>
      <c r="AV468" s="37">
        <f t="shared" si="323"/>
        <v>92.024277595719369</v>
      </c>
      <c r="AW468" s="42">
        <f t="shared" si="336"/>
        <v>86.170604238390894</v>
      </c>
      <c r="AX468" s="45">
        <f t="shared" si="324"/>
        <v>92.244223364893088</v>
      </c>
      <c r="AY468" s="47">
        <v>95</v>
      </c>
      <c r="AZ468" s="28">
        <f t="shared" si="325"/>
        <v>69.06722372828591</v>
      </c>
      <c r="BA468" s="49">
        <v>97</v>
      </c>
      <c r="BB468" s="45">
        <f t="shared" si="298"/>
        <v>63.025782889885292</v>
      </c>
      <c r="BC468" s="5">
        <f t="shared" si="327"/>
        <v>80</v>
      </c>
      <c r="BD468" s="5">
        <f t="shared" si="342"/>
        <v>59.736842105263158</v>
      </c>
      <c r="BE468" s="5">
        <f t="shared" si="328"/>
        <v>94.375</v>
      </c>
      <c r="BF468" s="5">
        <f t="shared" si="343"/>
        <v>66.417910447761187</v>
      </c>
      <c r="BG468" s="5">
        <f t="shared" si="344"/>
        <v>88.582089552238813</v>
      </c>
      <c r="BH468" s="5">
        <f t="shared" si="329"/>
        <v>95.229788661522974</v>
      </c>
      <c r="BI468" s="5">
        <f t="shared" si="330"/>
        <v>60</v>
      </c>
      <c r="BJ468" s="5">
        <f t="shared" si="331"/>
        <v>10.526315789473685</v>
      </c>
      <c r="BK468" s="5">
        <f t="shared" si="332"/>
        <v>87.5</v>
      </c>
      <c r="BL468" s="5">
        <f t="shared" si="333"/>
        <v>25.373134328358208</v>
      </c>
      <c r="BM468" s="5">
        <f t="shared" si="334"/>
        <v>74.626865671641781</v>
      </c>
      <c r="BN468" s="5">
        <f t="shared" si="335"/>
        <v>89.399530358939955</v>
      </c>
      <c r="BP468" s="51" t="s">
        <v>798</v>
      </c>
      <c r="BQ468" s="51" t="s">
        <v>781</v>
      </c>
    </row>
    <row r="469" spans="1:69" x14ac:dyDescent="0.25">
      <c r="A469" s="1">
        <v>144</v>
      </c>
      <c r="B469" s="1" t="s">
        <v>205</v>
      </c>
      <c r="C469" s="1" t="s">
        <v>73</v>
      </c>
      <c r="D469" s="1">
        <v>20</v>
      </c>
      <c r="E469" s="4">
        <f t="shared" si="319"/>
        <v>70</v>
      </c>
      <c r="F469">
        <v>75</v>
      </c>
      <c r="G469">
        <v>175</v>
      </c>
      <c r="H469" t="s">
        <v>621</v>
      </c>
      <c r="I469" s="1" t="s">
        <v>673</v>
      </c>
      <c r="J469" s="1" t="s">
        <v>62</v>
      </c>
      <c r="K469" s="1">
        <v>33</v>
      </c>
      <c r="L469" s="1">
        <v>1</v>
      </c>
      <c r="M469" s="1">
        <v>411</v>
      </c>
      <c r="N469" s="12">
        <v>52</v>
      </c>
      <c r="O469" s="12">
        <v>144</v>
      </c>
      <c r="P469" s="12">
        <v>0.36099999999999999</v>
      </c>
      <c r="Q469" s="7">
        <v>12</v>
      </c>
      <c r="R469" s="7">
        <v>43</v>
      </c>
      <c r="S469" s="7">
        <v>0.27900000000000003</v>
      </c>
      <c r="T469" s="1">
        <v>40</v>
      </c>
      <c r="U469" s="1">
        <v>101</v>
      </c>
      <c r="V469" s="1">
        <v>0.39600000000000002</v>
      </c>
      <c r="W469" s="1">
        <v>0.40300000000000002</v>
      </c>
      <c r="X469" s="16">
        <v>5</v>
      </c>
      <c r="Y469" s="16">
        <v>7</v>
      </c>
      <c r="Z469" s="16">
        <v>0.71399999999999997</v>
      </c>
      <c r="AA469" s="20">
        <v>7</v>
      </c>
      <c r="AB469" s="20">
        <v>28</v>
      </c>
      <c r="AC469" s="20">
        <v>35</v>
      </c>
      <c r="AD469" s="32">
        <v>73</v>
      </c>
      <c r="AE469" s="34">
        <v>18</v>
      </c>
      <c r="AF469" s="30">
        <v>5</v>
      </c>
      <c r="AG469" s="1">
        <v>42</v>
      </c>
      <c r="AH469" s="1">
        <v>36</v>
      </c>
      <c r="AI469" s="1">
        <v>121</v>
      </c>
      <c r="AJ469" s="1"/>
      <c r="AK469" s="4">
        <f t="shared" si="320"/>
        <v>76.248835363941708</v>
      </c>
      <c r="AL469" s="4">
        <f t="shared" si="321"/>
        <v>67.807631490152104</v>
      </c>
      <c r="AM469" s="14">
        <f t="shared" si="322"/>
        <v>59.516945371775421</v>
      </c>
      <c r="AN469" s="10">
        <f t="shared" si="313"/>
        <v>69.780799999999999</v>
      </c>
      <c r="AO469" s="18">
        <f t="shared" si="339"/>
        <v>62.840999999999994</v>
      </c>
      <c r="AP469" s="39">
        <f t="shared" si="318"/>
        <v>70.19865044106723</v>
      </c>
      <c r="AQ469" s="37">
        <f t="shared" si="341"/>
        <v>53.84</v>
      </c>
      <c r="AR469" s="24">
        <f t="shared" si="337"/>
        <v>55.30972222222222</v>
      </c>
      <c r="AS469" s="22">
        <f t="shared" si="345"/>
        <v>53.308069510820161</v>
      </c>
      <c r="AT469" s="26">
        <f t="shared" si="338"/>
        <v>60.701402844153492</v>
      </c>
      <c r="AU469" s="43">
        <f>((AD469/5.5)*0.95+(AY469/0.95)*0.17)*0.67+40</f>
        <v>59.11535089593302</v>
      </c>
      <c r="AV469" s="37">
        <f t="shared" si="323"/>
        <v>73.956130479141208</v>
      </c>
      <c r="AW469" s="42">
        <f t="shared" si="336"/>
        <v>75.629782322045017</v>
      </c>
      <c r="AX469" s="45">
        <f t="shared" si="324"/>
        <v>86.452079658083292</v>
      </c>
      <c r="AY469" s="47">
        <f t="shared" ref="AY469:AY478" si="346">(BI469*0.2+BK469*0.2+BM469*0.2+(AQ469/0.96)*0.45)*0.79+30</f>
        <v>88.971878731343281</v>
      </c>
      <c r="AZ469" s="28">
        <f t="shared" si="325"/>
        <v>74.718311535915717</v>
      </c>
      <c r="BA469" s="49">
        <f t="shared" ref="BA469:BA493" si="347">IF(C469="C",(((AY469/0.95)*0.35+(AU469/0.95)*0.2+BK469*0.45)*0.55+30),IF(C469="PF",(((AY469/0.95)*0.4+(AU469/0.95)*0.25+BK469*0.35)*0.65+35),(((T469/6.3)*0.1+(AY469/0.95)*0.35+(AU469/0.95)*0.2+BK469*0.35)*0.65+40)))</f>
        <v>84.027341073595139</v>
      </c>
      <c r="BB469" s="45">
        <f t="shared" si="298"/>
        <v>56.554638756338491</v>
      </c>
      <c r="BC469" s="5">
        <f t="shared" si="327"/>
        <v>97.5</v>
      </c>
      <c r="BD469" s="5">
        <f t="shared" si="342"/>
        <v>69.21052631578948</v>
      </c>
      <c r="BE469" s="5">
        <f t="shared" si="328"/>
        <v>83.125</v>
      </c>
      <c r="BF469" s="5">
        <f t="shared" si="343"/>
        <v>59.701492537313435</v>
      </c>
      <c r="BG469" s="5">
        <f t="shared" si="344"/>
        <v>95.298507462686558</v>
      </c>
      <c r="BH469" s="5">
        <f t="shared" si="329"/>
        <v>61.204293861120433</v>
      </c>
      <c r="BI469" s="5">
        <f t="shared" si="330"/>
        <v>95</v>
      </c>
      <c r="BJ469" s="5">
        <f t="shared" si="331"/>
        <v>31.578947368421051</v>
      </c>
      <c r="BK469" s="5">
        <f t="shared" si="332"/>
        <v>62.5</v>
      </c>
      <c r="BL469" s="5">
        <f t="shared" si="333"/>
        <v>10.44776119402985</v>
      </c>
      <c r="BM469" s="5">
        <f t="shared" si="334"/>
        <v>89.552238805970148</v>
      </c>
      <c r="BN469" s="5">
        <f t="shared" si="335"/>
        <v>13.787319691378732</v>
      </c>
      <c r="BP469" s="51" t="s">
        <v>794</v>
      </c>
      <c r="BQ469" s="51" t="s">
        <v>789</v>
      </c>
    </row>
    <row r="470" spans="1:69" x14ac:dyDescent="0.25">
      <c r="A470" s="1">
        <v>195</v>
      </c>
      <c r="B470" s="1" t="s">
        <v>256</v>
      </c>
      <c r="C470" s="1" t="s">
        <v>25</v>
      </c>
      <c r="D470" s="1">
        <v>29</v>
      </c>
      <c r="E470" s="4">
        <f t="shared" si="319"/>
        <v>76</v>
      </c>
      <c r="F470">
        <v>81</v>
      </c>
      <c r="G470">
        <v>250</v>
      </c>
      <c r="H470" t="s">
        <v>590</v>
      </c>
      <c r="I470" s="1" t="s">
        <v>587</v>
      </c>
      <c r="J470" s="1" t="s">
        <v>137</v>
      </c>
      <c r="K470" s="1">
        <v>74</v>
      </c>
      <c r="L470" s="1">
        <v>8</v>
      </c>
      <c r="M470" s="1">
        <v>1058</v>
      </c>
      <c r="N470" s="12">
        <v>86</v>
      </c>
      <c r="O470" s="12">
        <v>165</v>
      </c>
      <c r="P470" s="12">
        <v>0.52100000000000002</v>
      </c>
      <c r="Q470" s="7">
        <v>1</v>
      </c>
      <c r="R470" s="7">
        <v>7</v>
      </c>
      <c r="S470" s="7">
        <v>0.14299999999999999</v>
      </c>
      <c r="T470" s="1">
        <v>85</v>
      </c>
      <c r="U470" s="1">
        <v>158</v>
      </c>
      <c r="V470" s="1">
        <v>0.53800000000000003</v>
      </c>
      <c r="W470" s="1">
        <v>0.52400000000000002</v>
      </c>
      <c r="X470" s="16">
        <v>97</v>
      </c>
      <c r="Y470" s="16">
        <v>139</v>
      </c>
      <c r="Z470" s="16">
        <v>0.69799999999999995</v>
      </c>
      <c r="AA470" s="20">
        <v>106</v>
      </c>
      <c r="AB470" s="20">
        <v>159</v>
      </c>
      <c r="AC470" s="20">
        <v>265</v>
      </c>
      <c r="AD470" s="32">
        <v>21</v>
      </c>
      <c r="AE470" s="34">
        <v>30</v>
      </c>
      <c r="AF470" s="30">
        <v>15</v>
      </c>
      <c r="AG470" s="1">
        <v>20</v>
      </c>
      <c r="AH470" s="1">
        <v>141</v>
      </c>
      <c r="AI470" s="1">
        <v>270</v>
      </c>
      <c r="AJ470" s="1"/>
      <c r="AK470" s="4">
        <f t="shared" si="320"/>
        <v>76.38907001983074</v>
      </c>
      <c r="AL470" s="4">
        <f t="shared" si="321"/>
        <v>67.951165785003241</v>
      </c>
      <c r="AM470" s="14">
        <f t="shared" si="322"/>
        <v>66.499525037936266</v>
      </c>
      <c r="AN470" s="10">
        <f t="shared" si="313"/>
        <v>52.199599999999997</v>
      </c>
      <c r="AO470" s="18">
        <f t="shared" si="339"/>
        <v>78.410179999999997</v>
      </c>
      <c r="AP470" s="39">
        <f t="shared" si="318"/>
        <v>75.324986963546678</v>
      </c>
      <c r="AQ470" s="37">
        <f t="shared" si="341"/>
        <v>58.4</v>
      </c>
      <c r="AR470" s="24">
        <f t="shared" si="337"/>
        <v>59.649166666666666</v>
      </c>
      <c r="AS470" s="22">
        <f t="shared" si="345"/>
        <v>71.940452247338797</v>
      </c>
      <c r="AT470" s="26">
        <f t="shared" si="338"/>
        <v>71.015690342576889</v>
      </c>
      <c r="AU470" s="43">
        <f>((AD470/5.5)*0.95+(AY470/0.95)*0.17)*0.67+40</f>
        <v>50.676898911483256</v>
      </c>
      <c r="AV470" s="37">
        <f t="shared" si="323"/>
        <v>74.577066853149518</v>
      </c>
      <c r="AW470" s="42">
        <f t="shared" si="336"/>
        <v>77.40884331261347</v>
      </c>
      <c r="AX470" s="45">
        <f t="shared" si="324"/>
        <v>62.554343272066369</v>
      </c>
      <c r="AY470" s="47">
        <f t="shared" si="346"/>
        <v>68.782220149253732</v>
      </c>
      <c r="AZ470" s="28">
        <f t="shared" si="325"/>
        <v>74.392227716301619</v>
      </c>
      <c r="BA470" s="49">
        <f t="shared" si="347"/>
        <v>68.180524538865257</v>
      </c>
      <c r="BB470" s="45">
        <f t="shared" ref="BB470:BB493" si="348">(BL470*0.3+BJ470*0.3+BI470*0.1+BN470*0.1+(AH470/2.8)*0.25)*0.62+40</f>
        <v>77.206926548253392</v>
      </c>
      <c r="BC470" s="5">
        <f t="shared" si="327"/>
        <v>75</v>
      </c>
      <c r="BD470" s="5">
        <f t="shared" si="342"/>
        <v>83.421052631578945</v>
      </c>
      <c r="BE470" s="5">
        <f t="shared" si="328"/>
        <v>66.25</v>
      </c>
      <c r="BF470" s="5">
        <f t="shared" si="343"/>
        <v>84.888059701492537</v>
      </c>
      <c r="BG470" s="5">
        <f t="shared" si="344"/>
        <v>70.111940298507463</v>
      </c>
      <c r="BH470" s="5">
        <f t="shared" si="329"/>
        <v>70.971150620597115</v>
      </c>
      <c r="BI470" s="5">
        <f t="shared" si="330"/>
        <v>50</v>
      </c>
      <c r="BJ470" s="5">
        <f t="shared" si="331"/>
        <v>63.157894736842103</v>
      </c>
      <c r="BK470" s="5">
        <f t="shared" si="332"/>
        <v>25</v>
      </c>
      <c r="BL470" s="5">
        <f t="shared" si="333"/>
        <v>66.417910447761187</v>
      </c>
      <c r="BM470" s="5">
        <f t="shared" si="334"/>
        <v>33.582089552238806</v>
      </c>
      <c r="BN470" s="5">
        <f t="shared" si="335"/>
        <v>35.491445823549149</v>
      </c>
      <c r="BP470" s="51" t="s">
        <v>801</v>
      </c>
      <c r="BQ470" s="51" t="s">
        <v>790</v>
      </c>
    </row>
    <row r="471" spans="1:69" x14ac:dyDescent="0.25">
      <c r="A471" s="1">
        <v>248</v>
      </c>
      <c r="B471" s="1" t="s">
        <v>309</v>
      </c>
      <c r="C471" s="1" t="s">
        <v>30</v>
      </c>
      <c r="D471" s="1">
        <v>22</v>
      </c>
      <c r="E471" s="4">
        <f t="shared" si="319"/>
        <v>70</v>
      </c>
      <c r="F471">
        <v>75</v>
      </c>
      <c r="G471">
        <v>190</v>
      </c>
      <c r="H471" t="s">
        <v>703</v>
      </c>
      <c r="I471" s="1" t="s">
        <v>587</v>
      </c>
      <c r="J471" s="1" t="s">
        <v>55</v>
      </c>
      <c r="K471" s="1">
        <v>32</v>
      </c>
      <c r="L471" s="1">
        <v>2</v>
      </c>
      <c r="M471" s="1">
        <v>603</v>
      </c>
      <c r="N471" s="12">
        <v>70</v>
      </c>
      <c r="O471" s="12">
        <v>167</v>
      </c>
      <c r="P471" s="12">
        <v>0.41899999999999998</v>
      </c>
      <c r="Q471" s="7">
        <v>18</v>
      </c>
      <c r="R471" s="7">
        <v>48</v>
      </c>
      <c r="S471" s="7">
        <v>0.375</v>
      </c>
      <c r="T471" s="1">
        <v>52</v>
      </c>
      <c r="U471" s="1">
        <v>119</v>
      </c>
      <c r="V471" s="1">
        <v>0.437</v>
      </c>
      <c r="W471" s="1">
        <v>0.47299999999999998</v>
      </c>
      <c r="X471" s="16">
        <v>32</v>
      </c>
      <c r="Y471" s="16">
        <v>47</v>
      </c>
      <c r="Z471" s="16">
        <v>0.68100000000000005</v>
      </c>
      <c r="AA471" s="20">
        <v>14</v>
      </c>
      <c r="AB471" s="20">
        <v>67</v>
      </c>
      <c r="AC471" s="20">
        <v>81</v>
      </c>
      <c r="AD471" s="32">
        <v>42</v>
      </c>
      <c r="AE471" s="34">
        <v>33</v>
      </c>
      <c r="AF471" s="30">
        <v>9</v>
      </c>
      <c r="AG471" s="1">
        <v>30</v>
      </c>
      <c r="AH471" s="1">
        <v>42</v>
      </c>
      <c r="AI471" s="1">
        <v>190</v>
      </c>
      <c r="AJ471" s="1"/>
      <c r="AK471" s="4">
        <f t="shared" si="320"/>
        <v>77.15232633612402</v>
      </c>
      <c r="AL471" s="4">
        <f t="shared" si="321"/>
        <v>68.732381073444586</v>
      </c>
      <c r="AM471" s="14">
        <f t="shared" si="322"/>
        <v>62.332311077389988</v>
      </c>
      <c r="AN471" s="10">
        <f t="shared" si="313"/>
        <v>75.704000000000008</v>
      </c>
      <c r="AO471" s="18">
        <f t="shared" si="339"/>
        <v>63.691500000000005</v>
      </c>
      <c r="AP471" s="39">
        <f t="shared" si="318"/>
        <v>70.658999322013614</v>
      </c>
      <c r="AQ471" s="37">
        <f t="shared" si="341"/>
        <v>59.54</v>
      </c>
      <c r="AR471" s="24">
        <f t="shared" si="337"/>
        <v>56.607500000000002</v>
      </c>
      <c r="AS471" s="22">
        <f t="shared" si="345"/>
        <v>54.935970316677611</v>
      </c>
      <c r="AT471" s="26">
        <f t="shared" si="338"/>
        <v>63.298827459534756</v>
      </c>
      <c r="AU471" s="43">
        <f>((AD471/5.5)*0.95+(AY471/0.95)*0.17)*0.67+40</f>
        <v>55.379390688098091</v>
      </c>
      <c r="AV471" s="37">
        <f t="shared" si="323"/>
        <v>73.455113445217933</v>
      </c>
      <c r="AW471" s="42">
        <f t="shared" si="336"/>
        <v>77.586064472197506</v>
      </c>
      <c r="AX471" s="45">
        <f t="shared" si="324"/>
        <v>83.192531513553504</v>
      </c>
      <c r="AY471" s="47">
        <f t="shared" si="346"/>
        <v>87.734003264925377</v>
      </c>
      <c r="AZ471" s="28">
        <f t="shared" si="325"/>
        <v>73.510210026736729</v>
      </c>
      <c r="BA471" s="49">
        <f t="shared" si="347"/>
        <v>83.343475338848236</v>
      </c>
      <c r="BB471" s="45">
        <f t="shared" si="348"/>
        <v>58.748200249920089</v>
      </c>
      <c r="BC471" s="5">
        <f t="shared" si="327"/>
        <v>92.5</v>
      </c>
      <c r="BD471" s="5">
        <f t="shared" si="342"/>
        <v>69.21052631578948</v>
      </c>
      <c r="BE471" s="5">
        <f t="shared" si="328"/>
        <v>83.125</v>
      </c>
      <c r="BF471" s="5">
        <f t="shared" si="343"/>
        <v>64.738805970149258</v>
      </c>
      <c r="BG471" s="5">
        <f t="shared" si="344"/>
        <v>90.261194029850742</v>
      </c>
      <c r="BH471" s="5">
        <f t="shared" si="329"/>
        <v>64.102650117410263</v>
      </c>
      <c r="BI471" s="5">
        <f t="shared" si="330"/>
        <v>85</v>
      </c>
      <c r="BJ471" s="5">
        <f t="shared" si="331"/>
        <v>31.578947368421051</v>
      </c>
      <c r="BK471" s="5">
        <f t="shared" si="332"/>
        <v>62.5</v>
      </c>
      <c r="BL471" s="5">
        <f t="shared" si="333"/>
        <v>21.641791044776117</v>
      </c>
      <c r="BM471" s="5">
        <f t="shared" si="334"/>
        <v>78.358208955223873</v>
      </c>
      <c r="BN471" s="5">
        <f t="shared" si="335"/>
        <v>20.228111372022813</v>
      </c>
      <c r="BP471" s="51" t="s">
        <v>801</v>
      </c>
      <c r="BQ471" s="51" t="s">
        <v>789</v>
      </c>
    </row>
    <row r="472" spans="1:69" x14ac:dyDescent="0.25">
      <c r="A472" s="1">
        <v>492</v>
      </c>
      <c r="B472" s="1" t="s">
        <v>558</v>
      </c>
      <c r="C472" s="1" t="s">
        <v>33</v>
      </c>
      <c r="D472" s="1">
        <v>25</v>
      </c>
      <c r="E472" s="4">
        <f t="shared" si="319"/>
        <v>79</v>
      </c>
      <c r="F472">
        <v>84</v>
      </c>
      <c r="G472">
        <v>253</v>
      </c>
      <c r="H472" t="s">
        <v>590</v>
      </c>
      <c r="I472" s="1" t="s">
        <v>587</v>
      </c>
      <c r="J472" s="1" t="s">
        <v>89</v>
      </c>
      <c r="K472" s="1">
        <v>82</v>
      </c>
      <c r="L472" s="1">
        <v>59</v>
      </c>
      <c r="M472" s="1">
        <v>1731</v>
      </c>
      <c r="N472" s="12">
        <v>340</v>
      </c>
      <c r="O472" s="12">
        <v>619</v>
      </c>
      <c r="P472" s="12">
        <v>0.54900000000000004</v>
      </c>
      <c r="Q472" s="7">
        <v>0</v>
      </c>
      <c r="R472" s="7">
        <v>0</v>
      </c>
      <c r="S472" s="7"/>
      <c r="T472" s="1">
        <v>340</v>
      </c>
      <c r="U472" s="1">
        <v>619</v>
      </c>
      <c r="V472" s="1">
        <v>0.54900000000000004</v>
      </c>
      <c r="W472" s="1">
        <v>0.54900000000000004</v>
      </c>
      <c r="X472" s="16">
        <v>153</v>
      </c>
      <c r="Y472" s="16">
        <v>186</v>
      </c>
      <c r="Z472" s="16">
        <v>0.82299999999999995</v>
      </c>
      <c r="AA472" s="20">
        <v>146</v>
      </c>
      <c r="AB472" s="20">
        <v>319</v>
      </c>
      <c r="AC472" s="20">
        <v>465</v>
      </c>
      <c r="AD472" s="32">
        <v>113</v>
      </c>
      <c r="AE472" s="34">
        <v>18</v>
      </c>
      <c r="AF472" s="30">
        <v>52</v>
      </c>
      <c r="AG472" s="1">
        <v>76</v>
      </c>
      <c r="AH472" s="1">
        <v>205</v>
      </c>
      <c r="AI472" s="1">
        <v>833</v>
      </c>
      <c r="AJ472" s="1"/>
      <c r="AK472" s="4">
        <f t="shared" si="320"/>
        <v>81.761201863176382</v>
      </c>
      <c r="AL472" s="4">
        <f t="shared" si="321"/>
        <v>73.449700730545231</v>
      </c>
      <c r="AM472" s="14">
        <f t="shared" si="322"/>
        <v>80.142796661608514</v>
      </c>
      <c r="AN472" s="10">
        <f t="shared" si="313"/>
        <v>45</v>
      </c>
      <c r="AO472" s="18">
        <f t="shared" si="339"/>
        <v>87.620429999999999</v>
      </c>
      <c r="AP472" s="39">
        <f t="shared" si="318"/>
        <v>89.527454166285139</v>
      </c>
      <c r="AQ472" s="37">
        <f t="shared" si="341"/>
        <v>53.84</v>
      </c>
      <c r="AR472" s="24">
        <f t="shared" si="337"/>
        <v>72.201111111111118</v>
      </c>
      <c r="AS472" s="22">
        <f t="shared" si="345"/>
        <v>82.805635364421917</v>
      </c>
      <c r="AT472" s="26">
        <f t="shared" si="338"/>
        <v>84.128492507279063</v>
      </c>
      <c r="AU472" s="43">
        <f>((AD472/5.5)*0.95+(AY472/0.95)*0.17)*0.67+40</f>
        <v>61.102619436602872</v>
      </c>
      <c r="AV472" s="37">
        <f t="shared" si="323"/>
        <v>82.034041453440466</v>
      </c>
      <c r="AW472" s="42">
        <f t="shared" si="336"/>
        <v>79.270130168393109</v>
      </c>
      <c r="AX472" s="45">
        <f t="shared" si="324"/>
        <v>67.460756476941029</v>
      </c>
      <c r="AY472" s="47">
        <f t="shared" si="346"/>
        <v>66.937363805970151</v>
      </c>
      <c r="AZ472" s="28">
        <f t="shared" si="325"/>
        <v>84.19606633230029</v>
      </c>
      <c r="BA472" s="49">
        <f t="shared" si="347"/>
        <v>52.185538863869027</v>
      </c>
      <c r="BB472" s="45">
        <f t="shared" si="348"/>
        <v>86.742775340501439</v>
      </c>
      <c r="BC472" s="5">
        <f t="shared" si="327"/>
        <v>85</v>
      </c>
      <c r="BD472" s="5">
        <f t="shared" si="342"/>
        <v>90.526315789473685</v>
      </c>
      <c r="BE472" s="5">
        <f t="shared" si="328"/>
        <v>57.8125</v>
      </c>
      <c r="BF472" s="5">
        <f t="shared" si="343"/>
        <v>85.895522388059703</v>
      </c>
      <c r="BG472" s="5">
        <f t="shared" si="344"/>
        <v>69.104477611940297</v>
      </c>
      <c r="BH472" s="5">
        <f t="shared" si="329"/>
        <v>81.130493123113041</v>
      </c>
      <c r="BI472" s="5">
        <f t="shared" si="330"/>
        <v>70</v>
      </c>
      <c r="BJ472" s="5">
        <f t="shared" si="331"/>
        <v>78.94736842105263</v>
      </c>
      <c r="BK472" s="5">
        <f t="shared" si="332"/>
        <v>6.25</v>
      </c>
      <c r="BL472" s="5">
        <f t="shared" si="333"/>
        <v>68.656716417910445</v>
      </c>
      <c r="BM472" s="5">
        <f t="shared" si="334"/>
        <v>31.343283582089551</v>
      </c>
      <c r="BN472" s="5">
        <f t="shared" si="335"/>
        <v>58.067762495806775</v>
      </c>
      <c r="BP472" s="51" t="s">
        <v>786</v>
      </c>
      <c r="BQ472" s="51" t="s">
        <v>790</v>
      </c>
    </row>
    <row r="473" spans="1:69" x14ac:dyDescent="0.25">
      <c r="A473" s="1">
        <v>147</v>
      </c>
      <c r="B473" s="1" t="s">
        <v>208</v>
      </c>
      <c r="C473" s="1" t="s">
        <v>50</v>
      </c>
      <c r="D473" s="1">
        <v>25</v>
      </c>
      <c r="E473" s="4">
        <f t="shared" si="319"/>
        <v>73</v>
      </c>
      <c r="F473">
        <v>78</v>
      </c>
      <c r="G473">
        <v>220</v>
      </c>
      <c r="H473" t="s">
        <v>639</v>
      </c>
      <c r="I473" s="1" t="s">
        <v>587</v>
      </c>
      <c r="J473" s="1" t="s">
        <v>41</v>
      </c>
      <c r="K473" s="1">
        <v>79</v>
      </c>
      <c r="L473" s="1">
        <v>76</v>
      </c>
      <c r="M473" s="1">
        <v>2690</v>
      </c>
      <c r="N473" s="12">
        <v>521</v>
      </c>
      <c r="O473" s="12">
        <v>1165</v>
      </c>
      <c r="P473" s="12">
        <v>0.44700000000000001</v>
      </c>
      <c r="Q473" s="7">
        <v>69</v>
      </c>
      <c r="R473" s="7">
        <v>227</v>
      </c>
      <c r="S473" s="7">
        <v>0.30399999999999999</v>
      </c>
      <c r="T473" s="1">
        <v>452</v>
      </c>
      <c r="U473" s="1">
        <v>938</v>
      </c>
      <c r="V473" s="1">
        <v>0.48199999999999998</v>
      </c>
      <c r="W473" s="1">
        <v>0.47699999999999998</v>
      </c>
      <c r="X473" s="16">
        <v>202</v>
      </c>
      <c r="Y473" s="16">
        <v>291</v>
      </c>
      <c r="Z473" s="16">
        <v>0.69399999999999995</v>
      </c>
      <c r="AA473" s="20">
        <v>82</v>
      </c>
      <c r="AB473" s="20">
        <v>334</v>
      </c>
      <c r="AC473" s="20">
        <v>416</v>
      </c>
      <c r="AD473" s="32">
        <v>521</v>
      </c>
      <c r="AE473" s="34">
        <v>100</v>
      </c>
      <c r="AF473" s="30">
        <v>37</v>
      </c>
      <c r="AG473" s="1">
        <v>246</v>
      </c>
      <c r="AH473" s="1">
        <v>198</v>
      </c>
      <c r="AI473" s="1">
        <v>1313</v>
      </c>
      <c r="AJ473" s="1"/>
      <c r="AK473" s="4">
        <f t="shared" si="320"/>
        <v>91.043589175734752</v>
      </c>
      <c r="AL473" s="4">
        <f t="shared" si="321"/>
        <v>82.950497156340276</v>
      </c>
      <c r="AM473" s="14">
        <f t="shared" si="322"/>
        <v>85.840529590288327</v>
      </c>
      <c r="AN473" s="10">
        <f t="shared" si="313"/>
        <v>71.272799999999989</v>
      </c>
      <c r="AO473" s="18">
        <f t="shared" si="339"/>
        <v>79.61054</v>
      </c>
      <c r="AP473" s="39">
        <f t="shared" si="318"/>
        <v>90.616689857360512</v>
      </c>
      <c r="AQ473" s="37">
        <f t="shared" si="341"/>
        <v>85</v>
      </c>
      <c r="AR473" s="24">
        <f t="shared" si="337"/>
        <v>66.239444444444445</v>
      </c>
      <c r="AS473" s="22">
        <f t="shared" si="345"/>
        <v>71.704042277844053</v>
      </c>
      <c r="AT473" s="26">
        <f t="shared" si="338"/>
        <v>83.625947039748809</v>
      </c>
      <c r="AU473" s="43">
        <f>((AD473/6)*0.9+(AY473/0.95)*0.1)*0.61+40</f>
        <v>93.340798011586799</v>
      </c>
      <c r="AV473" s="37">
        <f t="shared" si="323"/>
        <v>91.939909151830051</v>
      </c>
      <c r="AW473" s="42">
        <f t="shared" si="336"/>
        <v>89.226829745496516</v>
      </c>
      <c r="AX473" s="45">
        <f t="shared" si="324"/>
        <v>84.256719584607993</v>
      </c>
      <c r="AY473" s="47">
        <f t="shared" si="346"/>
        <v>88.292346082089551</v>
      </c>
      <c r="AZ473" s="28">
        <f t="shared" si="325"/>
        <v>79.812537244868551</v>
      </c>
      <c r="BA473" s="49">
        <f t="shared" si="347"/>
        <v>88.533261774209592</v>
      </c>
      <c r="BB473" s="45">
        <f t="shared" si="348"/>
        <v>77.895559697069217</v>
      </c>
      <c r="BC473" s="5">
        <f t="shared" si="327"/>
        <v>85</v>
      </c>
      <c r="BD473" s="5">
        <f t="shared" si="342"/>
        <v>76.315789473684205</v>
      </c>
      <c r="BE473" s="5">
        <f t="shared" si="328"/>
        <v>74.6875</v>
      </c>
      <c r="BF473" s="5">
        <f t="shared" si="343"/>
        <v>74.81343283582089</v>
      </c>
      <c r="BG473" s="5">
        <f t="shared" si="344"/>
        <v>80.18656716417911</v>
      </c>
      <c r="BH473" s="5">
        <f t="shared" si="329"/>
        <v>95.607178799060733</v>
      </c>
      <c r="BI473" s="5">
        <f t="shared" si="330"/>
        <v>70</v>
      </c>
      <c r="BJ473" s="5">
        <f t="shared" si="331"/>
        <v>47.368421052631575</v>
      </c>
      <c r="BK473" s="5">
        <f t="shared" si="332"/>
        <v>43.75</v>
      </c>
      <c r="BL473" s="5">
        <f t="shared" si="333"/>
        <v>44.029850746268657</v>
      </c>
      <c r="BM473" s="5">
        <f t="shared" si="334"/>
        <v>55.970149253731343</v>
      </c>
      <c r="BN473" s="5">
        <f t="shared" si="335"/>
        <v>90.238175109023828</v>
      </c>
      <c r="BP473" s="51" t="s">
        <v>786</v>
      </c>
      <c r="BQ473" s="51" t="s">
        <v>787</v>
      </c>
    </row>
    <row r="474" spans="1:69" x14ac:dyDescent="0.25">
      <c r="A474" s="1">
        <v>439</v>
      </c>
      <c r="B474" s="1" t="s">
        <v>505</v>
      </c>
      <c r="C474" s="1" t="s">
        <v>25</v>
      </c>
      <c r="D474" s="1">
        <v>28</v>
      </c>
      <c r="E474" s="4">
        <f t="shared" si="319"/>
        <v>77</v>
      </c>
      <c r="F474">
        <v>82</v>
      </c>
      <c r="G474">
        <v>225</v>
      </c>
      <c r="H474" t="s">
        <v>646</v>
      </c>
      <c r="I474" s="1" t="s">
        <v>587</v>
      </c>
      <c r="J474" s="1" t="s">
        <v>31</v>
      </c>
      <c r="K474" s="1">
        <v>2</v>
      </c>
      <c r="L474" s="1">
        <v>0</v>
      </c>
      <c r="M474" s="1">
        <v>7</v>
      </c>
      <c r="N474" s="12">
        <v>1</v>
      </c>
      <c r="O474" s="12">
        <v>1</v>
      </c>
      <c r="P474" s="12">
        <v>1</v>
      </c>
      <c r="Q474" s="7">
        <v>0</v>
      </c>
      <c r="R474" s="7">
        <v>0</v>
      </c>
      <c r="S474" s="7"/>
      <c r="T474" s="1">
        <v>1</v>
      </c>
      <c r="U474" s="1">
        <v>1</v>
      </c>
      <c r="V474" s="1">
        <v>1</v>
      </c>
      <c r="W474" s="1">
        <v>1</v>
      </c>
      <c r="X474" s="16">
        <v>2</v>
      </c>
      <c r="Y474" s="16">
        <v>2</v>
      </c>
      <c r="Z474" s="16">
        <v>1</v>
      </c>
      <c r="AA474" s="20">
        <v>0</v>
      </c>
      <c r="AB474" s="20">
        <v>0</v>
      </c>
      <c r="AC474" s="20">
        <v>0</v>
      </c>
      <c r="AD474" s="32">
        <v>1</v>
      </c>
      <c r="AE474" s="34">
        <v>0</v>
      </c>
      <c r="AF474" s="30">
        <v>0</v>
      </c>
      <c r="AG474" s="1">
        <v>0</v>
      </c>
      <c r="AH474" s="1">
        <v>0</v>
      </c>
      <c r="AI474" s="1">
        <v>4</v>
      </c>
      <c r="AJ474" s="1"/>
      <c r="AK474" s="4">
        <f t="shared" si="320"/>
        <v>70.596067243004171</v>
      </c>
      <c r="AL474" s="4">
        <f t="shared" si="321"/>
        <v>62.021857060486624</v>
      </c>
      <c r="AM474" s="14">
        <f t="shared" si="322"/>
        <v>78.050075872534137</v>
      </c>
      <c r="AN474" s="10">
        <f t="shared" si="313"/>
        <v>45</v>
      </c>
      <c r="AO474" s="18">
        <f t="shared" si="339"/>
        <v>71.64</v>
      </c>
      <c r="AP474" s="39">
        <f t="shared" si="318"/>
        <v>67.694036379060961</v>
      </c>
      <c r="AQ474" s="37">
        <f t="shared" si="341"/>
        <v>47</v>
      </c>
      <c r="AR474" s="24">
        <f t="shared" si="337"/>
        <v>54.965000000000003</v>
      </c>
      <c r="AS474" s="22">
        <f t="shared" si="345"/>
        <v>51.276050987952857</v>
      </c>
      <c r="AT474" s="26">
        <f t="shared" si="338"/>
        <v>58.27605098795285</v>
      </c>
      <c r="AU474" s="43">
        <f t="shared" ref="AU474:AU493" si="349">((AD474/5.5)*0.95+(AY474/0.95)*0.17)*0.67+40</f>
        <v>48.185952174043067</v>
      </c>
      <c r="AV474" s="37">
        <f t="shared" si="323"/>
        <v>69.847917644291655</v>
      </c>
      <c r="AW474" s="42">
        <f t="shared" si="336"/>
        <v>69.991978648458499</v>
      </c>
      <c r="AX474" s="45">
        <f t="shared" si="324"/>
        <v>59.980653747490322</v>
      </c>
      <c r="AY474" s="47">
        <f t="shared" si="346"/>
        <v>67.310918843283588</v>
      </c>
      <c r="AZ474" s="28">
        <f t="shared" si="325"/>
        <v>72.166726322898256</v>
      </c>
      <c r="BA474" s="49">
        <f t="shared" si="347"/>
        <v>65.929894607932354</v>
      </c>
      <c r="BB474" s="45">
        <f t="shared" si="348"/>
        <v>65.034456751887376</v>
      </c>
      <c r="BC474" s="5">
        <f t="shared" si="327"/>
        <v>77.5</v>
      </c>
      <c r="BD474" s="5">
        <f t="shared" si="342"/>
        <v>85.78947368421052</v>
      </c>
      <c r="BE474" s="5">
        <f t="shared" si="328"/>
        <v>63.4375</v>
      </c>
      <c r="BF474" s="5">
        <f t="shared" si="343"/>
        <v>76.492537313432834</v>
      </c>
      <c r="BG474" s="5">
        <f t="shared" si="344"/>
        <v>78.507462686567166</v>
      </c>
      <c r="BH474" s="5">
        <f t="shared" si="329"/>
        <v>55.105669238510565</v>
      </c>
      <c r="BI474" s="5">
        <f t="shared" si="330"/>
        <v>55</v>
      </c>
      <c r="BJ474" s="5">
        <f t="shared" si="331"/>
        <v>68.421052631578945</v>
      </c>
      <c r="BK474" s="5">
        <f t="shared" si="332"/>
        <v>18.75</v>
      </c>
      <c r="BL474" s="5">
        <f t="shared" si="333"/>
        <v>47.761194029850742</v>
      </c>
      <c r="BM474" s="5">
        <f t="shared" si="334"/>
        <v>52.238805970149251</v>
      </c>
      <c r="BN474" s="5">
        <f t="shared" si="335"/>
        <v>0.23482053002348208</v>
      </c>
      <c r="BP474" s="51" t="s">
        <v>797</v>
      </c>
      <c r="BQ474" s="51" t="s">
        <v>781</v>
      </c>
    </row>
    <row r="475" spans="1:69" x14ac:dyDescent="0.25">
      <c r="A475" s="1">
        <v>89</v>
      </c>
      <c r="B475" s="1" t="s">
        <v>148</v>
      </c>
      <c r="C475" s="1" t="s">
        <v>33</v>
      </c>
      <c r="D475" s="1">
        <v>32</v>
      </c>
      <c r="E475" s="4">
        <f t="shared" si="319"/>
        <v>80</v>
      </c>
      <c r="F475">
        <v>85</v>
      </c>
      <c r="G475">
        <v>240</v>
      </c>
      <c r="H475" t="s">
        <v>586</v>
      </c>
      <c r="I475" s="1" t="s">
        <v>587</v>
      </c>
      <c r="J475" s="1" t="s">
        <v>51</v>
      </c>
      <c r="K475" s="1">
        <v>75</v>
      </c>
      <c r="L475" s="1">
        <v>75</v>
      </c>
      <c r="M475" s="1">
        <v>2286</v>
      </c>
      <c r="N475" s="12">
        <v>293</v>
      </c>
      <c r="O475" s="12">
        <v>440</v>
      </c>
      <c r="P475" s="12">
        <v>0.66600000000000004</v>
      </c>
      <c r="Q475" s="7">
        <v>0</v>
      </c>
      <c r="R475" s="7">
        <v>0</v>
      </c>
      <c r="S475" s="7"/>
      <c r="T475" s="1">
        <v>293</v>
      </c>
      <c r="U475" s="1">
        <v>440</v>
      </c>
      <c r="V475" s="1">
        <v>0.66600000000000004</v>
      </c>
      <c r="W475" s="1">
        <v>0.66600000000000004</v>
      </c>
      <c r="X475" s="16">
        <v>185</v>
      </c>
      <c r="Y475" s="16">
        <v>257</v>
      </c>
      <c r="Z475" s="16">
        <v>0.72</v>
      </c>
      <c r="AA475" s="20">
        <v>294</v>
      </c>
      <c r="AB475" s="20">
        <v>570</v>
      </c>
      <c r="AC475" s="20">
        <v>864</v>
      </c>
      <c r="AD475" s="32">
        <v>84</v>
      </c>
      <c r="AE475" s="34">
        <v>42</v>
      </c>
      <c r="AF475" s="30">
        <v>91</v>
      </c>
      <c r="AG475" s="1">
        <v>105</v>
      </c>
      <c r="AH475" s="1">
        <v>169</v>
      </c>
      <c r="AI475" s="1">
        <v>771</v>
      </c>
      <c r="AJ475" s="1"/>
      <c r="AK475" s="4">
        <f t="shared" si="320"/>
        <v>84.260934914716827</v>
      </c>
      <c r="AL475" s="4">
        <f t="shared" si="321"/>
        <v>76.008251030357229</v>
      </c>
      <c r="AM475" s="14">
        <f t="shared" si="322"/>
        <v>81.650230652503808</v>
      </c>
      <c r="AN475" s="10">
        <f t="shared" si="313"/>
        <v>45</v>
      </c>
      <c r="AO475" s="18">
        <f t="shared" si="339"/>
        <v>81.125200000000007</v>
      </c>
      <c r="AP475" s="39">
        <f t="shared" si="318"/>
        <v>91.633509387350273</v>
      </c>
      <c r="AQ475" s="37">
        <f t="shared" si="341"/>
        <v>62.96</v>
      </c>
      <c r="AR475" s="24">
        <f t="shared" si="337"/>
        <v>85.036944444444444</v>
      </c>
      <c r="AS475" s="22">
        <v>97</v>
      </c>
      <c r="AT475" s="26">
        <v>97</v>
      </c>
      <c r="AU475" s="43">
        <f t="shared" si="349"/>
        <v>57.553808027511963</v>
      </c>
      <c r="AV475" s="37">
        <f t="shared" si="323"/>
        <v>81.635385646421767</v>
      </c>
      <c r="AW475" s="42">
        <f t="shared" si="336"/>
        <v>85.796567324343215</v>
      </c>
      <c r="AX475" s="45">
        <f t="shared" si="324"/>
        <v>62.463268300880706</v>
      </c>
      <c r="AY475" s="47">
        <f t="shared" si="346"/>
        <v>65.32994962686567</v>
      </c>
      <c r="AZ475" s="28">
        <f t="shared" si="325"/>
        <v>89.13641850178206</v>
      </c>
      <c r="BA475" s="49">
        <f t="shared" si="347"/>
        <v>49.902035985471535</v>
      </c>
      <c r="BB475" s="45">
        <f t="shared" si="348"/>
        <v>82.908698588140481</v>
      </c>
      <c r="BC475" s="5">
        <f t="shared" si="327"/>
        <v>67.5</v>
      </c>
      <c r="BD475" s="5">
        <f t="shared" si="342"/>
        <v>92.89473684210526</v>
      </c>
      <c r="BE475" s="5">
        <f t="shared" si="328"/>
        <v>55</v>
      </c>
      <c r="BF475" s="5">
        <f t="shared" si="343"/>
        <v>81.52985074626865</v>
      </c>
      <c r="BG475" s="5">
        <f t="shared" si="344"/>
        <v>73.470149253731336</v>
      </c>
      <c r="BH475" s="5">
        <f t="shared" si="329"/>
        <v>89.508554176450858</v>
      </c>
      <c r="BI475" s="5">
        <f t="shared" si="330"/>
        <v>35</v>
      </c>
      <c r="BJ475" s="5">
        <f t="shared" si="331"/>
        <v>84.21052631578948</v>
      </c>
      <c r="BK475" s="5">
        <f t="shared" si="332"/>
        <v>0</v>
      </c>
      <c r="BL475" s="5">
        <f t="shared" si="333"/>
        <v>58.955223880597011</v>
      </c>
      <c r="BM475" s="5">
        <f t="shared" si="334"/>
        <v>41.044776119402982</v>
      </c>
      <c r="BN475" s="5">
        <f t="shared" si="335"/>
        <v>76.685675947668571</v>
      </c>
      <c r="BP475" s="51" t="s">
        <v>790</v>
      </c>
      <c r="BQ475" s="51" t="s">
        <v>781</v>
      </c>
    </row>
    <row r="476" spans="1:69" x14ac:dyDescent="0.25">
      <c r="A476" s="1">
        <v>203</v>
      </c>
      <c r="B476" s="1" t="s">
        <v>264</v>
      </c>
      <c r="C476" s="1" t="s">
        <v>25</v>
      </c>
      <c r="D476" s="1">
        <v>34</v>
      </c>
      <c r="E476" s="4">
        <f t="shared" si="319"/>
        <v>75</v>
      </c>
      <c r="F476">
        <v>80</v>
      </c>
      <c r="G476">
        <v>235</v>
      </c>
      <c r="H476" t="s">
        <v>602</v>
      </c>
      <c r="I476" s="1" t="s">
        <v>587</v>
      </c>
      <c r="J476" s="1" t="s">
        <v>55</v>
      </c>
      <c r="K476" s="1">
        <v>62</v>
      </c>
      <c r="L476" s="1">
        <v>25</v>
      </c>
      <c r="M476" s="1">
        <v>995</v>
      </c>
      <c r="N476" s="12">
        <v>107</v>
      </c>
      <c r="O476" s="12">
        <v>239</v>
      </c>
      <c r="P476" s="12">
        <v>0.44800000000000001</v>
      </c>
      <c r="Q476" s="7">
        <v>2</v>
      </c>
      <c r="R476" s="7">
        <v>10</v>
      </c>
      <c r="S476" s="7">
        <v>0.2</v>
      </c>
      <c r="T476" s="1">
        <v>105</v>
      </c>
      <c r="U476" s="1">
        <v>229</v>
      </c>
      <c r="V476" s="1">
        <v>0.45900000000000002</v>
      </c>
      <c r="W476" s="1">
        <v>0.45200000000000001</v>
      </c>
      <c r="X476" s="16">
        <v>45</v>
      </c>
      <c r="Y476" s="16">
        <v>64</v>
      </c>
      <c r="Z476" s="16">
        <v>0.70299999999999996</v>
      </c>
      <c r="AA476" s="20">
        <v>71</v>
      </c>
      <c r="AB476" s="20">
        <v>187</v>
      </c>
      <c r="AC476" s="20">
        <v>258</v>
      </c>
      <c r="AD476" s="32">
        <v>46</v>
      </c>
      <c r="AE476" s="34">
        <v>21</v>
      </c>
      <c r="AF476" s="30">
        <v>13</v>
      </c>
      <c r="AG476" s="1">
        <v>41</v>
      </c>
      <c r="AH476" s="1">
        <v>113</v>
      </c>
      <c r="AI476" s="1">
        <v>261</v>
      </c>
      <c r="AJ476" s="1"/>
      <c r="AK476" s="4">
        <f t="shared" si="320"/>
        <v>74.877420521244389</v>
      </c>
      <c r="AL476" s="4">
        <f t="shared" si="321"/>
        <v>66.403948062920719</v>
      </c>
      <c r="AM476" s="14">
        <f t="shared" si="322"/>
        <v>65.142118361153265</v>
      </c>
      <c r="AN476" s="10">
        <f t="shared" si="313"/>
        <v>55.167999999999999</v>
      </c>
      <c r="AO476" s="18">
        <f t="shared" si="339"/>
        <v>78.019229999999993</v>
      </c>
      <c r="AP476" s="39">
        <f t="shared" si="318"/>
        <v>73.992593173023977</v>
      </c>
      <c r="AQ476" s="37">
        <f t="shared" si="341"/>
        <v>54.98</v>
      </c>
      <c r="AR476" s="24">
        <f t="shared" si="337"/>
        <v>58.817777777777778</v>
      </c>
      <c r="AS476" s="22">
        <f t="shared" ref="AS476:AS490" si="350">((AA476/3)*0.6+(AC476/9)*0.2+(AZ476/0.96)*0.2)*0.75+40</f>
        <v>65.965087089803632</v>
      </c>
      <c r="AT476" s="26">
        <f t="shared" ref="AT476:AT490" si="351">((AB476/7)*0.65+(AC476/9)*0.2+(AZ476/0.96)*0.25)*0.6+47</f>
        <v>71.873658518375052</v>
      </c>
      <c r="AU476" s="43">
        <f t="shared" si="349"/>
        <v>53.275102265849284</v>
      </c>
      <c r="AV476" s="37">
        <f t="shared" si="323"/>
        <v>74.311113728967712</v>
      </c>
      <c r="AW476" s="42">
        <f t="shared" si="336"/>
        <v>75.001260803812556</v>
      </c>
      <c r="AX476" s="45">
        <f t="shared" si="324"/>
        <v>58.810421522265393</v>
      </c>
      <c r="AY476" s="47">
        <f t="shared" si="346"/>
        <v>66.321908115671647</v>
      </c>
      <c r="AZ476" s="28">
        <f t="shared" si="325"/>
        <v>70.496557374743219</v>
      </c>
      <c r="BA476" s="49">
        <f t="shared" si="347"/>
        <v>69.373480503447524</v>
      </c>
      <c r="BB476" s="45">
        <f t="shared" si="348"/>
        <v>70.91485977184044</v>
      </c>
      <c r="BC476" s="5">
        <f t="shared" si="327"/>
        <v>62.5</v>
      </c>
      <c r="BD476" s="5">
        <f t="shared" si="342"/>
        <v>81.05263157894737</v>
      </c>
      <c r="BE476" s="5">
        <f t="shared" si="328"/>
        <v>69.0625</v>
      </c>
      <c r="BF476" s="5">
        <f t="shared" si="343"/>
        <v>79.850746268656707</v>
      </c>
      <c r="BG476" s="5">
        <f t="shared" si="344"/>
        <v>75.149253731343279</v>
      </c>
      <c r="BH476" s="5">
        <f t="shared" si="329"/>
        <v>70.02012747400201</v>
      </c>
      <c r="BI476" s="5">
        <f t="shared" si="330"/>
        <v>25</v>
      </c>
      <c r="BJ476" s="5">
        <f t="shared" si="331"/>
        <v>57.89473684210526</v>
      </c>
      <c r="BK476" s="5">
        <f t="shared" si="332"/>
        <v>31.25</v>
      </c>
      <c r="BL476" s="5">
        <f t="shared" si="333"/>
        <v>55.223880597014919</v>
      </c>
      <c r="BM476" s="5">
        <f t="shared" si="334"/>
        <v>44.776119402985074</v>
      </c>
      <c r="BN476" s="5">
        <f t="shared" si="335"/>
        <v>33.378061053337809</v>
      </c>
      <c r="BP476" s="51" t="s">
        <v>797</v>
      </c>
      <c r="BQ476" s="51" t="s">
        <v>781</v>
      </c>
    </row>
    <row r="477" spans="1:69" x14ac:dyDescent="0.25">
      <c r="A477" s="1">
        <v>53</v>
      </c>
      <c r="B477" s="1" t="s">
        <v>111</v>
      </c>
      <c r="C477" s="1" t="s">
        <v>30</v>
      </c>
      <c r="D477" s="1">
        <v>22</v>
      </c>
      <c r="E477" s="4">
        <f t="shared" si="319"/>
        <v>71</v>
      </c>
      <c r="F477">
        <v>76</v>
      </c>
      <c r="G477">
        <v>200</v>
      </c>
      <c r="H477" t="s">
        <v>623</v>
      </c>
      <c r="I477" s="1" t="s">
        <v>587</v>
      </c>
      <c r="J477" s="1" t="s">
        <v>107</v>
      </c>
      <c r="K477" s="1">
        <v>2</v>
      </c>
      <c r="L477" s="1">
        <v>1</v>
      </c>
      <c r="M477" s="1">
        <v>74</v>
      </c>
      <c r="N477" s="12">
        <v>9</v>
      </c>
      <c r="O477" s="12">
        <v>30</v>
      </c>
      <c r="P477" s="12">
        <v>0.3</v>
      </c>
      <c r="Q477" s="7">
        <v>2</v>
      </c>
      <c r="R477" s="7">
        <v>10</v>
      </c>
      <c r="S477" s="7">
        <v>0.2</v>
      </c>
      <c r="T477" s="1">
        <v>7</v>
      </c>
      <c r="U477" s="1">
        <v>20</v>
      </c>
      <c r="V477" s="1">
        <v>0.35</v>
      </c>
      <c r="W477" s="1">
        <v>0.33300000000000002</v>
      </c>
      <c r="X477" s="16">
        <v>2</v>
      </c>
      <c r="Y477" s="16">
        <v>5</v>
      </c>
      <c r="Z477" s="16">
        <v>0.4</v>
      </c>
      <c r="AA477" s="20">
        <v>2</v>
      </c>
      <c r="AB477" s="20">
        <v>7</v>
      </c>
      <c r="AC477" s="20">
        <v>9</v>
      </c>
      <c r="AD477" s="32">
        <v>8</v>
      </c>
      <c r="AE477" s="34">
        <v>3</v>
      </c>
      <c r="AF477" s="30">
        <v>0</v>
      </c>
      <c r="AG477" s="1">
        <v>6</v>
      </c>
      <c r="AH477" s="1">
        <v>4</v>
      </c>
      <c r="AI477" s="1">
        <v>22</v>
      </c>
      <c r="AJ477" s="1"/>
      <c r="AK477" s="4">
        <f t="shared" si="320"/>
        <v>72.144499118114737</v>
      </c>
      <c r="AL477" s="4">
        <f t="shared" si="321"/>
        <v>63.606722626776261</v>
      </c>
      <c r="AM477" s="14">
        <f t="shared" si="322"/>
        <v>55.350682852807282</v>
      </c>
      <c r="AN477" s="10">
        <f t="shared" si="313"/>
        <v>66.936000000000007</v>
      </c>
      <c r="AO477" s="18">
        <f t="shared" si="339"/>
        <v>52.739999999999995</v>
      </c>
      <c r="AP477" s="39">
        <f t="shared" si="318"/>
        <v>68.004323211092824</v>
      </c>
      <c r="AQ477" s="37">
        <f t="shared" si="341"/>
        <v>48.14</v>
      </c>
      <c r="AR477" s="24">
        <f t="shared" si="337"/>
        <v>53.87</v>
      </c>
      <c r="AS477" s="22">
        <f t="shared" si="350"/>
        <v>51.724563101776873</v>
      </c>
      <c r="AT477" s="26">
        <f t="shared" si="351"/>
        <v>58.784563101776868</v>
      </c>
      <c r="AU477" s="43">
        <f t="shared" si="349"/>
        <v>50.678755816686603</v>
      </c>
      <c r="AV477" s="37">
        <f t="shared" si="323"/>
        <v>70.79783158467923</v>
      </c>
      <c r="AW477" s="42">
        <f t="shared" si="336"/>
        <v>72.333996540264025</v>
      </c>
      <c r="AX477" s="45">
        <f t="shared" si="324"/>
        <v>77.648132638714344</v>
      </c>
      <c r="AY477" s="47">
        <f t="shared" si="346"/>
        <v>81.345836287313432</v>
      </c>
      <c r="AZ477" s="28">
        <f t="shared" si="325"/>
        <v>72.157203851371975</v>
      </c>
      <c r="BA477" s="49">
        <f t="shared" si="347"/>
        <v>79.28427197120439</v>
      </c>
      <c r="BB477" s="45">
        <f t="shared" si="348"/>
        <v>57.911401070732225</v>
      </c>
      <c r="BC477" s="5">
        <f t="shared" si="327"/>
        <v>92.5</v>
      </c>
      <c r="BD477" s="5">
        <f t="shared" si="342"/>
        <v>71.578947368421055</v>
      </c>
      <c r="BE477" s="5">
        <f t="shared" si="328"/>
        <v>80.3125</v>
      </c>
      <c r="BF477" s="5">
        <f t="shared" si="343"/>
        <v>68.097014925373131</v>
      </c>
      <c r="BG477" s="5">
        <f t="shared" si="344"/>
        <v>86.902985074626869</v>
      </c>
      <c r="BH477" s="5">
        <f t="shared" si="329"/>
        <v>56.117074807111706</v>
      </c>
      <c r="BI477" s="5">
        <f t="shared" si="330"/>
        <v>85</v>
      </c>
      <c r="BJ477" s="5">
        <f t="shared" si="331"/>
        <v>36.842105263157897</v>
      </c>
      <c r="BK477" s="5">
        <f t="shared" si="332"/>
        <v>56.25</v>
      </c>
      <c r="BL477" s="5">
        <f t="shared" si="333"/>
        <v>29.104477611940297</v>
      </c>
      <c r="BM477" s="5">
        <f t="shared" si="334"/>
        <v>70.895522388059703</v>
      </c>
      <c r="BN477" s="5">
        <f t="shared" si="335"/>
        <v>2.4823884602482389</v>
      </c>
      <c r="BP477" s="51" t="s">
        <v>788</v>
      </c>
      <c r="BQ477" s="51" t="s">
        <v>781</v>
      </c>
    </row>
    <row r="478" spans="1:69" x14ac:dyDescent="0.25">
      <c r="A478" s="1">
        <v>96</v>
      </c>
      <c r="B478" s="1" t="s">
        <v>155</v>
      </c>
      <c r="C478" s="1" t="s">
        <v>50</v>
      </c>
      <c r="D478" s="1">
        <v>26</v>
      </c>
      <c r="E478" s="4">
        <f t="shared" si="319"/>
        <v>76</v>
      </c>
      <c r="F478">
        <v>81</v>
      </c>
      <c r="G478">
        <v>224</v>
      </c>
      <c r="H478" t="s">
        <v>586</v>
      </c>
      <c r="I478" s="1" t="s">
        <v>605</v>
      </c>
      <c r="J478" s="1" t="s">
        <v>39</v>
      </c>
      <c r="K478" s="1">
        <v>10</v>
      </c>
      <c r="L478" s="1">
        <v>0</v>
      </c>
      <c r="M478" s="1">
        <v>76</v>
      </c>
      <c r="N478" s="12">
        <v>9</v>
      </c>
      <c r="O478" s="12">
        <v>20</v>
      </c>
      <c r="P478" s="12">
        <v>0.45</v>
      </c>
      <c r="Q478" s="7">
        <v>6</v>
      </c>
      <c r="R478" s="7">
        <v>11</v>
      </c>
      <c r="S478" s="7">
        <v>0.54500000000000004</v>
      </c>
      <c r="T478" s="1">
        <v>3</v>
      </c>
      <c r="U478" s="1">
        <v>9</v>
      </c>
      <c r="V478" s="1">
        <v>0.33300000000000002</v>
      </c>
      <c r="W478" s="1">
        <v>0.6</v>
      </c>
      <c r="X478" s="16">
        <v>0</v>
      </c>
      <c r="Y478" s="16">
        <v>0</v>
      </c>
      <c r="Z478" s="16"/>
      <c r="AA478" s="20">
        <v>3</v>
      </c>
      <c r="AB478" s="20">
        <v>17</v>
      </c>
      <c r="AC478" s="20">
        <v>20</v>
      </c>
      <c r="AD478" s="32">
        <v>1</v>
      </c>
      <c r="AE478" s="34">
        <v>1</v>
      </c>
      <c r="AF478" s="30">
        <v>1</v>
      </c>
      <c r="AG478" s="1">
        <v>4</v>
      </c>
      <c r="AH478" s="1">
        <v>12</v>
      </c>
      <c r="AI478" s="1">
        <v>24</v>
      </c>
      <c r="AJ478" s="1"/>
      <c r="AK478" s="4">
        <f t="shared" si="320"/>
        <v>70.250560482854013</v>
      </c>
      <c r="AL478" s="4">
        <f t="shared" si="321"/>
        <v>61.6682207295094</v>
      </c>
      <c r="AM478" s="14">
        <f t="shared" si="322"/>
        <v>60.300682852807284</v>
      </c>
      <c r="AN478" s="10">
        <f t="shared" si="313"/>
        <v>72.798000000000002</v>
      </c>
      <c r="AO478" s="18">
        <f t="shared" si="339"/>
        <v>40</v>
      </c>
      <c r="AP478" s="39">
        <f t="shared" ref="AP478:AP490" si="352">((AZ478/0.96)*0.4+(AS478/0.96)*0.3+(T478/6.3)*0.4)*0.6+40</f>
        <v>68.162240847363591</v>
      </c>
      <c r="AQ478" s="37">
        <f t="shared" si="341"/>
        <v>47.38</v>
      </c>
      <c r="AR478" s="24">
        <f t="shared" si="337"/>
        <v>55.106944444444444</v>
      </c>
      <c r="AS478" s="22">
        <f t="shared" si="350"/>
        <v>52.196525016174107</v>
      </c>
      <c r="AT478" s="26">
        <f t="shared" si="351"/>
        <v>59.627001206650291</v>
      </c>
      <c r="AU478" s="43">
        <f t="shared" si="349"/>
        <v>48.524790190490435</v>
      </c>
      <c r="AV478" s="37">
        <f t="shared" si="323"/>
        <v>70.131403378637316</v>
      </c>
      <c r="AW478" s="42">
        <f t="shared" si="336"/>
        <v>70.686814194985473</v>
      </c>
      <c r="AX478" s="45">
        <f t="shared" si="324"/>
        <v>64.096492590022876</v>
      </c>
      <c r="AY478" s="47">
        <f t="shared" si="346"/>
        <v>70.137048041044778</v>
      </c>
      <c r="AZ478" s="28">
        <f t="shared" si="325"/>
        <v>73.044426770180934</v>
      </c>
      <c r="BA478" s="49">
        <f t="shared" si="347"/>
        <v>69.154664122111797</v>
      </c>
      <c r="BB478" s="45">
        <f t="shared" si="348"/>
        <v>65.344498017237129</v>
      </c>
      <c r="BC478" s="5">
        <f t="shared" si="327"/>
        <v>82.5</v>
      </c>
      <c r="BD478" s="5">
        <f t="shared" si="342"/>
        <v>83.421052631578945</v>
      </c>
      <c r="BE478" s="5">
        <f t="shared" si="328"/>
        <v>66.25</v>
      </c>
      <c r="BF478" s="5">
        <f t="shared" si="343"/>
        <v>76.156716417910445</v>
      </c>
      <c r="BG478" s="5">
        <f t="shared" si="344"/>
        <v>78.843283582089555</v>
      </c>
      <c r="BH478" s="5">
        <f t="shared" si="329"/>
        <v>56.147266018114728</v>
      </c>
      <c r="BI478" s="5">
        <f t="shared" si="330"/>
        <v>65</v>
      </c>
      <c r="BJ478" s="5">
        <f t="shared" si="331"/>
        <v>63.157894736842103</v>
      </c>
      <c r="BK478" s="5">
        <f t="shared" si="332"/>
        <v>25</v>
      </c>
      <c r="BL478" s="5">
        <f t="shared" si="333"/>
        <v>47.014925373134325</v>
      </c>
      <c r="BM478" s="5">
        <f t="shared" si="334"/>
        <v>52.985074626865668</v>
      </c>
      <c r="BN478" s="5">
        <f t="shared" si="335"/>
        <v>2.5494800402549482</v>
      </c>
      <c r="BP478" s="51" t="s">
        <v>797</v>
      </c>
      <c r="BQ478" s="51" t="s">
        <v>790</v>
      </c>
    </row>
    <row r="479" spans="1:69" x14ac:dyDescent="0.25">
      <c r="A479" s="1">
        <v>351</v>
      </c>
      <c r="B479" s="1" t="s">
        <v>414</v>
      </c>
      <c r="C479" s="1" t="s">
        <v>73</v>
      </c>
      <c r="D479" s="1">
        <v>22</v>
      </c>
      <c r="E479" s="4">
        <f t="shared" si="319"/>
        <v>71</v>
      </c>
      <c r="F479">
        <v>76</v>
      </c>
      <c r="G479">
        <v>210</v>
      </c>
      <c r="H479" t="s">
        <v>677</v>
      </c>
      <c r="I479" s="1" t="s">
        <v>587</v>
      </c>
      <c r="J479" s="1" t="s">
        <v>182</v>
      </c>
      <c r="K479" s="1">
        <v>72</v>
      </c>
      <c r="L479" s="1">
        <v>71</v>
      </c>
      <c r="M479" s="1">
        <v>2573</v>
      </c>
      <c r="N479" s="12">
        <v>473</v>
      </c>
      <c r="O479" s="12">
        <v>1086</v>
      </c>
      <c r="P479" s="12">
        <v>0.436</v>
      </c>
      <c r="Q479" s="7">
        <v>84</v>
      </c>
      <c r="R479" s="7">
        <v>248</v>
      </c>
      <c r="S479" s="7">
        <v>0.33900000000000002</v>
      </c>
      <c r="T479" s="1">
        <v>389</v>
      </c>
      <c r="U479" s="1">
        <v>838</v>
      </c>
      <c r="V479" s="1">
        <v>0.46400000000000002</v>
      </c>
      <c r="W479" s="1">
        <v>0.47399999999999998</v>
      </c>
      <c r="X479" s="16">
        <v>262</v>
      </c>
      <c r="Y479" s="16">
        <v>320</v>
      </c>
      <c r="Z479" s="16">
        <v>0.81899999999999995</v>
      </c>
      <c r="AA479" s="20">
        <v>51</v>
      </c>
      <c r="AB479" s="20">
        <v>251</v>
      </c>
      <c r="AC479" s="20">
        <v>302</v>
      </c>
      <c r="AD479" s="32">
        <v>295</v>
      </c>
      <c r="AE479" s="34">
        <v>120</v>
      </c>
      <c r="AF479" s="30">
        <v>19</v>
      </c>
      <c r="AG479" s="1">
        <v>204</v>
      </c>
      <c r="AH479" s="1">
        <v>187</v>
      </c>
      <c r="AI479" s="1">
        <v>1292</v>
      </c>
      <c r="AJ479" s="1"/>
      <c r="AK479" s="4">
        <f t="shared" si="320"/>
        <v>91.387126823202976</v>
      </c>
      <c r="AL479" s="4">
        <f t="shared" si="321"/>
        <v>83.302118042572459</v>
      </c>
      <c r="AM479" s="14">
        <f t="shared" si="322"/>
        <v>83.073887708649465</v>
      </c>
      <c r="AN479" s="10">
        <f t="shared" si="313"/>
        <v>82.740800000000007</v>
      </c>
      <c r="AO479" s="18">
        <f t="shared" si="339"/>
        <v>88.876789999999986</v>
      </c>
      <c r="AP479" s="39">
        <f t="shared" si="352"/>
        <v>86.559362688140965</v>
      </c>
      <c r="AQ479" s="37">
        <f t="shared" si="341"/>
        <v>92.6</v>
      </c>
      <c r="AR479" s="24">
        <f t="shared" si="337"/>
        <v>60.034444444444446</v>
      </c>
      <c r="AS479" s="22">
        <f t="shared" si="350"/>
        <v>64.913929176182762</v>
      </c>
      <c r="AT479" s="26">
        <f t="shared" si="351"/>
        <v>77.2415482238018</v>
      </c>
      <c r="AU479" s="43">
        <f t="shared" si="349"/>
        <v>85.649440191387555</v>
      </c>
      <c r="AV479" s="37">
        <f t="shared" si="323"/>
        <v>88.972368568478345</v>
      </c>
      <c r="AW479" s="42">
        <f t="shared" si="336"/>
        <v>90.708493741188491</v>
      </c>
      <c r="AX479" s="45">
        <f t="shared" si="324"/>
        <v>91.039384559924287</v>
      </c>
      <c r="AY479" s="47">
        <v>96</v>
      </c>
      <c r="AZ479" s="28">
        <f t="shared" si="325"/>
        <v>78.275813394236295</v>
      </c>
      <c r="BA479" s="49">
        <f t="shared" si="347"/>
        <v>91.520290458103005</v>
      </c>
      <c r="BB479" s="45">
        <f t="shared" si="348"/>
        <v>74.627335526621664</v>
      </c>
      <c r="BC479" s="5">
        <f t="shared" si="327"/>
        <v>92.5</v>
      </c>
      <c r="BD479" s="5">
        <f t="shared" si="342"/>
        <v>71.578947368421055</v>
      </c>
      <c r="BE479" s="5">
        <f t="shared" si="328"/>
        <v>80.3125</v>
      </c>
      <c r="BF479" s="5">
        <f t="shared" si="343"/>
        <v>71.455223880597018</v>
      </c>
      <c r="BG479" s="5">
        <f t="shared" si="344"/>
        <v>83.544776119402982</v>
      </c>
      <c r="BH479" s="5">
        <f t="shared" si="329"/>
        <v>93.84099295538411</v>
      </c>
      <c r="BI479" s="5">
        <f t="shared" si="330"/>
        <v>85</v>
      </c>
      <c r="BJ479" s="5">
        <f t="shared" si="331"/>
        <v>36.842105263157897</v>
      </c>
      <c r="BK479" s="5">
        <f t="shared" si="332"/>
        <v>56.25</v>
      </c>
      <c r="BL479" s="5">
        <f t="shared" si="333"/>
        <v>36.567164179104473</v>
      </c>
      <c r="BM479" s="5">
        <f t="shared" si="334"/>
        <v>63.432835820895519</v>
      </c>
      <c r="BN479" s="5">
        <f t="shared" si="335"/>
        <v>86.313317678631336</v>
      </c>
      <c r="BP479" s="51" t="s">
        <v>788</v>
      </c>
      <c r="BQ479" s="51" t="s">
        <v>787</v>
      </c>
    </row>
    <row r="480" spans="1:69" x14ac:dyDescent="0.25">
      <c r="A480" s="1">
        <v>85</v>
      </c>
      <c r="B480" s="1" t="s">
        <v>144</v>
      </c>
      <c r="C480" s="1" t="s">
        <v>30</v>
      </c>
      <c r="D480" s="1">
        <v>38</v>
      </c>
      <c r="E480" s="4">
        <f t="shared" si="319"/>
        <v>73</v>
      </c>
      <c r="F480">
        <v>78</v>
      </c>
      <c r="G480">
        <v>220</v>
      </c>
      <c r="H480" t="s">
        <v>590</v>
      </c>
      <c r="I480" s="1" t="s">
        <v>587</v>
      </c>
      <c r="J480" s="1" t="s">
        <v>31</v>
      </c>
      <c r="K480" s="1">
        <v>66</v>
      </c>
      <c r="L480" s="1">
        <v>1</v>
      </c>
      <c r="M480" s="1">
        <v>1091</v>
      </c>
      <c r="N480" s="12">
        <v>135</v>
      </c>
      <c r="O480" s="12">
        <v>406</v>
      </c>
      <c r="P480" s="12">
        <v>0.33300000000000002</v>
      </c>
      <c r="Q480" s="7">
        <v>69</v>
      </c>
      <c r="R480" s="7">
        <v>232</v>
      </c>
      <c r="S480" s="7">
        <v>0.29699999999999999</v>
      </c>
      <c r="T480" s="1">
        <v>66</v>
      </c>
      <c r="U480" s="1">
        <v>174</v>
      </c>
      <c r="V480" s="1">
        <v>0.379</v>
      </c>
      <c r="W480" s="1">
        <v>0.41699999999999998</v>
      </c>
      <c r="X480" s="16">
        <v>45</v>
      </c>
      <c r="Y480" s="16">
        <v>57</v>
      </c>
      <c r="Z480" s="16">
        <v>0.78900000000000003</v>
      </c>
      <c r="AA480" s="20">
        <v>27</v>
      </c>
      <c r="AB480" s="20">
        <v>106</v>
      </c>
      <c r="AC480" s="20">
        <v>133</v>
      </c>
      <c r="AD480" s="32">
        <v>79</v>
      </c>
      <c r="AE480" s="34">
        <v>43</v>
      </c>
      <c r="AF480" s="30">
        <v>14</v>
      </c>
      <c r="AG480" s="1">
        <v>43</v>
      </c>
      <c r="AH480" s="1">
        <v>102</v>
      </c>
      <c r="AI480" s="1">
        <v>384</v>
      </c>
      <c r="AJ480" s="1"/>
      <c r="AK480" s="4">
        <f t="shared" si="320"/>
        <v>76.038231870265946</v>
      </c>
      <c r="AL480" s="4">
        <f t="shared" si="321"/>
        <v>67.592072620154553</v>
      </c>
      <c r="AM480" s="14">
        <f t="shared" si="322"/>
        <v>62.749242792109257</v>
      </c>
      <c r="AN480" s="10">
        <f t="shared" si="313"/>
        <v>79.236800000000002</v>
      </c>
      <c r="AO480" s="18">
        <f t="shared" si="339"/>
        <v>83.816490000000002</v>
      </c>
      <c r="AP480" s="39">
        <f t="shared" si="352"/>
        <v>69.232426182402477</v>
      </c>
      <c r="AQ480" s="37">
        <f t="shared" si="341"/>
        <v>63.34</v>
      </c>
      <c r="AR480" s="24">
        <f t="shared" si="337"/>
        <v>58.777222222222221</v>
      </c>
      <c r="AS480" s="22">
        <f t="shared" si="350"/>
        <v>56.360731264214508</v>
      </c>
      <c r="AT480" s="26">
        <f t="shared" si="351"/>
        <v>64.77311221659545</v>
      </c>
      <c r="AU480" s="43">
        <f t="shared" si="349"/>
        <v>57.535251259270339</v>
      </c>
      <c r="AV480" s="37">
        <f t="shared" si="323"/>
        <v>75.332202400533731</v>
      </c>
      <c r="AW480" s="42">
        <f t="shared" si="336"/>
        <v>76.608784185506039</v>
      </c>
      <c r="AX480" s="45">
        <f t="shared" si="324"/>
        <v>58.611087170149759</v>
      </c>
      <c r="AY480" s="47">
        <f t="shared" ref="AY480:AY493" si="353">(BI480*0.2+BK480*0.2+BM480*0.2+(AQ480/0.96)*0.45)*0.79+30</f>
        <v>70.001377332089561</v>
      </c>
      <c r="AZ480" s="28">
        <f t="shared" si="325"/>
        <v>64.602013424306165</v>
      </c>
      <c r="BA480" s="49">
        <f t="shared" si="347"/>
        <v>75.270810019642397</v>
      </c>
      <c r="BB480" s="45">
        <f t="shared" si="348"/>
        <v>65.225611453430929</v>
      </c>
      <c r="BC480" s="5">
        <f t="shared" si="327"/>
        <v>52.5</v>
      </c>
      <c r="BD480" s="5">
        <f t="shared" si="342"/>
        <v>76.315789473684205</v>
      </c>
      <c r="BE480" s="5">
        <f t="shared" si="328"/>
        <v>74.6875</v>
      </c>
      <c r="BF480" s="5">
        <f t="shared" si="343"/>
        <v>74.81343283582089</v>
      </c>
      <c r="BG480" s="5">
        <f t="shared" si="344"/>
        <v>80.18656716417911</v>
      </c>
      <c r="BH480" s="5">
        <f t="shared" si="329"/>
        <v>71.469305602146932</v>
      </c>
      <c r="BI480" s="5">
        <f t="shared" si="330"/>
        <v>5</v>
      </c>
      <c r="BJ480" s="5">
        <f t="shared" si="331"/>
        <v>47.368421052631575</v>
      </c>
      <c r="BK480" s="5">
        <f t="shared" si="332"/>
        <v>43.75</v>
      </c>
      <c r="BL480" s="5">
        <f t="shared" si="333"/>
        <v>44.029850746268657</v>
      </c>
      <c r="BM480" s="5">
        <f t="shared" si="334"/>
        <v>55.970149253731343</v>
      </c>
      <c r="BN480" s="5">
        <f t="shared" si="335"/>
        <v>36.598456893659851</v>
      </c>
      <c r="BP480" s="51" t="s">
        <v>789</v>
      </c>
      <c r="BQ480" s="51" t="s">
        <v>781</v>
      </c>
    </row>
    <row r="481" spans="1:69" x14ac:dyDescent="0.25">
      <c r="A481" s="1">
        <v>141</v>
      </c>
      <c r="B481" s="1" t="s">
        <v>202</v>
      </c>
      <c r="C481" s="1" t="s">
        <v>30</v>
      </c>
      <c r="D481" s="1">
        <v>27</v>
      </c>
      <c r="E481" s="4">
        <f t="shared" si="319"/>
        <v>71</v>
      </c>
      <c r="F481">
        <v>76</v>
      </c>
      <c r="G481">
        <v>200</v>
      </c>
      <c r="H481" t="s">
        <v>590</v>
      </c>
      <c r="I481" s="1" t="s">
        <v>587</v>
      </c>
      <c r="J481" s="1" t="s">
        <v>107</v>
      </c>
      <c r="K481" s="1">
        <v>65</v>
      </c>
      <c r="L481" s="1">
        <v>36</v>
      </c>
      <c r="M481" s="1">
        <v>1675</v>
      </c>
      <c r="N481" s="12">
        <v>254</v>
      </c>
      <c r="O481" s="12">
        <v>617</v>
      </c>
      <c r="P481" s="12">
        <v>0.41199999999999998</v>
      </c>
      <c r="Q481" s="7">
        <v>90</v>
      </c>
      <c r="R481" s="7">
        <v>243</v>
      </c>
      <c r="S481" s="7">
        <v>0.37</v>
      </c>
      <c r="T481" s="1">
        <v>164</v>
      </c>
      <c r="U481" s="1">
        <v>374</v>
      </c>
      <c r="V481" s="1">
        <v>0.439</v>
      </c>
      <c r="W481" s="1">
        <v>0.48499999999999999</v>
      </c>
      <c r="X481" s="16">
        <v>52</v>
      </c>
      <c r="Y481" s="16">
        <v>64</v>
      </c>
      <c r="Z481" s="16">
        <v>0.81299999999999994</v>
      </c>
      <c r="AA481" s="20">
        <v>31</v>
      </c>
      <c r="AB481" s="20">
        <v>179</v>
      </c>
      <c r="AC481" s="20">
        <v>210</v>
      </c>
      <c r="AD481" s="32">
        <v>105</v>
      </c>
      <c r="AE481" s="34">
        <v>33</v>
      </c>
      <c r="AF481" s="30">
        <v>2</v>
      </c>
      <c r="AG481" s="1">
        <v>50</v>
      </c>
      <c r="AH481" s="1">
        <v>77</v>
      </c>
      <c r="AI481" s="1">
        <v>650</v>
      </c>
      <c r="AJ481" s="1"/>
      <c r="AK481" s="4">
        <f t="shared" si="320"/>
        <v>80.843428160056135</v>
      </c>
      <c r="AL481" s="4">
        <f t="shared" si="321"/>
        <v>72.510332352057461</v>
      </c>
      <c r="AM481" s="14">
        <f t="shared" si="322"/>
        <v>71.315271623672231</v>
      </c>
      <c r="AN481" s="10">
        <f t="shared" si="313"/>
        <v>84.728000000000009</v>
      </c>
      <c r="AO481" s="18">
        <f t="shared" si="339"/>
        <v>85.532330000000002</v>
      </c>
      <c r="AP481" s="39">
        <f t="shared" si="352"/>
        <v>75.53390269910031</v>
      </c>
      <c r="AQ481" s="37">
        <f t="shared" si="341"/>
        <v>59.54</v>
      </c>
      <c r="AR481" s="24">
        <f t="shared" si="337"/>
        <v>54.518888888888888</v>
      </c>
      <c r="AS481" s="22">
        <f t="shared" si="350"/>
        <v>59.483235609220287</v>
      </c>
      <c r="AT481" s="26">
        <f t="shared" si="351"/>
        <v>71.10609275207743</v>
      </c>
      <c r="AU481" s="43">
        <f t="shared" si="349"/>
        <v>61.93686018570574</v>
      </c>
      <c r="AV481" s="37">
        <f t="shared" si="323"/>
        <v>78.776362094029551</v>
      </c>
      <c r="AW481" s="42">
        <f t="shared" si="336"/>
        <v>77.039297164768442</v>
      </c>
      <c r="AX481" s="45">
        <f t="shared" si="324"/>
        <v>80.26294720597366</v>
      </c>
      <c r="AY481" s="47">
        <f t="shared" si="353"/>
        <v>81.617398787313434</v>
      </c>
      <c r="AZ481" s="28">
        <f t="shared" si="325"/>
        <v>72.532707899009807</v>
      </c>
      <c r="BA481" s="49">
        <f t="shared" si="347"/>
        <v>82.509728016543022</v>
      </c>
      <c r="BB481" s="45">
        <f t="shared" si="348"/>
        <v>63.732294706616642</v>
      </c>
      <c r="BC481" s="5">
        <f t="shared" si="327"/>
        <v>80</v>
      </c>
      <c r="BD481" s="5">
        <f t="shared" si="342"/>
        <v>71.578947368421055</v>
      </c>
      <c r="BE481" s="5">
        <f t="shared" si="328"/>
        <v>80.3125</v>
      </c>
      <c r="BF481" s="5">
        <f t="shared" si="343"/>
        <v>68.097014925373131</v>
      </c>
      <c r="BG481" s="5">
        <f t="shared" si="344"/>
        <v>86.902985074626869</v>
      </c>
      <c r="BH481" s="5">
        <f t="shared" si="329"/>
        <v>80.285139215028522</v>
      </c>
      <c r="BI481" s="5">
        <f t="shared" si="330"/>
        <v>60</v>
      </c>
      <c r="BJ481" s="5">
        <f t="shared" si="331"/>
        <v>36.842105263157897</v>
      </c>
      <c r="BK481" s="5">
        <f t="shared" si="332"/>
        <v>56.25</v>
      </c>
      <c r="BL481" s="5">
        <f t="shared" si="333"/>
        <v>29.104477611940297</v>
      </c>
      <c r="BM481" s="5">
        <f t="shared" si="334"/>
        <v>70.895522388059703</v>
      </c>
      <c r="BN481" s="5">
        <f t="shared" si="335"/>
        <v>56.189198255618919</v>
      </c>
      <c r="BP481" s="51" t="s">
        <v>799</v>
      </c>
      <c r="BQ481" s="51" t="s">
        <v>787</v>
      </c>
    </row>
    <row r="482" spans="1:69" x14ac:dyDescent="0.25">
      <c r="A482" s="1">
        <v>249</v>
      </c>
      <c r="B482" s="1" t="s">
        <v>310</v>
      </c>
      <c r="C482" s="1" t="s">
        <v>50</v>
      </c>
      <c r="D482" s="1">
        <v>27</v>
      </c>
      <c r="E482" s="4">
        <f t="shared" si="319"/>
        <v>74</v>
      </c>
      <c r="F482">
        <v>79</v>
      </c>
      <c r="G482">
        <v>215</v>
      </c>
      <c r="H482" t="s">
        <v>621</v>
      </c>
      <c r="I482" s="1" t="s">
        <v>587</v>
      </c>
      <c r="J482" s="1" t="s">
        <v>107</v>
      </c>
      <c r="K482" s="1">
        <v>76</v>
      </c>
      <c r="L482" s="1">
        <v>59</v>
      </c>
      <c r="M482" s="1">
        <v>2245</v>
      </c>
      <c r="N482" s="12">
        <v>286</v>
      </c>
      <c r="O482" s="12">
        <v>691</v>
      </c>
      <c r="P482" s="12">
        <v>0.41399999999999998</v>
      </c>
      <c r="Q482" s="7">
        <v>91</v>
      </c>
      <c r="R482" s="7">
        <v>259</v>
      </c>
      <c r="S482" s="7">
        <v>0.35099999999999998</v>
      </c>
      <c r="T482" s="1">
        <v>195</v>
      </c>
      <c r="U482" s="1">
        <v>432</v>
      </c>
      <c r="V482" s="1">
        <v>0.45100000000000001</v>
      </c>
      <c r="W482" s="1">
        <v>0.48</v>
      </c>
      <c r="X482" s="16">
        <v>90</v>
      </c>
      <c r="Y482" s="16">
        <v>112</v>
      </c>
      <c r="Z482" s="16">
        <v>0.80400000000000005</v>
      </c>
      <c r="AA482" s="20">
        <v>67</v>
      </c>
      <c r="AB482" s="20">
        <v>252</v>
      </c>
      <c r="AC482" s="20">
        <v>319</v>
      </c>
      <c r="AD482" s="32">
        <v>124</v>
      </c>
      <c r="AE482" s="34">
        <v>59</v>
      </c>
      <c r="AF482" s="30">
        <v>45</v>
      </c>
      <c r="AG482" s="1">
        <v>87</v>
      </c>
      <c r="AH482" s="1">
        <v>162</v>
      </c>
      <c r="AI482" s="1">
        <v>753</v>
      </c>
      <c r="AJ482" s="1"/>
      <c r="AK482" s="4">
        <f t="shared" si="320"/>
        <v>84.262444407127575</v>
      </c>
      <c r="AL482" s="4">
        <f t="shared" si="321"/>
        <v>76.009796040236466</v>
      </c>
      <c r="AM482" s="14">
        <f t="shared" si="322"/>
        <v>72.983699544764789</v>
      </c>
      <c r="AN482" s="10">
        <f t="shared" si="313"/>
        <v>77.19319999999999</v>
      </c>
      <c r="AO482" s="18">
        <f t="shared" si="339"/>
        <v>85.457639999999998</v>
      </c>
      <c r="AP482" s="39">
        <f t="shared" si="352"/>
        <v>79.518276540997988</v>
      </c>
      <c r="AQ482" s="37">
        <f t="shared" si="341"/>
        <v>69.42</v>
      </c>
      <c r="AR482" s="24">
        <f t="shared" si="337"/>
        <v>69.017499999999998</v>
      </c>
      <c r="AS482" s="22">
        <f t="shared" si="350"/>
        <v>67.511256939352847</v>
      </c>
      <c r="AT482" s="26">
        <f t="shared" si="351"/>
        <v>77.437923606019524</v>
      </c>
      <c r="AU482" s="43">
        <f t="shared" si="349"/>
        <v>64.007094953050242</v>
      </c>
      <c r="AV482" s="37">
        <f t="shared" si="323"/>
        <v>80.462123677454116</v>
      </c>
      <c r="AW482" s="42">
        <f t="shared" si="336"/>
        <v>83.199729983637127</v>
      </c>
      <c r="AX482" s="45">
        <f t="shared" si="324"/>
        <v>78.44548094084675</v>
      </c>
      <c r="AY482" s="47">
        <f t="shared" si="353"/>
        <v>80.544929570895533</v>
      </c>
      <c r="AZ482" s="28">
        <f t="shared" si="325"/>
        <v>77.725377745191594</v>
      </c>
      <c r="BA482" s="49">
        <f t="shared" si="347"/>
        <v>78.590411415878719</v>
      </c>
      <c r="BB482" s="45">
        <f t="shared" si="348"/>
        <v>74.642091725694286</v>
      </c>
      <c r="BC482" s="5">
        <f t="shared" si="327"/>
        <v>80</v>
      </c>
      <c r="BD482" s="5">
        <f t="shared" si="342"/>
        <v>78.68421052631578</v>
      </c>
      <c r="BE482" s="5">
        <f t="shared" si="328"/>
        <v>71.875</v>
      </c>
      <c r="BF482" s="5">
        <f t="shared" si="343"/>
        <v>73.134328358208961</v>
      </c>
      <c r="BG482" s="5">
        <f t="shared" si="344"/>
        <v>81.865671641791039</v>
      </c>
      <c r="BH482" s="5">
        <f t="shared" si="329"/>
        <v>88.889634350888969</v>
      </c>
      <c r="BI482" s="5">
        <f t="shared" si="330"/>
        <v>60</v>
      </c>
      <c r="BJ482" s="5">
        <f t="shared" si="331"/>
        <v>52.631578947368418</v>
      </c>
      <c r="BK482" s="5">
        <f t="shared" si="332"/>
        <v>37.5</v>
      </c>
      <c r="BL482" s="5">
        <f t="shared" si="333"/>
        <v>40.298507462686565</v>
      </c>
      <c r="BM482" s="5">
        <f t="shared" si="334"/>
        <v>59.701492537313428</v>
      </c>
      <c r="BN482" s="5">
        <f t="shared" si="335"/>
        <v>75.310298557531027</v>
      </c>
      <c r="BP482" s="51" t="s">
        <v>799</v>
      </c>
      <c r="BQ482" s="51" t="s">
        <v>781</v>
      </c>
    </row>
    <row r="483" spans="1:69" x14ac:dyDescent="0.25">
      <c r="A483" s="1">
        <v>300</v>
      </c>
      <c r="B483" s="1" t="s">
        <v>362</v>
      </c>
      <c r="C483" s="1" t="s">
        <v>30</v>
      </c>
      <c r="D483" s="1">
        <v>28</v>
      </c>
      <c r="E483" s="4">
        <f t="shared" si="319"/>
        <v>72</v>
      </c>
      <c r="F483">
        <v>77</v>
      </c>
      <c r="G483">
        <v>220</v>
      </c>
      <c r="H483" t="s">
        <v>623</v>
      </c>
      <c r="I483" s="1" t="s">
        <v>587</v>
      </c>
      <c r="J483" s="1" t="s">
        <v>39</v>
      </c>
      <c r="K483" s="1">
        <v>60</v>
      </c>
      <c r="L483" s="1">
        <v>60</v>
      </c>
      <c r="M483" s="1">
        <v>2024</v>
      </c>
      <c r="N483" s="12">
        <v>337</v>
      </c>
      <c r="O483" s="12">
        <v>752</v>
      </c>
      <c r="P483" s="12">
        <v>0.44800000000000001</v>
      </c>
      <c r="Q483" s="7">
        <v>173</v>
      </c>
      <c r="R483" s="7">
        <v>445</v>
      </c>
      <c r="S483" s="7">
        <v>0.38900000000000001</v>
      </c>
      <c r="T483" s="1">
        <v>164</v>
      </c>
      <c r="U483" s="1">
        <v>307</v>
      </c>
      <c r="V483" s="1">
        <v>0.53400000000000003</v>
      </c>
      <c r="W483" s="1">
        <v>0.56299999999999994</v>
      </c>
      <c r="X483" s="16">
        <v>109</v>
      </c>
      <c r="Y483" s="16">
        <v>145</v>
      </c>
      <c r="Z483" s="16">
        <v>0.752</v>
      </c>
      <c r="AA483" s="20">
        <v>38</v>
      </c>
      <c r="AB483" s="20">
        <v>184</v>
      </c>
      <c r="AC483" s="20">
        <v>222</v>
      </c>
      <c r="AD483" s="32">
        <v>139</v>
      </c>
      <c r="AE483" s="34">
        <v>77</v>
      </c>
      <c r="AF483" s="30">
        <v>10</v>
      </c>
      <c r="AG483" s="1">
        <v>81</v>
      </c>
      <c r="AH483" s="1">
        <v>132</v>
      </c>
      <c r="AI483" s="1">
        <v>956</v>
      </c>
      <c r="AJ483" s="1"/>
      <c r="AK483" s="4">
        <f t="shared" si="320"/>
        <v>84.01918947308522</v>
      </c>
      <c r="AL483" s="4">
        <f t="shared" si="321"/>
        <v>75.760817460687235</v>
      </c>
      <c r="AM483" s="14">
        <f t="shared" si="322"/>
        <v>76.659569044006076</v>
      </c>
      <c r="AN483" s="10">
        <v>94</v>
      </c>
      <c r="AO483" s="18">
        <f t="shared" si="339"/>
        <v>82.218320000000006</v>
      </c>
      <c r="AP483" s="39">
        <f t="shared" si="352"/>
        <v>75.753249842760354</v>
      </c>
      <c r="AQ483" s="37">
        <f t="shared" si="341"/>
        <v>76.259999999999991</v>
      </c>
      <c r="AR483" s="24">
        <f t="shared" si="337"/>
        <v>57.296944444444442</v>
      </c>
      <c r="AS483" s="22">
        <f t="shared" si="350"/>
        <v>60.724828416862273</v>
      </c>
      <c r="AT483" s="26">
        <f t="shared" si="351"/>
        <v>71.536256988290845</v>
      </c>
      <c r="AU483" s="43">
        <f t="shared" si="349"/>
        <v>66.118080971590913</v>
      </c>
      <c r="AV483" s="37">
        <f t="shared" si="323"/>
        <v>81.694995100313918</v>
      </c>
      <c r="AW483" s="42">
        <f t="shared" ref="AW483:AW493" si="354">((AQ483/0.95)*0.4+(AS483/0.95)*0.2+(AR483/0.95)*0.2+(AY483/0.95)*0.2)*0.71+30</f>
        <v>82.945834160486598</v>
      </c>
      <c r="AX483" s="45">
        <f t="shared" si="324"/>
        <v>77.712557701850528</v>
      </c>
      <c r="AY483" s="47">
        <f t="shared" si="353"/>
        <v>83.673314832089559</v>
      </c>
      <c r="AZ483" s="28">
        <f t="shared" si="325"/>
        <v>72.478901867918552</v>
      </c>
      <c r="BA483" s="49">
        <f t="shared" si="347"/>
        <v>82.152357861123704</v>
      </c>
      <c r="BB483" s="45">
        <f t="shared" si="348"/>
        <v>70.947868139258205</v>
      </c>
      <c r="BC483" s="5">
        <f t="shared" si="327"/>
        <v>77.5</v>
      </c>
      <c r="BD483" s="5">
        <f t="shared" si="342"/>
        <v>73.94736842105263</v>
      </c>
      <c r="BE483" s="5">
        <f t="shared" si="328"/>
        <v>77.5</v>
      </c>
      <c r="BF483" s="5">
        <f t="shared" si="343"/>
        <v>74.81343283582089</v>
      </c>
      <c r="BG483" s="5">
        <f t="shared" si="344"/>
        <v>80.18656716417911</v>
      </c>
      <c r="BH483" s="5">
        <f t="shared" si="329"/>
        <v>85.553505535055351</v>
      </c>
      <c r="BI483" s="5">
        <f t="shared" si="330"/>
        <v>55</v>
      </c>
      <c r="BJ483" s="5">
        <f t="shared" si="331"/>
        <v>42.10526315789474</v>
      </c>
      <c r="BK483" s="5">
        <f t="shared" si="332"/>
        <v>50</v>
      </c>
      <c r="BL483" s="5">
        <f t="shared" si="333"/>
        <v>44.029850746268657</v>
      </c>
      <c r="BM483" s="5">
        <f t="shared" si="334"/>
        <v>55.970149253731343</v>
      </c>
      <c r="BN483" s="5">
        <f t="shared" si="335"/>
        <v>67.896678966789665</v>
      </c>
      <c r="BP483" s="51" t="s">
        <v>785</v>
      </c>
      <c r="BQ483" s="51" t="s">
        <v>781</v>
      </c>
    </row>
    <row r="484" spans="1:69" x14ac:dyDescent="0.25">
      <c r="A484" s="1">
        <v>35</v>
      </c>
      <c r="B484" s="1" t="s">
        <v>87</v>
      </c>
      <c r="C484" s="1" t="s">
        <v>30</v>
      </c>
      <c r="D484" s="1">
        <v>24</v>
      </c>
      <c r="E484" s="4">
        <f t="shared" si="319"/>
        <v>73</v>
      </c>
      <c r="F484">
        <v>78</v>
      </c>
      <c r="G484">
        <v>175</v>
      </c>
      <c r="H484" t="s">
        <v>639</v>
      </c>
      <c r="I484" s="1" t="s">
        <v>587</v>
      </c>
      <c r="J484" s="1" t="s">
        <v>38</v>
      </c>
      <c r="K484" s="1">
        <v>58</v>
      </c>
      <c r="L484" s="1">
        <v>0</v>
      </c>
      <c r="M484" s="1">
        <v>983</v>
      </c>
      <c r="N484" s="12">
        <v>150</v>
      </c>
      <c r="O484" s="12">
        <v>353</v>
      </c>
      <c r="P484" s="12">
        <v>0.42499999999999999</v>
      </c>
      <c r="Q484" s="7">
        <v>23</v>
      </c>
      <c r="R484" s="7">
        <v>85</v>
      </c>
      <c r="S484" s="7">
        <v>0.27100000000000002</v>
      </c>
      <c r="T484" s="1">
        <v>127</v>
      </c>
      <c r="U484" s="1">
        <v>268</v>
      </c>
      <c r="V484" s="1">
        <v>0.47399999999999998</v>
      </c>
      <c r="W484" s="1">
        <v>0.45800000000000002</v>
      </c>
      <c r="X484" s="16">
        <v>74</v>
      </c>
      <c r="Y484" s="16">
        <v>94</v>
      </c>
      <c r="Z484" s="16">
        <v>0.78700000000000003</v>
      </c>
      <c r="AA484" s="20">
        <v>26</v>
      </c>
      <c r="AB484" s="20">
        <v>136</v>
      </c>
      <c r="AC484" s="20">
        <v>162</v>
      </c>
      <c r="AD484" s="32">
        <v>81</v>
      </c>
      <c r="AE484" s="34">
        <v>48</v>
      </c>
      <c r="AF484" s="30">
        <v>19</v>
      </c>
      <c r="AG484" s="1">
        <v>61</v>
      </c>
      <c r="AH484" s="1">
        <v>70</v>
      </c>
      <c r="AI484" s="1">
        <v>397</v>
      </c>
      <c r="AJ484" s="1"/>
      <c r="AK484" s="4">
        <f t="shared" si="320"/>
        <v>80.573776731323477</v>
      </c>
      <c r="AL484" s="4">
        <f t="shared" si="321"/>
        <v>72.234336183825206</v>
      </c>
      <c r="AM484" s="14">
        <f t="shared" si="322"/>
        <v>66.536380880121399</v>
      </c>
      <c r="AN484" s="10">
        <f t="shared" ref="AN484:AN493" si="355">IF(C484="SG",((S484*100)*0.6+(Q484/2)*0.4)*0.64+59,IF(C484="PG",((S484*100)*0.6+(Q484/2)*0.4)*0.72+56,((S484*100)*0.6+(Q484/2)*0.4)*0.82+45))</f>
        <v>72.350400000000008</v>
      </c>
      <c r="AO484" s="18">
        <f t="shared" si="339"/>
        <v>84.087670000000003</v>
      </c>
      <c r="AP484" s="39">
        <f t="shared" si="352"/>
        <v>75.267055720640002</v>
      </c>
      <c r="AQ484" s="37">
        <f t="shared" si="341"/>
        <v>65.239999999999995</v>
      </c>
      <c r="AR484" s="24">
        <f t="shared" si="337"/>
        <v>60.399444444444441</v>
      </c>
      <c r="AS484" s="22">
        <f t="shared" si="350"/>
        <v>58.735082787437634</v>
      </c>
      <c r="AT484" s="26">
        <f t="shared" si="351"/>
        <v>68.872225644580482</v>
      </c>
      <c r="AU484" s="43">
        <f t="shared" si="349"/>
        <v>59.813256676435408</v>
      </c>
      <c r="AV484" s="37">
        <f t="shared" si="323"/>
        <v>76.193753839726284</v>
      </c>
      <c r="AW484" s="42">
        <f t="shared" si="354"/>
        <v>80.325617391345247</v>
      </c>
      <c r="AX484" s="45">
        <f t="shared" si="324"/>
        <v>81.570115359190311</v>
      </c>
      <c r="AY484" s="47">
        <f t="shared" si="353"/>
        <v>87.070941231343284</v>
      </c>
      <c r="AZ484" s="28">
        <f t="shared" si="325"/>
        <v>77.66452983960086</v>
      </c>
      <c r="BA484" s="49">
        <f t="shared" si="347"/>
        <v>80.299613510914526</v>
      </c>
      <c r="BB484" s="45">
        <f t="shared" si="348"/>
        <v>61.323291615423472</v>
      </c>
      <c r="BC484" s="5">
        <f t="shared" si="327"/>
        <v>87.5</v>
      </c>
      <c r="BD484" s="5">
        <f t="shared" si="342"/>
        <v>76.315789473684205</v>
      </c>
      <c r="BE484" s="5">
        <f t="shared" si="328"/>
        <v>74.6875</v>
      </c>
      <c r="BF484" s="5">
        <f t="shared" si="343"/>
        <v>59.701492537313435</v>
      </c>
      <c r="BG484" s="5">
        <f t="shared" si="344"/>
        <v>95.298507462686558</v>
      </c>
      <c r="BH484" s="5">
        <f t="shared" si="329"/>
        <v>69.838980207983894</v>
      </c>
      <c r="BI484" s="5">
        <f t="shared" si="330"/>
        <v>75</v>
      </c>
      <c r="BJ484" s="5">
        <f t="shared" si="331"/>
        <v>47.368421052631575</v>
      </c>
      <c r="BK484" s="5">
        <f t="shared" si="332"/>
        <v>43.75</v>
      </c>
      <c r="BL484" s="5">
        <f t="shared" si="333"/>
        <v>10.44776119402985</v>
      </c>
      <c r="BM484" s="5">
        <f t="shared" si="334"/>
        <v>89.552238805970148</v>
      </c>
      <c r="BN484" s="5">
        <f t="shared" si="335"/>
        <v>32.975511573297553</v>
      </c>
      <c r="BP484" s="51" t="s">
        <v>796</v>
      </c>
      <c r="BQ484" s="51" t="s">
        <v>781</v>
      </c>
    </row>
    <row r="485" spans="1:69" x14ac:dyDescent="0.25">
      <c r="A485" s="1">
        <v>77</v>
      </c>
      <c r="B485" s="1" t="s">
        <v>135</v>
      </c>
      <c r="C485" s="1" t="s">
        <v>30</v>
      </c>
      <c r="D485" s="1">
        <v>32</v>
      </c>
      <c r="E485" s="4">
        <f t="shared" si="319"/>
        <v>67</v>
      </c>
      <c r="F485">
        <v>72</v>
      </c>
      <c r="G485">
        <v>185</v>
      </c>
      <c r="H485" t="s">
        <v>622</v>
      </c>
      <c r="I485" s="1" t="s">
        <v>587</v>
      </c>
      <c r="J485" s="1" t="s">
        <v>95</v>
      </c>
      <c r="K485" s="1">
        <v>7</v>
      </c>
      <c r="L485" s="1">
        <v>0</v>
      </c>
      <c r="M485" s="1">
        <v>67</v>
      </c>
      <c r="N485" s="12">
        <v>10</v>
      </c>
      <c r="O485" s="12">
        <v>31</v>
      </c>
      <c r="P485" s="12">
        <v>0.32300000000000001</v>
      </c>
      <c r="Q485" s="7">
        <v>0</v>
      </c>
      <c r="R485" s="7">
        <v>9</v>
      </c>
      <c r="S485" s="7">
        <v>0</v>
      </c>
      <c r="T485" s="1">
        <v>10</v>
      </c>
      <c r="U485" s="1">
        <v>22</v>
      </c>
      <c r="V485" s="1">
        <v>0.45500000000000002</v>
      </c>
      <c r="W485" s="1">
        <v>0.32300000000000001</v>
      </c>
      <c r="X485" s="16">
        <v>2</v>
      </c>
      <c r="Y485" s="16">
        <v>4</v>
      </c>
      <c r="Z485" s="16">
        <v>0.5</v>
      </c>
      <c r="AA485" s="20">
        <v>2</v>
      </c>
      <c r="AB485" s="20">
        <v>4</v>
      </c>
      <c r="AC485" s="20">
        <v>6</v>
      </c>
      <c r="AD485" s="32">
        <v>18</v>
      </c>
      <c r="AE485" s="34">
        <v>1</v>
      </c>
      <c r="AF485" s="30">
        <v>1</v>
      </c>
      <c r="AG485" s="1">
        <v>8</v>
      </c>
      <c r="AH485" s="1">
        <v>9</v>
      </c>
      <c r="AI485" s="1">
        <v>22</v>
      </c>
      <c r="AJ485" s="1"/>
      <c r="AK485" s="4">
        <f t="shared" si="320"/>
        <v>70.075788875521141</v>
      </c>
      <c r="AL485" s="4">
        <f t="shared" si="321"/>
        <v>61.489336849062816</v>
      </c>
      <c r="AM485" s="14">
        <f t="shared" si="322"/>
        <v>56.159758725341426</v>
      </c>
      <c r="AN485" s="10">
        <f t="shared" si="355"/>
        <v>59</v>
      </c>
      <c r="AO485" s="18">
        <f t="shared" si="339"/>
        <v>55.89</v>
      </c>
      <c r="AP485" s="39">
        <f t="shared" si="352"/>
        <v>65.281340970007648</v>
      </c>
      <c r="AQ485" s="37">
        <f t="shared" si="341"/>
        <v>47.38</v>
      </c>
      <c r="AR485" s="24">
        <f t="shared" si="337"/>
        <v>53.464444444444439</v>
      </c>
      <c r="AS485" s="22">
        <f t="shared" si="350"/>
        <v>50.092525084786168</v>
      </c>
      <c r="AT485" s="26">
        <f t="shared" si="351"/>
        <v>56.995382227643312</v>
      </c>
      <c r="AU485" s="43">
        <f t="shared" si="349"/>
        <v>51.540754090011966</v>
      </c>
      <c r="AV485" s="37">
        <f t="shared" si="323"/>
        <v>70.864615614939026</v>
      </c>
      <c r="AW485" s="42">
        <f t="shared" si="354"/>
        <v>71.434109004926938</v>
      </c>
      <c r="AX485" s="45">
        <f t="shared" si="324"/>
        <v>71.204583667343428</v>
      </c>
      <c r="AY485" s="47">
        <f t="shared" si="353"/>
        <v>78.883055503731356</v>
      </c>
      <c r="AZ485" s="28">
        <f t="shared" si="325"/>
        <v>62.03216054263148</v>
      </c>
      <c r="BA485" s="49">
        <f t="shared" si="347"/>
        <v>84.530910822964529</v>
      </c>
      <c r="BB485" s="45">
        <f t="shared" si="348"/>
        <v>49.07574888623347</v>
      </c>
      <c r="BC485" s="5">
        <f t="shared" si="327"/>
        <v>67.5</v>
      </c>
      <c r="BD485" s="5">
        <f t="shared" si="342"/>
        <v>62.10526315789474</v>
      </c>
      <c r="BE485" s="5">
        <f t="shared" si="328"/>
        <v>91.5625</v>
      </c>
      <c r="BF485" s="5">
        <f t="shared" si="343"/>
        <v>63.059701492537314</v>
      </c>
      <c r="BG485" s="5">
        <f t="shared" si="344"/>
        <v>91.940298507462686</v>
      </c>
      <c r="BH485" s="5">
        <f t="shared" si="329"/>
        <v>56.011405568601141</v>
      </c>
      <c r="BI485" s="5">
        <f t="shared" si="330"/>
        <v>35</v>
      </c>
      <c r="BJ485" s="5">
        <f t="shared" si="331"/>
        <v>15.789473684210526</v>
      </c>
      <c r="BK485" s="5">
        <f t="shared" si="332"/>
        <v>81.25</v>
      </c>
      <c r="BL485" s="5">
        <f t="shared" si="333"/>
        <v>17.910447761194028</v>
      </c>
      <c r="BM485" s="5">
        <f t="shared" si="334"/>
        <v>82.089552238805965</v>
      </c>
      <c r="BN485" s="5">
        <f t="shared" si="335"/>
        <v>2.2475679302247569</v>
      </c>
      <c r="BP485" s="51" t="s">
        <v>785</v>
      </c>
      <c r="BQ485" s="51" t="s">
        <v>787</v>
      </c>
    </row>
    <row r="486" spans="1:69" x14ac:dyDescent="0.25">
      <c r="A486" s="1">
        <v>91</v>
      </c>
      <c r="B486" s="1" t="s">
        <v>150</v>
      </c>
      <c r="C486" s="1" t="s">
        <v>73</v>
      </c>
      <c r="D486" s="1">
        <v>23</v>
      </c>
      <c r="E486" s="4">
        <f t="shared" si="319"/>
        <v>67</v>
      </c>
      <c r="F486">
        <v>72</v>
      </c>
      <c r="G486">
        <v>185</v>
      </c>
      <c r="H486" t="s">
        <v>760</v>
      </c>
      <c r="I486" s="1" t="s">
        <v>587</v>
      </c>
      <c r="J486" s="1" t="s">
        <v>53</v>
      </c>
      <c r="K486" s="1">
        <v>8</v>
      </c>
      <c r="L486" s="1">
        <v>0</v>
      </c>
      <c r="M486" s="1">
        <v>69</v>
      </c>
      <c r="N486" s="12">
        <v>5</v>
      </c>
      <c r="O486" s="12">
        <v>19</v>
      </c>
      <c r="P486" s="12">
        <v>0.26300000000000001</v>
      </c>
      <c r="Q486" s="7">
        <v>2</v>
      </c>
      <c r="R486" s="7">
        <v>9</v>
      </c>
      <c r="S486" s="7">
        <v>0.222</v>
      </c>
      <c r="T486" s="1">
        <v>3</v>
      </c>
      <c r="U486" s="1">
        <v>10</v>
      </c>
      <c r="V486" s="1">
        <v>0.3</v>
      </c>
      <c r="W486" s="1">
        <v>0.316</v>
      </c>
      <c r="X486" s="16">
        <v>3</v>
      </c>
      <c r="Y486" s="16">
        <v>6</v>
      </c>
      <c r="Z486" s="16">
        <v>0.5</v>
      </c>
      <c r="AA486" s="20">
        <v>1</v>
      </c>
      <c r="AB486" s="20">
        <v>4</v>
      </c>
      <c r="AC486" s="20">
        <v>5</v>
      </c>
      <c r="AD486" s="32">
        <v>8</v>
      </c>
      <c r="AE486" s="34">
        <v>6</v>
      </c>
      <c r="AF486" s="30">
        <v>1</v>
      </c>
      <c r="AG486" s="1">
        <v>4</v>
      </c>
      <c r="AH486" s="1">
        <v>10</v>
      </c>
      <c r="AI486" s="1">
        <v>15</v>
      </c>
      <c r="AJ486" s="1"/>
      <c r="AK486" s="4">
        <f t="shared" si="320"/>
        <v>72.630108599058971</v>
      </c>
      <c r="AL486" s="4">
        <f t="shared" si="321"/>
        <v>64.103758213154478</v>
      </c>
      <c r="AM486" s="14">
        <f t="shared" si="322"/>
        <v>53.929379362670716</v>
      </c>
      <c r="AN486" s="10">
        <f t="shared" si="355"/>
        <v>65.878399999999999</v>
      </c>
      <c r="AO486" s="18">
        <f t="shared" si="339"/>
        <v>55.96</v>
      </c>
      <c r="AP486" s="39">
        <f t="shared" si="352"/>
        <v>66.760120580005719</v>
      </c>
      <c r="AQ486" s="37">
        <f t="shared" si="341"/>
        <v>49.28</v>
      </c>
      <c r="AR486" s="24">
        <f t="shared" si="337"/>
        <v>53.464444444444439</v>
      </c>
      <c r="AS486" s="22">
        <f t="shared" si="350"/>
        <v>50.919814377092784</v>
      </c>
      <c r="AT486" s="26">
        <f t="shared" si="351"/>
        <v>57.976004853283257</v>
      </c>
      <c r="AU486" s="43">
        <f t="shared" si="349"/>
        <v>51.320290129186603</v>
      </c>
      <c r="AV486" s="37">
        <f t="shared" si="323"/>
        <v>70.922514644262918</v>
      </c>
      <c r="AW486" s="42">
        <f t="shared" si="354"/>
        <v>73.293693628092782</v>
      </c>
      <c r="AX486" s="45">
        <f t="shared" si="324"/>
        <v>82.640405820144508</v>
      </c>
      <c r="AY486" s="47">
        <f t="shared" si="353"/>
        <v>86.696649253731351</v>
      </c>
      <c r="AZ486" s="28">
        <f t="shared" si="325"/>
        <v>68.393478680060454</v>
      </c>
      <c r="BA486" s="49">
        <f t="shared" si="347"/>
        <v>86.299669930445162</v>
      </c>
      <c r="BB486" s="45">
        <f t="shared" si="348"/>
        <v>51.925265707051025</v>
      </c>
      <c r="BC486" s="5">
        <f t="shared" si="327"/>
        <v>90</v>
      </c>
      <c r="BD486" s="5">
        <f t="shared" si="342"/>
        <v>62.10526315789474</v>
      </c>
      <c r="BE486" s="5">
        <f t="shared" si="328"/>
        <v>91.5625</v>
      </c>
      <c r="BF486" s="5">
        <f t="shared" si="343"/>
        <v>63.059701492537314</v>
      </c>
      <c r="BG486" s="5">
        <f t="shared" si="344"/>
        <v>91.940298507462686</v>
      </c>
      <c r="BH486" s="5">
        <f t="shared" si="329"/>
        <v>56.041596779604163</v>
      </c>
      <c r="BI486" s="5">
        <f t="shared" si="330"/>
        <v>80</v>
      </c>
      <c r="BJ486" s="5">
        <f t="shared" si="331"/>
        <v>15.789473684210526</v>
      </c>
      <c r="BK486" s="5">
        <f t="shared" si="332"/>
        <v>81.25</v>
      </c>
      <c r="BL486" s="5">
        <f t="shared" si="333"/>
        <v>17.910447761194028</v>
      </c>
      <c r="BM486" s="5">
        <f t="shared" si="334"/>
        <v>82.089552238805965</v>
      </c>
      <c r="BN486" s="5">
        <f t="shared" si="335"/>
        <v>2.3146595102314662</v>
      </c>
      <c r="BP486" s="51" t="s">
        <v>793</v>
      </c>
      <c r="BQ486" s="51" t="s">
        <v>781</v>
      </c>
    </row>
    <row r="487" spans="1:69" x14ac:dyDescent="0.25">
      <c r="A487" s="1">
        <v>189</v>
      </c>
      <c r="B487" s="1" t="s">
        <v>250</v>
      </c>
      <c r="C487" s="1" t="s">
        <v>30</v>
      </c>
      <c r="D487" s="1">
        <v>33</v>
      </c>
      <c r="E487" s="4">
        <f t="shared" si="319"/>
        <v>70</v>
      </c>
      <c r="F487">
        <v>75</v>
      </c>
      <c r="G487">
        <v>205</v>
      </c>
      <c r="H487" t="s">
        <v>628</v>
      </c>
      <c r="I487" s="1" t="s">
        <v>587</v>
      </c>
      <c r="J487" s="1" t="s">
        <v>182</v>
      </c>
      <c r="K487" s="1">
        <v>52</v>
      </c>
      <c r="L487" s="1">
        <v>2</v>
      </c>
      <c r="M487" s="1">
        <v>951</v>
      </c>
      <c r="N487" s="12">
        <v>118</v>
      </c>
      <c r="O487" s="12">
        <v>306</v>
      </c>
      <c r="P487" s="12">
        <v>0.38600000000000001</v>
      </c>
      <c r="Q487" s="7">
        <v>42</v>
      </c>
      <c r="R487" s="7">
        <v>121</v>
      </c>
      <c r="S487" s="7">
        <v>0.34699999999999998</v>
      </c>
      <c r="T487" s="1">
        <v>76</v>
      </c>
      <c r="U487" s="1">
        <v>185</v>
      </c>
      <c r="V487" s="1">
        <v>0.41099999999999998</v>
      </c>
      <c r="W487" s="1">
        <v>0.45400000000000001</v>
      </c>
      <c r="X487" s="16">
        <v>28</v>
      </c>
      <c r="Y487" s="16">
        <v>34</v>
      </c>
      <c r="Z487" s="16">
        <v>0.82399999999999995</v>
      </c>
      <c r="AA487" s="20">
        <v>14</v>
      </c>
      <c r="AB487" s="20">
        <v>65</v>
      </c>
      <c r="AC487" s="20">
        <v>79</v>
      </c>
      <c r="AD487" s="32">
        <v>68</v>
      </c>
      <c r="AE487" s="34">
        <v>26</v>
      </c>
      <c r="AF487" s="30">
        <v>5</v>
      </c>
      <c r="AG487" s="1">
        <v>48</v>
      </c>
      <c r="AH487" s="1">
        <v>81</v>
      </c>
      <c r="AI487" s="1">
        <v>306</v>
      </c>
      <c r="AJ487" s="1"/>
      <c r="AK487" s="4">
        <f t="shared" si="320"/>
        <v>74.932538195504492</v>
      </c>
      <c r="AL487" s="4">
        <f t="shared" si="321"/>
        <v>66.460362623634012</v>
      </c>
      <c r="AM487" s="14">
        <f t="shared" si="322"/>
        <v>63.64695295902883</v>
      </c>
      <c r="AN487" s="10">
        <f t="shared" si="355"/>
        <v>77.700800000000001</v>
      </c>
      <c r="AO487" s="18">
        <f t="shared" si="339"/>
        <v>67.915999999999997</v>
      </c>
      <c r="AP487" s="39">
        <f t="shared" si="352"/>
        <v>69.115989928762559</v>
      </c>
      <c r="AQ487" s="37">
        <f t="shared" si="341"/>
        <v>56.879999999999995</v>
      </c>
      <c r="AR487" s="24">
        <f t="shared" si="337"/>
        <v>55.30972222222222</v>
      </c>
      <c r="AS487" s="22">
        <f t="shared" si="350"/>
        <v>53.531422937169864</v>
      </c>
      <c r="AT487" s="26">
        <f t="shared" si="351"/>
        <v>61.789518175265101</v>
      </c>
      <c r="AU487" s="43">
        <f t="shared" si="349"/>
        <v>57.016261821770335</v>
      </c>
      <c r="AV487" s="37">
        <f t="shared" si="323"/>
        <v>74.226521944113387</v>
      </c>
      <c r="AW487" s="42">
        <f t="shared" si="354"/>
        <v>74.676407773707098</v>
      </c>
      <c r="AX487" s="45">
        <f t="shared" si="324"/>
        <v>69.153821287507441</v>
      </c>
      <c r="AY487" s="47">
        <f t="shared" si="353"/>
        <v>76.290315298507466</v>
      </c>
      <c r="AZ487" s="28">
        <f t="shared" si="325"/>
        <v>64.734440131220438</v>
      </c>
      <c r="BA487" s="49">
        <f t="shared" si="347"/>
        <v>81.074625160169717</v>
      </c>
      <c r="BB487" s="45">
        <f t="shared" si="348"/>
        <v>60.303002338699841</v>
      </c>
      <c r="BC487" s="5">
        <f t="shared" si="327"/>
        <v>65</v>
      </c>
      <c r="BD487" s="5">
        <f t="shared" si="342"/>
        <v>69.21052631578948</v>
      </c>
      <c r="BE487" s="5">
        <f t="shared" si="328"/>
        <v>83.125</v>
      </c>
      <c r="BF487" s="5">
        <f t="shared" si="343"/>
        <v>69.776119402985074</v>
      </c>
      <c r="BG487" s="5">
        <f t="shared" si="344"/>
        <v>85.223880597014926</v>
      </c>
      <c r="BH487" s="5">
        <f t="shared" si="329"/>
        <v>69.355920831935592</v>
      </c>
      <c r="BI487" s="5">
        <f t="shared" si="330"/>
        <v>30</v>
      </c>
      <c r="BJ487" s="5">
        <f t="shared" si="331"/>
        <v>31.578947368421051</v>
      </c>
      <c r="BK487" s="5">
        <f t="shared" si="332"/>
        <v>62.5</v>
      </c>
      <c r="BL487" s="5">
        <f t="shared" si="333"/>
        <v>32.835820895522389</v>
      </c>
      <c r="BM487" s="5">
        <f t="shared" si="334"/>
        <v>67.164179104477611</v>
      </c>
      <c r="BN487" s="5">
        <f t="shared" si="335"/>
        <v>31.902046293190207</v>
      </c>
      <c r="BP487" s="51" t="s">
        <v>788</v>
      </c>
      <c r="BQ487" s="51" t="s">
        <v>787</v>
      </c>
    </row>
    <row r="488" spans="1:69" x14ac:dyDescent="0.25">
      <c r="A488" s="1">
        <v>90</v>
      </c>
      <c r="B488" s="1" t="s">
        <v>149</v>
      </c>
      <c r="C488" s="1" t="s">
        <v>50</v>
      </c>
      <c r="D488" s="1">
        <v>27</v>
      </c>
      <c r="E488" s="4">
        <f t="shared" si="319"/>
        <v>75</v>
      </c>
      <c r="F488">
        <v>80</v>
      </c>
      <c r="G488">
        <v>225</v>
      </c>
      <c r="H488" t="s">
        <v>670</v>
      </c>
      <c r="I488" s="1" t="s">
        <v>587</v>
      </c>
      <c r="J488" s="1" t="s">
        <v>38</v>
      </c>
      <c r="K488" s="1">
        <v>78</v>
      </c>
      <c r="L488" s="1">
        <v>75</v>
      </c>
      <c r="M488" s="1">
        <v>2471</v>
      </c>
      <c r="N488" s="12">
        <v>418</v>
      </c>
      <c r="O488" s="12">
        <v>975</v>
      </c>
      <c r="P488" s="12">
        <v>0.42899999999999999</v>
      </c>
      <c r="Q488" s="7">
        <v>139</v>
      </c>
      <c r="R488" s="7">
        <v>406</v>
      </c>
      <c r="S488" s="7">
        <v>0.34200000000000003</v>
      </c>
      <c r="T488" s="1">
        <v>279</v>
      </c>
      <c r="U488" s="1">
        <v>569</v>
      </c>
      <c r="V488" s="1">
        <v>0.49</v>
      </c>
      <c r="W488" s="1">
        <v>0.5</v>
      </c>
      <c r="X488" s="16">
        <v>110</v>
      </c>
      <c r="Y488" s="16">
        <v>142</v>
      </c>
      <c r="Z488" s="16">
        <v>0.77500000000000002</v>
      </c>
      <c r="AA488" s="20">
        <v>96</v>
      </c>
      <c r="AB488" s="20">
        <v>379</v>
      </c>
      <c r="AC488" s="20">
        <v>475</v>
      </c>
      <c r="AD488" s="32">
        <v>134</v>
      </c>
      <c r="AE488" s="34">
        <v>58</v>
      </c>
      <c r="AF488" s="30">
        <v>29</v>
      </c>
      <c r="AG488" s="1">
        <v>110</v>
      </c>
      <c r="AH488" s="1">
        <v>231</v>
      </c>
      <c r="AI488" s="1">
        <v>1085</v>
      </c>
      <c r="AJ488" s="1"/>
      <c r="AK488" s="4">
        <f t="shared" si="320"/>
        <v>86.603710521991246</v>
      </c>
      <c r="AL488" s="4">
        <f t="shared" si="321"/>
        <v>78.406150769567518</v>
      </c>
      <c r="AM488" s="14">
        <f t="shared" si="322"/>
        <v>80.088714719271621</v>
      </c>
      <c r="AN488" s="10">
        <f t="shared" si="355"/>
        <v>84.622399999999999</v>
      </c>
      <c r="AO488" s="18">
        <f t="shared" si="339"/>
        <v>83.782749999999993</v>
      </c>
      <c r="AP488" s="39">
        <f t="shared" si="352"/>
        <v>84.806601689769963</v>
      </c>
      <c r="AQ488" s="37">
        <f t="shared" si="341"/>
        <v>69.039999999999992</v>
      </c>
      <c r="AR488" s="24">
        <f t="shared" si="337"/>
        <v>64.00888888888889</v>
      </c>
      <c r="AS488" s="22">
        <f t="shared" si="350"/>
        <v>74.900529749854655</v>
      </c>
      <c r="AT488" s="26">
        <f t="shared" si="351"/>
        <v>87.032910702235597</v>
      </c>
      <c r="AU488" s="43">
        <f t="shared" si="349"/>
        <v>64.887731769138753</v>
      </c>
      <c r="AV488" s="37">
        <f t="shared" si="323"/>
        <v>83.274628217884867</v>
      </c>
      <c r="AW488" s="42">
        <f t="shared" si="354"/>
        <v>83.097092155208259</v>
      </c>
      <c r="AX488" s="45">
        <f t="shared" si="324"/>
        <v>77.279880998412835</v>
      </c>
      <c r="AY488" s="47">
        <f t="shared" si="353"/>
        <v>78.237606343283574</v>
      </c>
      <c r="AZ488" s="28">
        <f t="shared" si="325"/>
        <v>80.536723732403118</v>
      </c>
      <c r="BA488" s="49">
        <f t="shared" si="347"/>
        <v>77.603168084450431</v>
      </c>
      <c r="BB488" s="45">
        <f t="shared" si="348"/>
        <v>81.298785262277732</v>
      </c>
      <c r="BC488" s="5">
        <f t="shared" si="327"/>
        <v>80</v>
      </c>
      <c r="BD488" s="5">
        <f t="shared" si="342"/>
        <v>81.05263157894737</v>
      </c>
      <c r="BE488" s="5">
        <f t="shared" si="328"/>
        <v>69.0625</v>
      </c>
      <c r="BF488" s="5">
        <f t="shared" si="343"/>
        <v>76.492537313432834</v>
      </c>
      <c r="BG488" s="5">
        <f t="shared" si="344"/>
        <v>78.507462686567166</v>
      </c>
      <c r="BH488" s="5">
        <f t="shared" si="329"/>
        <v>92.30124119423013</v>
      </c>
      <c r="BI488" s="5">
        <f t="shared" si="330"/>
        <v>60</v>
      </c>
      <c r="BJ488" s="5">
        <f t="shared" si="331"/>
        <v>57.89473684210526</v>
      </c>
      <c r="BK488" s="5">
        <f t="shared" si="332"/>
        <v>31.25</v>
      </c>
      <c r="BL488" s="5">
        <f t="shared" si="333"/>
        <v>47.761194029850742</v>
      </c>
      <c r="BM488" s="5">
        <f t="shared" si="334"/>
        <v>52.238805970149251</v>
      </c>
      <c r="BN488" s="5">
        <f t="shared" si="335"/>
        <v>82.89164709828917</v>
      </c>
      <c r="BP488" s="51" t="s">
        <v>796</v>
      </c>
      <c r="BQ488" s="51" t="s">
        <v>781</v>
      </c>
    </row>
    <row r="489" spans="1:69" x14ac:dyDescent="0.25">
      <c r="A489" s="1">
        <v>209</v>
      </c>
      <c r="B489" s="1" t="s">
        <v>270</v>
      </c>
      <c r="C489" s="1" t="s">
        <v>50</v>
      </c>
      <c r="D489" s="1">
        <v>23</v>
      </c>
      <c r="E489" s="4">
        <f t="shared" si="319"/>
        <v>73</v>
      </c>
      <c r="F489">
        <v>78</v>
      </c>
      <c r="G489">
        <v>220</v>
      </c>
      <c r="H489" t="s">
        <v>592</v>
      </c>
      <c r="I489" s="1" t="s">
        <v>587</v>
      </c>
      <c r="J489" s="1" t="s">
        <v>107</v>
      </c>
      <c r="K489" s="1">
        <v>9</v>
      </c>
      <c r="L489" s="1">
        <v>0</v>
      </c>
      <c r="M489" s="1">
        <v>86</v>
      </c>
      <c r="N489" s="12">
        <v>3</v>
      </c>
      <c r="O489" s="12">
        <v>13</v>
      </c>
      <c r="P489" s="12">
        <v>0.23100000000000001</v>
      </c>
      <c r="Q489" s="7">
        <v>0</v>
      </c>
      <c r="R489" s="7">
        <v>0</v>
      </c>
      <c r="S489" s="7"/>
      <c r="T489" s="1">
        <v>3</v>
      </c>
      <c r="U489" s="1">
        <v>13</v>
      </c>
      <c r="V489" s="1">
        <v>0.23100000000000001</v>
      </c>
      <c r="W489" s="1">
        <v>0.23100000000000001</v>
      </c>
      <c r="X489" s="16">
        <v>14</v>
      </c>
      <c r="Y489" s="16">
        <v>24</v>
      </c>
      <c r="Z489" s="16">
        <v>0.58299999999999996</v>
      </c>
      <c r="AA489" s="20">
        <v>2</v>
      </c>
      <c r="AB489" s="20">
        <v>2</v>
      </c>
      <c r="AC489" s="20">
        <v>4</v>
      </c>
      <c r="AD489" s="32">
        <v>3</v>
      </c>
      <c r="AE489" s="34">
        <v>3</v>
      </c>
      <c r="AF489" s="30">
        <v>0</v>
      </c>
      <c r="AG489" s="1">
        <v>3</v>
      </c>
      <c r="AH489" s="1">
        <v>6</v>
      </c>
      <c r="AI489" s="1">
        <v>20</v>
      </c>
      <c r="AJ489" s="1"/>
      <c r="AK489" s="4">
        <f t="shared" si="320"/>
        <v>70.239954986836395</v>
      </c>
      <c r="AL489" s="4">
        <f t="shared" si="321"/>
        <v>61.657365692409016</v>
      </c>
      <c r="AM489" s="14">
        <f t="shared" si="322"/>
        <v>52.77322761760243</v>
      </c>
      <c r="AN489" s="10">
        <f t="shared" si="355"/>
        <v>45</v>
      </c>
      <c r="AO489" s="18">
        <f t="shared" si="339"/>
        <v>59.344499999999996</v>
      </c>
      <c r="AP489" s="39">
        <f t="shared" si="352"/>
        <v>67.842371175880757</v>
      </c>
      <c r="AQ489" s="37">
        <f t="shared" si="341"/>
        <v>48.14</v>
      </c>
      <c r="AR489" s="24">
        <f t="shared" si="337"/>
        <v>54.234999999999999</v>
      </c>
      <c r="AS489" s="22">
        <f t="shared" si="350"/>
        <v>51.644616575251305</v>
      </c>
      <c r="AT489" s="26">
        <f t="shared" si="351"/>
        <v>58.442711813346541</v>
      </c>
      <c r="AU489" s="43">
        <f t="shared" si="349"/>
        <v>49.485873663576555</v>
      </c>
      <c r="AV489" s="37">
        <f t="shared" si="323"/>
        <v>70.402370267301009</v>
      </c>
      <c r="AW489" s="42">
        <f t="shared" si="354"/>
        <v>71.610819615623583</v>
      </c>
      <c r="AX489" s="45">
        <f t="shared" si="324"/>
        <v>71.714624137610343</v>
      </c>
      <c r="AY489" s="47">
        <f t="shared" si="353"/>
        <v>76.222627332089559</v>
      </c>
      <c r="AZ489" s="28">
        <f t="shared" si="325"/>
        <v>72.17887941494169</v>
      </c>
      <c r="BA489" s="49">
        <f t="shared" si="347"/>
        <v>75.009141901284295</v>
      </c>
      <c r="BB489" s="45">
        <f t="shared" si="348"/>
        <v>62.471087564036189</v>
      </c>
      <c r="BC489" s="5">
        <f t="shared" si="327"/>
        <v>90</v>
      </c>
      <c r="BD489" s="5">
        <f t="shared" si="342"/>
        <v>76.315789473684205</v>
      </c>
      <c r="BE489" s="5">
        <f t="shared" si="328"/>
        <v>74.6875</v>
      </c>
      <c r="BF489" s="5">
        <f t="shared" si="343"/>
        <v>74.81343283582089</v>
      </c>
      <c r="BG489" s="5">
        <f t="shared" si="344"/>
        <v>80.18656716417911</v>
      </c>
      <c r="BH489" s="5">
        <f t="shared" si="329"/>
        <v>56.298222073129821</v>
      </c>
      <c r="BI489" s="5">
        <f t="shared" si="330"/>
        <v>80</v>
      </c>
      <c r="BJ489" s="5">
        <f t="shared" si="331"/>
        <v>47.368421052631575</v>
      </c>
      <c r="BK489" s="5">
        <f t="shared" si="332"/>
        <v>43.75</v>
      </c>
      <c r="BL489" s="5">
        <f t="shared" si="333"/>
        <v>44.029850746268657</v>
      </c>
      <c r="BM489" s="5">
        <f t="shared" si="334"/>
        <v>55.970149253731343</v>
      </c>
      <c r="BN489" s="5">
        <f t="shared" si="335"/>
        <v>2.884937940288494</v>
      </c>
      <c r="BP489" s="51" t="s">
        <v>794</v>
      </c>
      <c r="BQ489" s="51" t="s">
        <v>781</v>
      </c>
    </row>
    <row r="490" spans="1:69" x14ac:dyDescent="0.25">
      <c r="A490" s="1">
        <v>273</v>
      </c>
      <c r="B490" s="1" t="s">
        <v>335</v>
      </c>
      <c r="C490" s="1" t="s">
        <v>73</v>
      </c>
      <c r="D490" s="1">
        <v>19</v>
      </c>
      <c r="E490" s="4">
        <f t="shared" si="319"/>
        <v>72</v>
      </c>
      <c r="F490">
        <v>77</v>
      </c>
      <c r="G490">
        <v>183</v>
      </c>
      <c r="H490" t="s">
        <v>782</v>
      </c>
      <c r="I490" s="1" t="s">
        <v>587</v>
      </c>
      <c r="J490" s="1" t="s">
        <v>36</v>
      </c>
      <c r="K490" s="1">
        <v>77</v>
      </c>
      <c r="L490" s="1">
        <v>40</v>
      </c>
      <c r="M490" s="1">
        <v>1902</v>
      </c>
      <c r="N490" s="12">
        <v>286</v>
      </c>
      <c r="O490" s="12">
        <v>677</v>
      </c>
      <c r="P490" s="12">
        <v>0.42199999999999999</v>
      </c>
      <c r="Q490" s="7">
        <v>57</v>
      </c>
      <c r="R490" s="7">
        <v>167</v>
      </c>
      <c r="S490" s="7">
        <v>0.34100000000000003</v>
      </c>
      <c r="T490" s="1">
        <v>229</v>
      </c>
      <c r="U490" s="1">
        <v>510</v>
      </c>
      <c r="V490" s="1">
        <v>0.44900000000000001</v>
      </c>
      <c r="W490" s="1">
        <v>0.46500000000000002</v>
      </c>
      <c r="X490" s="16">
        <v>149</v>
      </c>
      <c r="Y490" s="16">
        <v>177</v>
      </c>
      <c r="Z490" s="16">
        <v>0.84199999999999997</v>
      </c>
      <c r="AA490" s="20">
        <v>27</v>
      </c>
      <c r="AB490" s="20">
        <v>187</v>
      </c>
      <c r="AC490" s="20">
        <v>214</v>
      </c>
      <c r="AD490" s="32">
        <v>276</v>
      </c>
      <c r="AE490" s="34">
        <v>54</v>
      </c>
      <c r="AF490" s="30">
        <v>10</v>
      </c>
      <c r="AG490" s="1">
        <v>193</v>
      </c>
      <c r="AH490" s="1">
        <v>158</v>
      </c>
      <c r="AI490" s="1">
        <v>778</v>
      </c>
      <c r="AJ490" s="1"/>
      <c r="AK490" s="4">
        <f t="shared" si="320"/>
        <v>86.347360658567922</v>
      </c>
      <c r="AL490" s="4">
        <f t="shared" si="321"/>
        <v>78.14376914465187</v>
      </c>
      <c r="AM490" s="14">
        <f t="shared" si="322"/>
        <v>73.247699544764799</v>
      </c>
      <c r="AN490" s="10">
        <f t="shared" si="355"/>
        <v>78.9392</v>
      </c>
      <c r="AO490" s="18">
        <f t="shared" si="339"/>
        <v>88.845219999999998</v>
      </c>
      <c r="AP490" s="39">
        <f t="shared" si="352"/>
        <v>80.1463696999418</v>
      </c>
      <c r="AQ490" s="37">
        <f t="shared" si="341"/>
        <v>67.52</v>
      </c>
      <c r="AR490" s="24">
        <f t="shared" si="337"/>
        <v>57.296944444444442</v>
      </c>
      <c r="AS490" s="22">
        <f t="shared" si="350"/>
        <v>60.200966065901511</v>
      </c>
      <c r="AT490" s="26">
        <f t="shared" si="351"/>
        <v>72.856204161139601</v>
      </c>
      <c r="AU490" s="43">
        <f t="shared" si="349"/>
        <v>82.960189009569376</v>
      </c>
      <c r="AV490" s="37">
        <f t="shared" si="323"/>
        <v>84.530523963623779</v>
      </c>
      <c r="AW490" s="42">
        <f t="shared" si="354"/>
        <v>81.485819003855937</v>
      </c>
      <c r="AX490" s="45">
        <f t="shared" si="324"/>
        <v>92.934546754119367</v>
      </c>
      <c r="AY490" s="47">
        <f t="shared" si="353"/>
        <v>91.909470149253735</v>
      </c>
      <c r="AZ490" s="28">
        <f t="shared" si="325"/>
        <v>80.539516155103001</v>
      </c>
      <c r="BA490" s="49">
        <f t="shared" si="347"/>
        <v>87.100044760276575</v>
      </c>
      <c r="BB490" s="45">
        <f t="shared" si="348"/>
        <v>69.787592602436163</v>
      </c>
      <c r="BC490" s="5">
        <f t="shared" si="327"/>
        <v>100</v>
      </c>
      <c r="BD490" s="5">
        <f t="shared" si="342"/>
        <v>73.94736842105263</v>
      </c>
      <c r="BE490" s="5">
        <f t="shared" si="328"/>
        <v>77.5</v>
      </c>
      <c r="BF490" s="5">
        <f t="shared" si="343"/>
        <v>62.388059701492537</v>
      </c>
      <c r="BG490" s="5">
        <f t="shared" si="344"/>
        <v>92.611940298507463</v>
      </c>
      <c r="BH490" s="5">
        <f t="shared" si="329"/>
        <v>83.711841663871184</v>
      </c>
      <c r="BI490" s="5">
        <f t="shared" si="330"/>
        <v>100</v>
      </c>
      <c r="BJ490" s="5">
        <f t="shared" si="331"/>
        <v>42.10526315789474</v>
      </c>
      <c r="BK490" s="5">
        <f t="shared" si="332"/>
        <v>50</v>
      </c>
      <c r="BL490" s="5">
        <f t="shared" si="333"/>
        <v>16.417910447761194</v>
      </c>
      <c r="BM490" s="5">
        <f t="shared" si="334"/>
        <v>83.582089552238799</v>
      </c>
      <c r="BN490" s="5">
        <f t="shared" si="335"/>
        <v>63.804092586380413</v>
      </c>
      <c r="BP490" s="51" t="s">
        <v>785</v>
      </c>
      <c r="BQ490" s="51" t="s">
        <v>789</v>
      </c>
    </row>
    <row r="491" spans="1:69" x14ac:dyDescent="0.25">
      <c r="A491" s="1">
        <v>380</v>
      </c>
      <c r="B491" s="1" t="s">
        <v>444</v>
      </c>
      <c r="C491" s="1" t="s">
        <v>25</v>
      </c>
      <c r="D491" s="1">
        <v>33</v>
      </c>
      <c r="E491" s="4">
        <f t="shared" si="319"/>
        <v>76</v>
      </c>
      <c r="F491">
        <v>81</v>
      </c>
      <c r="G491">
        <v>260</v>
      </c>
      <c r="H491" t="s">
        <v>606</v>
      </c>
      <c r="I491" s="1" t="s">
        <v>587</v>
      </c>
      <c r="J491" s="1" t="s">
        <v>31</v>
      </c>
      <c r="K491" s="1">
        <v>71</v>
      </c>
      <c r="L491" s="1">
        <v>71</v>
      </c>
      <c r="M491" s="1">
        <v>2304</v>
      </c>
      <c r="N491" s="12">
        <v>454</v>
      </c>
      <c r="O491" s="12">
        <v>932</v>
      </c>
      <c r="P491" s="12">
        <v>0.48699999999999999</v>
      </c>
      <c r="Q491" s="7">
        <v>7</v>
      </c>
      <c r="R491" s="7">
        <v>20</v>
      </c>
      <c r="S491" s="7">
        <v>0.35</v>
      </c>
      <c r="T491" s="1">
        <v>447</v>
      </c>
      <c r="U491" s="1">
        <v>912</v>
      </c>
      <c r="V491" s="1">
        <v>0.49</v>
      </c>
      <c r="W491" s="1">
        <v>0.49099999999999999</v>
      </c>
      <c r="X491" s="16">
        <v>228</v>
      </c>
      <c r="Y491" s="16">
        <v>298</v>
      </c>
      <c r="Z491" s="16">
        <v>0.76500000000000001</v>
      </c>
      <c r="AA491" s="20">
        <v>225</v>
      </c>
      <c r="AB491" s="20">
        <v>522</v>
      </c>
      <c r="AC491" s="20">
        <v>747</v>
      </c>
      <c r="AD491" s="32">
        <v>153</v>
      </c>
      <c r="AE491" s="34">
        <v>69</v>
      </c>
      <c r="AF491" s="30">
        <v>14</v>
      </c>
      <c r="AG491" s="1">
        <v>156</v>
      </c>
      <c r="AH491" s="1">
        <v>175</v>
      </c>
      <c r="AI491" s="1">
        <v>1143</v>
      </c>
      <c r="AJ491" s="1"/>
      <c r="AK491" s="4">
        <f t="shared" si="320"/>
        <v>86.363391893849581</v>
      </c>
      <c r="AL491" s="4">
        <f t="shared" si="321"/>
        <v>78.160177585469569</v>
      </c>
      <c r="AM491" s="14">
        <f t="shared" si="322"/>
        <v>83.805446130500755</v>
      </c>
      <c r="AN491" s="10">
        <f t="shared" si="355"/>
        <v>63.367999999999995</v>
      </c>
      <c r="AO491" s="18">
        <f t="shared" si="339"/>
        <v>84.760649999999998</v>
      </c>
      <c r="AP491" s="39">
        <v>93</v>
      </c>
      <c r="AQ491" s="37">
        <f t="shared" si="341"/>
        <v>73.22</v>
      </c>
      <c r="AR491" s="24">
        <f t="shared" si="337"/>
        <v>59.324722222222221</v>
      </c>
      <c r="AS491" s="22">
        <f>((AA491/3)*0.6+(AC491/9)*0.2+(AZ491/0.96)*0.2)*0.7+40</f>
        <v>94.773180418289257</v>
      </c>
      <c r="AT491" s="26">
        <v>95</v>
      </c>
      <c r="AU491" s="43">
        <f t="shared" si="349"/>
        <v>66.090649184509573</v>
      </c>
      <c r="AV491" s="37">
        <f t="shared" si="323"/>
        <v>85.70609496142427</v>
      </c>
      <c r="AW491" s="42">
        <f t="shared" si="354"/>
        <v>85.375373724027128</v>
      </c>
      <c r="AX491" s="45">
        <f t="shared" si="324"/>
        <v>63.339916258179919</v>
      </c>
      <c r="AY491" s="47">
        <f t="shared" si="353"/>
        <v>69.931146921641783</v>
      </c>
      <c r="AZ491" s="28">
        <f t="shared" si="325"/>
        <v>79.90752286826924</v>
      </c>
      <c r="BA491" s="49">
        <f t="shared" si="347"/>
        <v>71.131530202220702</v>
      </c>
      <c r="BB491" s="45">
        <f t="shared" si="348"/>
        <v>81.828608476227942</v>
      </c>
      <c r="BC491" s="5">
        <f t="shared" si="327"/>
        <v>65</v>
      </c>
      <c r="BD491" s="5">
        <f t="shared" si="342"/>
        <v>83.421052631578945</v>
      </c>
      <c r="BE491" s="5">
        <f t="shared" si="328"/>
        <v>66.25</v>
      </c>
      <c r="BF491" s="5">
        <f t="shared" si="343"/>
        <v>88.24626865671641</v>
      </c>
      <c r="BG491" s="5">
        <f t="shared" si="344"/>
        <v>66.753731343283576</v>
      </c>
      <c r="BH491" s="5">
        <f t="shared" si="329"/>
        <v>89.780275075478031</v>
      </c>
      <c r="BI491" s="5">
        <f t="shared" si="330"/>
        <v>30</v>
      </c>
      <c r="BJ491" s="5">
        <f t="shared" si="331"/>
        <v>63.157894736842103</v>
      </c>
      <c r="BK491" s="5">
        <f t="shared" si="332"/>
        <v>25</v>
      </c>
      <c r="BL491" s="5">
        <f t="shared" si="333"/>
        <v>73.880597014925371</v>
      </c>
      <c r="BM491" s="5">
        <f t="shared" si="334"/>
        <v>26.119402985074625</v>
      </c>
      <c r="BN491" s="5">
        <f t="shared" si="335"/>
        <v>77.28950016772896</v>
      </c>
      <c r="BP491" s="51" t="s">
        <v>798</v>
      </c>
      <c r="BQ491" s="51" t="s">
        <v>787</v>
      </c>
    </row>
    <row r="492" spans="1:69" x14ac:dyDescent="0.25">
      <c r="A492" s="1">
        <v>354</v>
      </c>
      <c r="B492" s="1" t="s">
        <v>417</v>
      </c>
      <c r="C492" s="1" t="s">
        <v>33</v>
      </c>
      <c r="D492" s="1">
        <v>30</v>
      </c>
      <c r="E492" s="4">
        <f t="shared" si="319"/>
        <v>78</v>
      </c>
      <c r="F492">
        <v>83</v>
      </c>
      <c r="G492">
        <v>270</v>
      </c>
      <c r="H492" t="s">
        <v>586</v>
      </c>
      <c r="I492" s="1" t="s">
        <v>629</v>
      </c>
      <c r="J492" s="1" t="s">
        <v>62</v>
      </c>
      <c r="K492" s="1">
        <v>73</v>
      </c>
      <c r="L492" s="1">
        <v>45</v>
      </c>
      <c r="M492" s="1">
        <v>1730</v>
      </c>
      <c r="N492" s="12">
        <v>240</v>
      </c>
      <c r="O492" s="12">
        <v>529</v>
      </c>
      <c r="P492" s="12">
        <v>0.45400000000000001</v>
      </c>
      <c r="Q492" s="7">
        <v>0</v>
      </c>
      <c r="R492" s="7">
        <v>3</v>
      </c>
      <c r="S492" s="7">
        <v>0</v>
      </c>
      <c r="T492" s="1">
        <v>240</v>
      </c>
      <c r="U492" s="1">
        <v>526</v>
      </c>
      <c r="V492" s="1">
        <v>0.45600000000000002</v>
      </c>
      <c r="W492" s="1">
        <v>0.45400000000000001</v>
      </c>
      <c r="X492" s="16">
        <v>126</v>
      </c>
      <c r="Y492" s="16">
        <v>160</v>
      </c>
      <c r="Z492" s="16">
        <v>0.78800000000000003</v>
      </c>
      <c r="AA492" s="20">
        <v>197</v>
      </c>
      <c r="AB492" s="20">
        <v>303</v>
      </c>
      <c r="AC492" s="20">
        <v>500</v>
      </c>
      <c r="AD492" s="32">
        <v>178</v>
      </c>
      <c r="AE492" s="34">
        <v>80</v>
      </c>
      <c r="AF492" s="30">
        <v>21</v>
      </c>
      <c r="AG492" s="1">
        <v>133</v>
      </c>
      <c r="AH492" s="1">
        <v>170</v>
      </c>
      <c r="AI492" s="1">
        <v>606</v>
      </c>
      <c r="AJ492" s="1"/>
      <c r="AK492" s="4">
        <f t="shared" si="320"/>
        <v>82.457640258128166</v>
      </c>
      <c r="AL492" s="4">
        <f t="shared" si="321"/>
        <v>74.162525911260602</v>
      </c>
      <c r="AM492" s="14">
        <f t="shared" si="322"/>
        <v>72.000209408194237</v>
      </c>
      <c r="AN492" s="10">
        <f t="shared" si="355"/>
        <v>45</v>
      </c>
      <c r="AO492" s="18">
        <f t="shared" si="339"/>
        <v>84.883079999999993</v>
      </c>
      <c r="AP492" s="39">
        <f>((AZ492/0.96)*0.4+(AS492/0.96)*0.3+(T492/6.3)*0.4)*0.6+40</f>
        <v>85.446822735170855</v>
      </c>
      <c r="AQ492" s="37">
        <f t="shared" si="341"/>
        <v>77.400000000000006</v>
      </c>
      <c r="AR492" s="24">
        <f t="shared" si="337"/>
        <v>61.960833333333333</v>
      </c>
      <c r="AS492" s="22">
        <f>((AA492/3)*0.6+(AC492/9)*0.2+(AZ492/0.96)*0.2)*0.7+41</f>
        <v>87.918955303626603</v>
      </c>
      <c r="AT492" s="26">
        <f>((AB492/7)*0.65+(AC492/9)*0.2+(AZ492/0.96)*0.25)*0.6+47</f>
        <v>82.93507115864756</v>
      </c>
      <c r="AU492" s="43">
        <f t="shared" si="349"/>
        <v>69.0754068151914</v>
      </c>
      <c r="AV492" s="37">
        <f t="shared" si="323"/>
        <v>83.122717393936838</v>
      </c>
      <c r="AW492" s="42">
        <f t="shared" si="354"/>
        <v>86.108644948421642</v>
      </c>
      <c r="AX492" s="45">
        <f t="shared" si="324"/>
        <v>60.726145195316604</v>
      </c>
      <c r="AY492" s="47">
        <f t="shared" si="353"/>
        <v>70.694948694029847</v>
      </c>
      <c r="AZ492" s="28">
        <f t="shared" si="325"/>
        <v>79.276645891534841</v>
      </c>
      <c r="BA492" s="49">
        <f t="shared" si="347"/>
        <v>55.416984077128205</v>
      </c>
      <c r="BB492" s="45">
        <f t="shared" si="348"/>
        <v>84.633949625637484</v>
      </c>
      <c r="BC492" s="5">
        <f t="shared" si="327"/>
        <v>72.5</v>
      </c>
      <c r="BD492" s="5">
        <f t="shared" si="342"/>
        <v>88.15789473684211</v>
      </c>
      <c r="BE492" s="5">
        <f t="shared" si="328"/>
        <v>60.625</v>
      </c>
      <c r="BF492" s="5">
        <f t="shared" si="343"/>
        <v>91.604477611940297</v>
      </c>
      <c r="BG492" s="5">
        <f t="shared" si="344"/>
        <v>63.395522388059703</v>
      </c>
      <c r="BH492" s="5">
        <f t="shared" si="329"/>
        <v>81.115397517611541</v>
      </c>
      <c r="BI492" s="5">
        <f t="shared" si="330"/>
        <v>45</v>
      </c>
      <c r="BJ492" s="5">
        <f t="shared" si="331"/>
        <v>73.684210526315795</v>
      </c>
      <c r="BK492" s="5">
        <f t="shared" si="332"/>
        <v>12.5</v>
      </c>
      <c r="BL492" s="5">
        <f t="shared" si="333"/>
        <v>81.343283582089541</v>
      </c>
      <c r="BM492" s="5">
        <f t="shared" si="334"/>
        <v>18.656716417910445</v>
      </c>
      <c r="BN492" s="5">
        <f t="shared" si="335"/>
        <v>58.034216705803424</v>
      </c>
      <c r="BP492" s="51" t="s">
        <v>793</v>
      </c>
      <c r="BQ492" s="51" t="s">
        <v>790</v>
      </c>
    </row>
    <row r="493" spans="1:69" x14ac:dyDescent="0.25">
      <c r="A493" s="1">
        <v>133</v>
      </c>
      <c r="B493" s="1" t="s">
        <v>194</v>
      </c>
      <c r="C493" s="1" t="s">
        <v>30</v>
      </c>
      <c r="D493" s="1">
        <v>25</v>
      </c>
      <c r="E493" s="4">
        <f t="shared" si="319"/>
        <v>72</v>
      </c>
      <c r="F493">
        <v>77</v>
      </c>
      <c r="G493">
        <v>200</v>
      </c>
      <c r="H493" t="s">
        <v>586</v>
      </c>
      <c r="I493" s="1" t="s">
        <v>637</v>
      </c>
      <c r="J493" s="1" t="s">
        <v>55</v>
      </c>
      <c r="K493" s="1">
        <v>16</v>
      </c>
      <c r="L493" s="1">
        <v>1</v>
      </c>
      <c r="M493" s="1">
        <v>75</v>
      </c>
      <c r="N493" s="12">
        <v>11</v>
      </c>
      <c r="O493" s="12">
        <v>30</v>
      </c>
      <c r="P493" s="12">
        <v>0.36699999999999999</v>
      </c>
      <c r="Q493" s="7">
        <v>3</v>
      </c>
      <c r="R493" s="7">
        <v>14</v>
      </c>
      <c r="S493" s="7">
        <v>0.214</v>
      </c>
      <c r="T493" s="1">
        <v>8</v>
      </c>
      <c r="U493" s="1">
        <v>16</v>
      </c>
      <c r="V493" s="1">
        <v>0.5</v>
      </c>
      <c r="W493" s="1">
        <v>0.41699999999999998</v>
      </c>
      <c r="X493" s="16">
        <v>3</v>
      </c>
      <c r="Y493" s="16">
        <v>5</v>
      </c>
      <c r="Z493" s="16">
        <v>0.6</v>
      </c>
      <c r="AA493" s="20">
        <v>5</v>
      </c>
      <c r="AB493" s="20">
        <v>3</v>
      </c>
      <c r="AC493" s="20">
        <v>8</v>
      </c>
      <c r="AD493" s="32">
        <v>5</v>
      </c>
      <c r="AE493" s="34">
        <v>2</v>
      </c>
      <c r="AF493" s="30">
        <v>0</v>
      </c>
      <c r="AG493" s="1">
        <v>5</v>
      </c>
      <c r="AH493" s="1">
        <v>6</v>
      </c>
      <c r="AI493" s="1">
        <v>28</v>
      </c>
      <c r="AJ493" s="1"/>
      <c r="AK493" s="4">
        <f t="shared" si="320"/>
        <v>71.870743766011429</v>
      </c>
      <c r="AL493" s="4">
        <f t="shared" si="321"/>
        <v>63.326525972270517</v>
      </c>
      <c r="AM493" s="14">
        <f t="shared" si="322"/>
        <v>57.661834597875568</v>
      </c>
      <c r="AN493" s="10">
        <f t="shared" si="355"/>
        <v>67.601600000000005</v>
      </c>
      <c r="AO493" s="18">
        <f t="shared" si="339"/>
        <v>59.11</v>
      </c>
      <c r="AP493" s="39">
        <f>((AZ493/0.96)*0.4+(AS493/0.96)*0.3+(T493/6.3)*0.4)*0.6+40</f>
        <v>67.798032515345483</v>
      </c>
      <c r="AQ493" s="37">
        <f t="shared" si="341"/>
        <v>47.76</v>
      </c>
      <c r="AR493" s="24">
        <f t="shared" si="337"/>
        <v>54.052500000000002</v>
      </c>
      <c r="AS493" s="22">
        <f>((AA493/3)*0.6+(AC493/9)*0.2+(AZ493/0.96)*0.2)*0.75+40</f>
        <v>51.975722486107365</v>
      </c>
      <c r="AT493" s="26">
        <f>((AB493/7)*0.65+(AC493/9)*0.2+(AZ493/0.96)*0.25)*0.6+47</f>
        <v>58.366198676583551</v>
      </c>
      <c r="AU493" s="43">
        <f t="shared" si="349"/>
        <v>49.912155982057421</v>
      </c>
      <c r="AV493" s="37">
        <f t="shared" si="323"/>
        <v>70.608272628913213</v>
      </c>
      <c r="AW493" s="42">
        <f t="shared" si="354"/>
        <v>71.762325561395528</v>
      </c>
      <c r="AX493" s="45">
        <f t="shared" si="324"/>
        <v>72.773642465114889</v>
      </c>
      <c r="AY493" s="47">
        <f t="shared" si="353"/>
        <v>77.84761753731344</v>
      </c>
      <c r="AZ493" s="28">
        <f t="shared" si="325"/>
        <v>70.991290577753801</v>
      </c>
      <c r="BA493" s="49">
        <f t="shared" si="347"/>
        <v>76.930079964019967</v>
      </c>
      <c r="BB493" s="45">
        <f t="shared" si="348"/>
        <v>58.073142563847767</v>
      </c>
      <c r="BC493" s="5">
        <f t="shared" si="327"/>
        <v>85</v>
      </c>
      <c r="BD493" s="5">
        <f t="shared" si="342"/>
        <v>73.94736842105263</v>
      </c>
      <c r="BE493" s="5">
        <f t="shared" si="328"/>
        <v>77.5</v>
      </c>
      <c r="BF493" s="5">
        <f t="shared" si="343"/>
        <v>68.097014925373131</v>
      </c>
      <c r="BG493" s="5">
        <f t="shared" si="344"/>
        <v>86.902985074626869</v>
      </c>
      <c r="BH493" s="5">
        <f t="shared" si="329"/>
        <v>56.13217041261322</v>
      </c>
      <c r="BI493" s="5">
        <f t="shared" si="330"/>
        <v>70</v>
      </c>
      <c r="BJ493" s="5">
        <f t="shared" si="331"/>
        <v>42.10526315789474</v>
      </c>
      <c r="BK493" s="5">
        <f t="shared" si="332"/>
        <v>50</v>
      </c>
      <c r="BL493" s="5">
        <f t="shared" si="333"/>
        <v>29.104477611940297</v>
      </c>
      <c r="BM493" s="5">
        <f t="shared" si="334"/>
        <v>70.895522388059703</v>
      </c>
      <c r="BN493" s="5">
        <f t="shared" si="335"/>
        <v>2.5159342502515933</v>
      </c>
      <c r="BP493" s="51" t="s">
        <v>801</v>
      </c>
      <c r="BQ493" s="51" t="s">
        <v>790</v>
      </c>
    </row>
    <row r="494" spans="1:69" x14ac:dyDescent="0.25">
      <c r="AH494" s="6"/>
    </row>
  </sheetData>
  <sortState ref="A2:BN494">
    <sortCondition ref="B2:B49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3"/>
  <sheetViews>
    <sheetView topLeftCell="A457" workbookViewId="0">
      <selection activeCell="E1" sqref="E1:I493"/>
    </sheetView>
  </sheetViews>
  <sheetFormatPr defaultRowHeight="15" x14ac:dyDescent="0.25"/>
  <cols>
    <col min="2" max="2" width="24.7109375" bestFit="1" customWidth="1"/>
    <col min="3" max="3" width="18.140625" bestFit="1" customWidth="1"/>
    <col min="4" max="4" width="4.42578125" bestFit="1" customWidth="1"/>
    <col min="5" max="5" width="16.140625" bestFit="1" customWidth="1"/>
    <col min="6" max="6" width="14.5703125" bestFit="1" customWidth="1"/>
    <col min="7" max="7" width="7.42578125" bestFit="1" customWidth="1"/>
    <col min="8" max="8" width="26.5703125" bestFit="1" customWidth="1"/>
    <col min="9" max="9" width="28" bestFit="1" customWidth="1"/>
  </cols>
  <sheetData>
    <row r="1" spans="1:9" x14ac:dyDescent="0.25">
      <c r="A1" t="s">
        <v>579</v>
      </c>
      <c r="B1" t="s">
        <v>580</v>
      </c>
      <c r="C1" t="s">
        <v>581</v>
      </c>
      <c r="D1" t="s">
        <v>2</v>
      </c>
      <c r="E1" s="5" t="s">
        <v>582</v>
      </c>
      <c r="F1" t="s">
        <v>583</v>
      </c>
      <c r="G1" t="s">
        <v>578</v>
      </c>
      <c r="H1" t="s">
        <v>584</v>
      </c>
      <c r="I1" t="s">
        <v>585</v>
      </c>
    </row>
    <row r="2" spans="1:9" x14ac:dyDescent="0.25">
      <c r="A2">
        <v>201985</v>
      </c>
      <c r="B2" t="s">
        <v>437</v>
      </c>
      <c r="C2" t="s">
        <v>638</v>
      </c>
      <c r="D2">
        <v>28</v>
      </c>
      <c r="E2" s="5">
        <f t="shared" ref="E2:E65" si="0">(F2-5)</f>
        <v>69</v>
      </c>
      <c r="F2">
        <v>74</v>
      </c>
      <c r="G2">
        <v>195</v>
      </c>
      <c r="H2" t="s">
        <v>615</v>
      </c>
      <c r="I2" t="s">
        <v>587</v>
      </c>
    </row>
    <row r="3" spans="1:9" x14ac:dyDescent="0.25">
      <c r="A3">
        <v>201166</v>
      </c>
      <c r="B3" t="s">
        <v>121</v>
      </c>
      <c r="C3" t="s">
        <v>77</v>
      </c>
      <c r="D3">
        <v>30</v>
      </c>
      <c r="E3" s="5">
        <f t="shared" si="0"/>
        <v>67</v>
      </c>
      <c r="F3">
        <v>72</v>
      </c>
      <c r="G3">
        <v>161</v>
      </c>
      <c r="H3" t="s">
        <v>625</v>
      </c>
      <c r="I3" t="s">
        <v>587</v>
      </c>
    </row>
    <row r="4" spans="1:9" x14ac:dyDescent="0.25">
      <c r="A4">
        <v>203932</v>
      </c>
      <c r="B4" t="s">
        <v>237</v>
      </c>
      <c r="C4" t="s">
        <v>182</v>
      </c>
      <c r="D4">
        <v>19</v>
      </c>
      <c r="E4" s="5">
        <f t="shared" si="0"/>
        <v>76</v>
      </c>
      <c r="F4">
        <v>81</v>
      </c>
      <c r="G4">
        <v>220</v>
      </c>
      <c r="H4" t="s">
        <v>597</v>
      </c>
      <c r="I4" t="s">
        <v>587</v>
      </c>
    </row>
    <row r="5" spans="1:9" x14ac:dyDescent="0.25">
      <c r="A5">
        <v>203940</v>
      </c>
      <c r="B5" t="s">
        <v>425</v>
      </c>
      <c r="C5" t="s">
        <v>36</v>
      </c>
      <c r="D5">
        <v>24</v>
      </c>
      <c r="E5" s="5">
        <f t="shared" si="0"/>
        <v>77</v>
      </c>
      <c r="F5">
        <v>82</v>
      </c>
      <c r="G5">
        <v>245</v>
      </c>
      <c r="H5" t="s">
        <v>606</v>
      </c>
      <c r="I5" t="s">
        <v>587</v>
      </c>
    </row>
    <row r="6" spans="1:9" x14ac:dyDescent="0.25">
      <c r="A6">
        <v>201143</v>
      </c>
      <c r="B6" t="s">
        <v>283</v>
      </c>
      <c r="C6" t="s">
        <v>67</v>
      </c>
      <c r="D6">
        <v>28</v>
      </c>
      <c r="E6" s="5">
        <f t="shared" si="0"/>
        <v>77</v>
      </c>
      <c r="F6">
        <v>82</v>
      </c>
      <c r="G6">
        <v>250</v>
      </c>
      <c r="H6" t="s">
        <v>602</v>
      </c>
      <c r="I6" t="s">
        <v>645</v>
      </c>
    </row>
    <row r="7" spans="1:9" x14ac:dyDescent="0.25">
      <c r="A7">
        <v>2744</v>
      </c>
      <c r="B7" t="s">
        <v>297</v>
      </c>
      <c r="C7" t="s">
        <v>619</v>
      </c>
      <c r="D7">
        <v>30</v>
      </c>
      <c r="E7" s="5">
        <f t="shared" si="0"/>
        <v>77</v>
      </c>
      <c r="F7">
        <v>82</v>
      </c>
      <c r="G7">
        <v>289</v>
      </c>
      <c r="H7" t="s">
        <v>586</v>
      </c>
      <c r="I7" t="s">
        <v>587</v>
      </c>
    </row>
    <row r="8" spans="1:9" x14ac:dyDescent="0.25">
      <c r="A8">
        <v>101187</v>
      </c>
      <c r="B8" t="s">
        <v>56</v>
      </c>
      <c r="C8" t="s">
        <v>598</v>
      </c>
      <c r="D8">
        <v>32</v>
      </c>
      <c r="E8" s="5">
        <f t="shared" si="0"/>
        <v>73</v>
      </c>
      <c r="F8">
        <v>78</v>
      </c>
      <c r="G8">
        <v>220</v>
      </c>
      <c r="H8" t="s">
        <v>606</v>
      </c>
      <c r="I8" t="s">
        <v>587</v>
      </c>
    </row>
    <row r="9" spans="1:9" x14ac:dyDescent="0.25">
      <c r="A9">
        <v>202692</v>
      </c>
      <c r="B9" t="s">
        <v>130</v>
      </c>
      <c r="C9" t="s">
        <v>99</v>
      </c>
      <c r="D9">
        <v>23</v>
      </c>
      <c r="E9" s="5">
        <f t="shared" si="0"/>
        <v>73</v>
      </c>
      <c r="F9">
        <v>78</v>
      </c>
      <c r="G9">
        <v>211</v>
      </c>
      <c r="H9" t="s">
        <v>718</v>
      </c>
      <c r="I9" t="s">
        <v>587</v>
      </c>
    </row>
    <row r="10" spans="1:9" x14ac:dyDescent="0.25">
      <c r="A10">
        <v>203945</v>
      </c>
      <c r="B10" t="s">
        <v>325</v>
      </c>
      <c r="C10" t="s">
        <v>53</v>
      </c>
      <c r="D10">
        <v>23</v>
      </c>
      <c r="E10" s="5">
        <f t="shared" si="0"/>
        <v>79</v>
      </c>
      <c r="F10">
        <v>84</v>
      </c>
      <c r="G10">
        <v>245</v>
      </c>
      <c r="H10" t="s">
        <v>642</v>
      </c>
      <c r="I10" t="s">
        <v>587</v>
      </c>
    </row>
    <row r="11" spans="1:9" x14ac:dyDescent="0.25">
      <c r="A11">
        <v>203458</v>
      </c>
      <c r="B11" t="s">
        <v>341</v>
      </c>
      <c r="C11" t="s">
        <v>638</v>
      </c>
      <c r="D11">
        <v>21</v>
      </c>
      <c r="E11" s="5">
        <f t="shared" si="0"/>
        <v>80</v>
      </c>
      <c r="F11">
        <v>85</v>
      </c>
      <c r="G11">
        <v>255</v>
      </c>
      <c r="H11" t="s">
        <v>627</v>
      </c>
      <c r="I11" t="s">
        <v>742</v>
      </c>
    </row>
    <row r="12" spans="1:9" x14ac:dyDescent="0.25">
      <c r="A12">
        <v>203144</v>
      </c>
      <c r="B12" t="s">
        <v>473</v>
      </c>
      <c r="C12" t="s">
        <v>28</v>
      </c>
      <c r="D12">
        <v>26</v>
      </c>
      <c r="E12" s="5">
        <f t="shared" si="0"/>
        <v>73</v>
      </c>
      <c r="F12">
        <v>78</v>
      </c>
      <c r="G12">
        <v>187</v>
      </c>
      <c r="H12" t="s">
        <v>586</v>
      </c>
      <c r="I12" t="s">
        <v>599</v>
      </c>
    </row>
    <row r="13" spans="1:9" x14ac:dyDescent="0.25">
      <c r="A13">
        <v>201582</v>
      </c>
      <c r="B13" t="s">
        <v>40</v>
      </c>
      <c r="C13" t="s">
        <v>41</v>
      </c>
      <c r="D13">
        <v>27</v>
      </c>
      <c r="E13" s="5">
        <f t="shared" si="0"/>
        <v>81</v>
      </c>
      <c r="F13">
        <v>86</v>
      </c>
      <c r="G13">
        <v>248</v>
      </c>
      <c r="H13" t="s">
        <v>586</v>
      </c>
      <c r="I13" t="s">
        <v>611</v>
      </c>
    </row>
    <row r="14" spans="1:9" x14ac:dyDescent="0.25">
      <c r="A14">
        <v>202329</v>
      </c>
      <c r="B14" t="s">
        <v>49</v>
      </c>
      <c r="C14" t="s">
        <v>51</v>
      </c>
      <c r="D14">
        <v>24</v>
      </c>
      <c r="E14" s="5">
        <f t="shared" si="0"/>
        <v>76</v>
      </c>
      <c r="F14">
        <v>81</v>
      </c>
      <c r="G14">
        <v>215</v>
      </c>
      <c r="H14" t="s">
        <v>588</v>
      </c>
      <c r="I14" t="s">
        <v>587</v>
      </c>
    </row>
    <row r="15" spans="1:9" x14ac:dyDescent="0.25">
      <c r="A15">
        <v>203459</v>
      </c>
      <c r="B15" t="s">
        <v>165</v>
      </c>
      <c r="C15" t="s">
        <v>39</v>
      </c>
      <c r="D15">
        <v>23</v>
      </c>
      <c r="E15" s="5">
        <f t="shared" si="0"/>
        <v>73</v>
      </c>
      <c r="F15">
        <v>78</v>
      </c>
      <c r="G15">
        <v>210</v>
      </c>
      <c r="H15" t="s">
        <v>682</v>
      </c>
      <c r="I15" t="s">
        <v>587</v>
      </c>
    </row>
    <row r="16" spans="1:9" x14ac:dyDescent="0.25">
      <c r="A16">
        <v>202087</v>
      </c>
      <c r="B16" t="s">
        <v>230</v>
      </c>
      <c r="C16" t="s">
        <v>39</v>
      </c>
      <c r="D16">
        <v>27</v>
      </c>
      <c r="E16" s="5">
        <f t="shared" si="0"/>
        <v>73</v>
      </c>
      <c r="F16">
        <v>78</v>
      </c>
      <c r="G16">
        <v>225</v>
      </c>
      <c r="H16" t="s">
        <v>608</v>
      </c>
      <c r="I16" t="s">
        <v>587</v>
      </c>
    </row>
    <row r="17" spans="1:9" x14ac:dyDescent="0.25">
      <c r="A17">
        <v>2405</v>
      </c>
      <c r="B17" t="s">
        <v>492</v>
      </c>
      <c r="C17" t="s">
        <v>51</v>
      </c>
      <c r="D17">
        <v>32</v>
      </c>
      <c r="E17" s="5">
        <f t="shared" si="0"/>
        <v>77</v>
      </c>
      <c r="F17">
        <v>82</v>
      </c>
      <c r="G17">
        <v>245</v>
      </c>
      <c r="H17" t="s">
        <v>586</v>
      </c>
      <c r="I17" t="s">
        <v>587</v>
      </c>
    </row>
    <row r="18" spans="1:9" x14ac:dyDescent="0.25">
      <c r="A18">
        <v>101161</v>
      </c>
      <c r="B18" t="s">
        <v>304</v>
      </c>
      <c r="C18" t="s">
        <v>137</v>
      </c>
      <c r="D18">
        <v>28</v>
      </c>
      <c r="E18" s="5">
        <f t="shared" si="0"/>
        <v>76</v>
      </c>
      <c r="F18">
        <v>81</v>
      </c>
      <c r="G18">
        <v>240</v>
      </c>
      <c r="H18" t="s">
        <v>586</v>
      </c>
      <c r="I18" t="s">
        <v>587</v>
      </c>
    </row>
    <row r="19" spans="1:9" x14ac:dyDescent="0.25">
      <c r="A19">
        <v>2760</v>
      </c>
      <c r="B19" t="s">
        <v>519</v>
      </c>
      <c r="C19" t="s">
        <v>53</v>
      </c>
      <c r="D19">
        <v>32</v>
      </c>
      <c r="E19" s="5">
        <f t="shared" si="0"/>
        <v>78</v>
      </c>
      <c r="F19">
        <v>83</v>
      </c>
      <c r="G19">
        <v>267</v>
      </c>
      <c r="H19" t="s">
        <v>586</v>
      </c>
      <c r="I19" t="s">
        <v>614</v>
      </c>
    </row>
    <row r="20" spans="1:9" x14ac:dyDescent="0.25">
      <c r="A20">
        <v>203958</v>
      </c>
      <c r="B20" t="s">
        <v>179</v>
      </c>
      <c r="C20" t="s">
        <v>55</v>
      </c>
      <c r="D20">
        <v>23</v>
      </c>
      <c r="E20" s="5">
        <f t="shared" si="0"/>
        <v>72</v>
      </c>
      <c r="F20">
        <v>77</v>
      </c>
      <c r="G20">
        <v>219</v>
      </c>
      <c r="H20" t="s">
        <v>594</v>
      </c>
      <c r="I20" t="s">
        <v>587</v>
      </c>
    </row>
    <row r="21" spans="1:9" x14ac:dyDescent="0.25">
      <c r="A21">
        <v>203083</v>
      </c>
      <c r="B21" t="s">
        <v>196</v>
      </c>
      <c r="C21" t="s">
        <v>65</v>
      </c>
      <c r="D21">
        <v>21</v>
      </c>
      <c r="E21" s="5">
        <f t="shared" si="0"/>
        <v>78</v>
      </c>
      <c r="F21">
        <v>83</v>
      </c>
      <c r="G21">
        <v>279</v>
      </c>
      <c r="H21" t="s">
        <v>615</v>
      </c>
      <c r="I21" t="s">
        <v>587</v>
      </c>
    </row>
    <row r="22" spans="1:9" x14ac:dyDescent="0.25">
      <c r="A22">
        <v>2738</v>
      </c>
      <c r="B22" t="s">
        <v>289</v>
      </c>
      <c r="C22" t="s">
        <v>79</v>
      </c>
      <c r="D22">
        <v>31</v>
      </c>
      <c r="E22" s="5">
        <f t="shared" si="0"/>
        <v>73</v>
      </c>
      <c r="F22">
        <v>78</v>
      </c>
      <c r="G22">
        <v>215</v>
      </c>
      <c r="H22" t="s">
        <v>597</v>
      </c>
      <c r="I22" t="s">
        <v>587</v>
      </c>
    </row>
    <row r="23" spans="1:9" x14ac:dyDescent="0.25">
      <c r="A23">
        <v>1889</v>
      </c>
      <c r="B23" t="s">
        <v>380</v>
      </c>
      <c r="C23" t="s">
        <v>103</v>
      </c>
      <c r="D23">
        <v>39</v>
      </c>
      <c r="E23" s="5">
        <f t="shared" si="0"/>
        <v>69</v>
      </c>
      <c r="F23">
        <v>74</v>
      </c>
      <c r="G23">
        <v>200</v>
      </c>
      <c r="H23" t="s">
        <v>595</v>
      </c>
      <c r="I23" t="s">
        <v>587</v>
      </c>
    </row>
    <row r="24" spans="1:9" x14ac:dyDescent="0.25">
      <c r="A24">
        <v>203460</v>
      </c>
      <c r="B24" t="s">
        <v>450</v>
      </c>
      <c r="C24" t="s">
        <v>34</v>
      </c>
      <c r="D24">
        <v>23</v>
      </c>
      <c r="E24" s="5">
        <f t="shared" si="0"/>
        <v>74</v>
      </c>
      <c r="F24">
        <v>79</v>
      </c>
      <c r="G24">
        <v>210</v>
      </c>
      <c r="H24" t="s">
        <v>718</v>
      </c>
      <c r="I24" t="s">
        <v>587</v>
      </c>
    </row>
    <row r="25" spans="1:9" x14ac:dyDescent="0.25">
      <c r="A25">
        <v>200745</v>
      </c>
      <c r="B25" t="s">
        <v>81</v>
      </c>
      <c r="C25" t="s">
        <v>28</v>
      </c>
      <c r="D25">
        <v>29</v>
      </c>
      <c r="E25" s="5">
        <f t="shared" si="0"/>
        <v>79</v>
      </c>
      <c r="F25">
        <v>84</v>
      </c>
      <c r="G25">
        <v>245</v>
      </c>
      <c r="H25" t="s">
        <v>586</v>
      </c>
      <c r="I25" t="s">
        <v>653</v>
      </c>
    </row>
    <row r="26" spans="1:9" x14ac:dyDescent="0.25">
      <c r="A26">
        <v>1905</v>
      </c>
      <c r="B26" t="s">
        <v>324</v>
      </c>
      <c r="C26" t="s">
        <v>598</v>
      </c>
      <c r="D26">
        <v>34</v>
      </c>
      <c r="E26" s="5">
        <f t="shared" si="0"/>
        <v>76</v>
      </c>
      <c r="F26">
        <v>81</v>
      </c>
      <c r="G26">
        <v>235</v>
      </c>
      <c r="H26" t="s">
        <v>586</v>
      </c>
      <c r="I26" t="s">
        <v>599</v>
      </c>
    </row>
    <row r="27" spans="1:9" x14ac:dyDescent="0.25">
      <c r="A27">
        <v>101106</v>
      </c>
      <c r="B27" t="s">
        <v>113</v>
      </c>
      <c r="C27" t="s">
        <v>79</v>
      </c>
      <c r="D27">
        <v>30</v>
      </c>
      <c r="E27" s="5">
        <f t="shared" si="0"/>
        <v>79</v>
      </c>
      <c r="F27">
        <v>84</v>
      </c>
      <c r="G27">
        <v>260</v>
      </c>
      <c r="H27" t="s">
        <v>595</v>
      </c>
      <c r="I27" t="s">
        <v>640</v>
      </c>
    </row>
    <row r="28" spans="1:9" x14ac:dyDescent="0.25">
      <c r="A28">
        <v>203094</v>
      </c>
      <c r="B28" t="s">
        <v>404</v>
      </c>
      <c r="C28" t="s">
        <v>182</v>
      </c>
      <c r="D28">
        <v>25</v>
      </c>
      <c r="E28" s="5">
        <f t="shared" si="0"/>
        <v>76</v>
      </c>
      <c r="F28">
        <v>81</v>
      </c>
      <c r="G28">
        <v>250</v>
      </c>
      <c r="H28" t="s">
        <v>726</v>
      </c>
      <c r="I28" t="s">
        <v>673</v>
      </c>
    </row>
    <row r="29" spans="1:9" x14ac:dyDescent="0.25">
      <c r="A29">
        <v>203952</v>
      </c>
      <c r="B29" t="s">
        <v>539</v>
      </c>
      <c r="C29" t="s">
        <v>36</v>
      </c>
      <c r="D29">
        <v>20</v>
      </c>
      <c r="E29" s="5">
        <f t="shared" si="0"/>
        <v>75</v>
      </c>
      <c r="F29">
        <v>80</v>
      </c>
      <c r="G29">
        <v>199</v>
      </c>
      <c r="H29" t="s">
        <v>592</v>
      </c>
      <c r="I29" t="s">
        <v>673</v>
      </c>
    </row>
    <row r="30" spans="1:9" x14ac:dyDescent="0.25">
      <c r="A30">
        <v>203461</v>
      </c>
      <c r="B30" t="s">
        <v>100</v>
      </c>
      <c r="C30" t="s">
        <v>36</v>
      </c>
      <c r="D30">
        <v>22</v>
      </c>
      <c r="E30" s="5">
        <f t="shared" si="0"/>
        <v>75</v>
      </c>
      <c r="F30">
        <v>80</v>
      </c>
      <c r="G30">
        <v>245</v>
      </c>
      <c r="H30" t="s">
        <v>596</v>
      </c>
      <c r="I30" t="s">
        <v>673</v>
      </c>
    </row>
    <row r="31" spans="1:9" x14ac:dyDescent="0.25">
      <c r="A31">
        <v>203076</v>
      </c>
      <c r="B31" t="s">
        <v>176</v>
      </c>
      <c r="C31" t="s">
        <v>41</v>
      </c>
      <c r="D31">
        <v>22</v>
      </c>
      <c r="E31" s="5">
        <f t="shared" si="0"/>
        <v>77</v>
      </c>
      <c r="F31">
        <v>82</v>
      </c>
      <c r="G31">
        <v>220</v>
      </c>
      <c r="H31" t="s">
        <v>593</v>
      </c>
      <c r="I31" t="s">
        <v>587</v>
      </c>
    </row>
    <row r="32" spans="1:9" x14ac:dyDescent="0.25">
      <c r="A32">
        <v>201627</v>
      </c>
      <c r="B32" t="s">
        <v>395</v>
      </c>
      <c r="C32" t="s">
        <v>34</v>
      </c>
      <c r="D32">
        <v>29</v>
      </c>
      <c r="E32" s="5">
        <f t="shared" si="0"/>
        <v>72</v>
      </c>
      <c r="F32">
        <v>77</v>
      </c>
      <c r="G32">
        <v>210</v>
      </c>
      <c r="H32" t="s">
        <v>622</v>
      </c>
      <c r="I32" t="s">
        <v>587</v>
      </c>
    </row>
    <row r="33" spans="1:9" x14ac:dyDescent="0.25">
      <c r="A33">
        <v>201229</v>
      </c>
      <c r="B33" t="s">
        <v>511</v>
      </c>
      <c r="C33" t="s">
        <v>65</v>
      </c>
      <c r="D33">
        <v>29</v>
      </c>
      <c r="E33" s="5">
        <f t="shared" si="0"/>
        <v>75</v>
      </c>
      <c r="F33">
        <v>80</v>
      </c>
      <c r="G33">
        <v>240</v>
      </c>
      <c r="H33" t="s">
        <v>630</v>
      </c>
      <c r="I33" t="s">
        <v>587</v>
      </c>
    </row>
    <row r="34" spans="1:9" x14ac:dyDescent="0.25">
      <c r="A34">
        <v>203462</v>
      </c>
      <c r="B34" t="s">
        <v>236</v>
      </c>
      <c r="C34" t="s">
        <v>638</v>
      </c>
      <c r="D34">
        <v>20</v>
      </c>
      <c r="E34" s="5">
        <f t="shared" si="0"/>
        <v>72</v>
      </c>
      <c r="F34">
        <v>77</v>
      </c>
      <c r="G34">
        <v>198</v>
      </c>
      <c r="H34" t="s">
        <v>593</v>
      </c>
      <c r="I34" t="s">
        <v>587</v>
      </c>
    </row>
    <row r="35" spans="1:9" x14ac:dyDescent="0.25">
      <c r="A35">
        <v>202620</v>
      </c>
      <c r="B35" t="s">
        <v>416</v>
      </c>
      <c r="C35" t="s">
        <v>36</v>
      </c>
      <c r="D35">
        <v>27</v>
      </c>
      <c r="E35" s="5">
        <f t="shared" si="0"/>
        <v>76</v>
      </c>
      <c r="F35">
        <v>81</v>
      </c>
      <c r="G35">
        <v>275</v>
      </c>
      <c r="H35" t="s">
        <v>621</v>
      </c>
      <c r="I35" t="s">
        <v>587</v>
      </c>
    </row>
    <row r="36" spans="1:9" x14ac:dyDescent="0.25">
      <c r="A36">
        <v>203382</v>
      </c>
      <c r="B36" t="s">
        <v>92</v>
      </c>
      <c r="C36" t="s">
        <v>59</v>
      </c>
      <c r="D36">
        <v>28</v>
      </c>
      <c r="E36" s="5">
        <f t="shared" si="0"/>
        <v>77</v>
      </c>
      <c r="F36">
        <v>82</v>
      </c>
      <c r="G36">
        <v>260</v>
      </c>
      <c r="H36" t="s">
        <v>717</v>
      </c>
      <c r="I36" t="s">
        <v>640</v>
      </c>
    </row>
    <row r="37" spans="1:9" x14ac:dyDescent="0.25">
      <c r="A37">
        <v>201167</v>
      </c>
      <c r="B37" t="s">
        <v>37</v>
      </c>
      <c r="C37" t="s">
        <v>39</v>
      </c>
      <c r="D37">
        <v>29</v>
      </c>
      <c r="E37" s="5">
        <f t="shared" si="0"/>
        <v>72</v>
      </c>
      <c r="F37">
        <v>77</v>
      </c>
      <c r="G37">
        <v>215</v>
      </c>
      <c r="H37" t="s">
        <v>617</v>
      </c>
      <c r="I37" t="s">
        <v>587</v>
      </c>
    </row>
    <row r="38" spans="1:9" x14ac:dyDescent="0.25">
      <c r="A38">
        <v>201948</v>
      </c>
      <c r="B38" t="s">
        <v>180</v>
      </c>
      <c r="C38" t="s">
        <v>67</v>
      </c>
      <c r="D38">
        <v>26</v>
      </c>
      <c r="E38" s="5">
        <f t="shared" si="0"/>
        <v>78</v>
      </c>
      <c r="F38">
        <v>83</v>
      </c>
      <c r="G38">
        <v>220</v>
      </c>
      <c r="H38" t="s">
        <v>648</v>
      </c>
      <c r="I38" t="s">
        <v>587</v>
      </c>
    </row>
    <row r="39" spans="1:9" x14ac:dyDescent="0.25">
      <c r="A39">
        <v>203085</v>
      </c>
      <c r="B39" t="s">
        <v>449</v>
      </c>
      <c r="C39" t="s">
        <v>84</v>
      </c>
      <c r="D39">
        <v>22</v>
      </c>
      <c r="E39" s="5">
        <f t="shared" si="0"/>
        <v>71</v>
      </c>
      <c r="F39">
        <v>76</v>
      </c>
      <c r="G39">
        <v>200</v>
      </c>
      <c r="H39" t="s">
        <v>594</v>
      </c>
      <c r="I39" t="s">
        <v>587</v>
      </c>
    </row>
    <row r="40" spans="1:9" x14ac:dyDescent="0.25">
      <c r="A40">
        <v>202340</v>
      </c>
      <c r="B40" t="s">
        <v>118</v>
      </c>
      <c r="C40" t="s">
        <v>89</v>
      </c>
      <c r="D40">
        <v>24</v>
      </c>
      <c r="E40" s="5">
        <f t="shared" si="0"/>
        <v>69</v>
      </c>
      <c r="F40">
        <v>74</v>
      </c>
      <c r="G40">
        <v>180</v>
      </c>
      <c r="H40" t="s">
        <v>654</v>
      </c>
      <c r="I40" t="s">
        <v>587</v>
      </c>
    </row>
    <row r="41" spans="1:9" x14ac:dyDescent="0.25">
      <c r="A41">
        <v>2732</v>
      </c>
      <c r="B41" t="s">
        <v>238</v>
      </c>
      <c r="C41" t="s">
        <v>182</v>
      </c>
      <c r="D41">
        <v>32</v>
      </c>
      <c r="E41" s="5">
        <f t="shared" si="0"/>
        <v>70</v>
      </c>
      <c r="F41">
        <v>75</v>
      </c>
      <c r="G41">
        <v>205</v>
      </c>
      <c r="H41" t="s">
        <v>615</v>
      </c>
      <c r="I41" t="s">
        <v>587</v>
      </c>
    </row>
    <row r="42" spans="1:9" x14ac:dyDescent="0.25">
      <c r="A42">
        <v>203463</v>
      </c>
      <c r="B42" t="s">
        <v>373</v>
      </c>
      <c r="C42" t="s">
        <v>103</v>
      </c>
      <c r="D42">
        <v>22</v>
      </c>
      <c r="E42" s="5">
        <f t="shared" si="0"/>
        <v>72</v>
      </c>
      <c r="F42">
        <v>77</v>
      </c>
      <c r="G42">
        <v>195</v>
      </c>
      <c r="H42" t="s">
        <v>592</v>
      </c>
      <c r="I42" t="s">
        <v>587</v>
      </c>
    </row>
    <row r="43" spans="1:9" x14ac:dyDescent="0.25">
      <c r="A43">
        <v>2757</v>
      </c>
      <c r="B43" t="s">
        <v>517</v>
      </c>
      <c r="C43" t="s">
        <v>31</v>
      </c>
      <c r="D43">
        <v>32</v>
      </c>
      <c r="E43" s="5">
        <f t="shared" si="0"/>
        <v>70</v>
      </c>
      <c r="F43">
        <v>75</v>
      </c>
      <c r="G43">
        <v>205</v>
      </c>
      <c r="H43" t="s">
        <v>586</v>
      </c>
      <c r="I43" t="s">
        <v>637</v>
      </c>
    </row>
    <row r="44" spans="1:9" x14ac:dyDescent="0.25">
      <c r="A44">
        <v>203108</v>
      </c>
      <c r="B44" t="s">
        <v>295</v>
      </c>
      <c r="C44" t="s">
        <v>51</v>
      </c>
      <c r="D44">
        <v>30</v>
      </c>
      <c r="E44" s="5">
        <f t="shared" si="0"/>
        <v>77</v>
      </c>
      <c r="F44">
        <v>82</v>
      </c>
      <c r="G44">
        <v>235</v>
      </c>
      <c r="H44" t="s">
        <v>694</v>
      </c>
      <c r="I44" t="s">
        <v>587</v>
      </c>
    </row>
    <row r="45" spans="1:9" x14ac:dyDescent="0.25">
      <c r="A45">
        <v>202687</v>
      </c>
      <c r="B45" t="s">
        <v>104</v>
      </c>
      <c r="C45" t="s">
        <v>619</v>
      </c>
      <c r="D45">
        <v>22</v>
      </c>
      <c r="E45" s="5">
        <f t="shared" si="0"/>
        <v>76</v>
      </c>
      <c r="F45">
        <v>81</v>
      </c>
      <c r="G45">
        <v>245</v>
      </c>
      <c r="H45" t="s">
        <v>586</v>
      </c>
      <c r="I45" t="s">
        <v>715</v>
      </c>
    </row>
    <row r="46" spans="1:9" x14ac:dyDescent="0.25">
      <c r="A46">
        <v>201933</v>
      </c>
      <c r="B46" t="s">
        <v>251</v>
      </c>
      <c r="C46" t="s">
        <v>84</v>
      </c>
      <c r="D46">
        <v>26</v>
      </c>
      <c r="E46" s="5">
        <f t="shared" si="0"/>
        <v>77</v>
      </c>
      <c r="F46">
        <v>82</v>
      </c>
      <c r="G46">
        <v>251</v>
      </c>
      <c r="H46" t="s">
        <v>689</v>
      </c>
      <c r="I46" t="s">
        <v>587</v>
      </c>
    </row>
    <row r="47" spans="1:9" x14ac:dyDescent="0.25">
      <c r="A47">
        <v>202711</v>
      </c>
      <c r="B47" t="s">
        <v>112</v>
      </c>
      <c r="C47" t="s">
        <v>598</v>
      </c>
      <c r="D47">
        <v>26</v>
      </c>
      <c r="E47" s="5">
        <f t="shared" si="0"/>
        <v>75</v>
      </c>
      <c r="F47">
        <v>80</v>
      </c>
      <c r="G47">
        <v>216</v>
      </c>
      <c r="H47" t="s">
        <v>586</v>
      </c>
      <c r="I47" t="s">
        <v>722</v>
      </c>
    </row>
    <row r="48" spans="1:9" x14ac:dyDescent="0.25">
      <c r="A48">
        <v>2564</v>
      </c>
      <c r="B48" t="s">
        <v>186</v>
      </c>
      <c r="C48" t="s">
        <v>59</v>
      </c>
      <c r="D48">
        <v>33</v>
      </c>
      <c r="E48" s="5">
        <f t="shared" si="0"/>
        <v>75</v>
      </c>
      <c r="F48">
        <v>80</v>
      </c>
      <c r="G48">
        <v>250</v>
      </c>
      <c r="H48" t="s">
        <v>586</v>
      </c>
      <c r="I48" t="s">
        <v>611</v>
      </c>
    </row>
    <row r="49" spans="1:9" x14ac:dyDescent="0.25">
      <c r="A49">
        <v>203078</v>
      </c>
      <c r="B49" t="s">
        <v>94</v>
      </c>
      <c r="C49" t="s">
        <v>95</v>
      </c>
      <c r="D49">
        <v>21</v>
      </c>
      <c r="E49" s="5">
        <f t="shared" si="0"/>
        <v>72</v>
      </c>
      <c r="F49">
        <v>77</v>
      </c>
      <c r="G49">
        <v>207</v>
      </c>
      <c r="H49" t="s">
        <v>602</v>
      </c>
      <c r="I49" t="s">
        <v>587</v>
      </c>
    </row>
    <row r="50" spans="1:9" x14ac:dyDescent="0.25">
      <c r="A50">
        <v>201148</v>
      </c>
      <c r="B50" t="s">
        <v>551</v>
      </c>
      <c r="C50" t="s">
        <v>638</v>
      </c>
      <c r="D50">
        <v>27</v>
      </c>
      <c r="E50" s="5">
        <f t="shared" si="0"/>
        <v>77</v>
      </c>
      <c r="F50">
        <v>82</v>
      </c>
      <c r="G50">
        <v>210</v>
      </c>
      <c r="H50" t="s">
        <v>590</v>
      </c>
      <c r="I50" t="s">
        <v>587</v>
      </c>
    </row>
    <row r="51" spans="1:9" x14ac:dyDescent="0.25">
      <c r="A51">
        <v>101138</v>
      </c>
      <c r="B51" t="s">
        <v>88</v>
      </c>
      <c r="C51" t="s">
        <v>89</v>
      </c>
      <c r="D51">
        <v>30</v>
      </c>
      <c r="E51" s="5">
        <f t="shared" si="0"/>
        <v>75</v>
      </c>
      <c r="F51">
        <v>80</v>
      </c>
      <c r="G51">
        <v>250</v>
      </c>
      <c r="H51" t="s">
        <v>646</v>
      </c>
      <c r="I51" t="s">
        <v>587</v>
      </c>
    </row>
    <row r="52" spans="1:9" x14ac:dyDescent="0.25">
      <c r="A52">
        <v>203561</v>
      </c>
      <c r="B52" t="s">
        <v>175</v>
      </c>
      <c r="C52" t="s">
        <v>598</v>
      </c>
      <c r="D52">
        <v>23</v>
      </c>
      <c r="E52" s="5">
        <f t="shared" si="0"/>
        <v>77</v>
      </c>
      <c r="F52">
        <v>82</v>
      </c>
      <c r="G52">
        <v>240</v>
      </c>
      <c r="H52" t="s">
        <v>716</v>
      </c>
      <c r="I52" t="s">
        <v>587</v>
      </c>
    </row>
    <row r="53" spans="1:9" x14ac:dyDescent="0.25">
      <c r="A53">
        <v>201943</v>
      </c>
      <c r="B53" t="s">
        <v>301</v>
      </c>
      <c r="C53" t="s">
        <v>65</v>
      </c>
      <c r="D53">
        <v>25</v>
      </c>
      <c r="E53" s="5">
        <f t="shared" si="0"/>
        <v>68</v>
      </c>
      <c r="F53">
        <v>73</v>
      </c>
      <c r="G53">
        <v>169</v>
      </c>
      <c r="H53" t="s">
        <v>586</v>
      </c>
      <c r="I53" t="s">
        <v>587</v>
      </c>
    </row>
    <row r="54" spans="1:9" x14ac:dyDescent="0.25">
      <c r="A54">
        <v>202688</v>
      </c>
      <c r="B54" t="s">
        <v>326</v>
      </c>
      <c r="C54" t="s">
        <v>638</v>
      </c>
      <c r="D54">
        <v>23</v>
      </c>
      <c r="E54" s="5">
        <f t="shared" si="0"/>
        <v>70</v>
      </c>
      <c r="F54">
        <v>75</v>
      </c>
      <c r="G54">
        <v>189</v>
      </c>
      <c r="H54" t="s">
        <v>593</v>
      </c>
      <c r="I54" t="s">
        <v>587</v>
      </c>
    </row>
    <row r="55" spans="1:9" x14ac:dyDescent="0.25">
      <c r="A55">
        <v>201575</v>
      </c>
      <c r="B55" t="s">
        <v>461</v>
      </c>
      <c r="C55" t="s">
        <v>79</v>
      </c>
      <c r="D55">
        <v>29</v>
      </c>
      <c r="E55" s="5">
        <f t="shared" si="0"/>
        <v>73</v>
      </c>
      <c r="F55">
        <v>78</v>
      </c>
      <c r="G55">
        <v>220</v>
      </c>
      <c r="H55" t="s">
        <v>592</v>
      </c>
      <c r="I55" t="s">
        <v>587</v>
      </c>
    </row>
    <row r="56" spans="1:9" x14ac:dyDescent="0.25">
      <c r="A56">
        <v>2217</v>
      </c>
      <c r="B56" t="s">
        <v>268</v>
      </c>
      <c r="C56" t="s">
        <v>53</v>
      </c>
      <c r="D56">
        <v>35</v>
      </c>
      <c r="E56" s="5">
        <f t="shared" si="0"/>
        <v>79</v>
      </c>
      <c r="F56">
        <v>84</v>
      </c>
      <c r="G56">
        <v>263</v>
      </c>
      <c r="H56" t="s">
        <v>590</v>
      </c>
      <c r="I56" t="s">
        <v>587</v>
      </c>
    </row>
    <row r="57" spans="1:9" x14ac:dyDescent="0.25">
      <c r="A57">
        <v>203148</v>
      </c>
      <c r="B57" t="s">
        <v>451</v>
      </c>
      <c r="C57" t="s">
        <v>619</v>
      </c>
      <c r="D57">
        <v>29</v>
      </c>
      <c r="E57" s="5">
        <f t="shared" si="0"/>
        <v>68</v>
      </c>
      <c r="F57">
        <v>73</v>
      </c>
      <c r="G57">
        <v>173</v>
      </c>
      <c r="H57" t="s">
        <v>736</v>
      </c>
      <c r="I57" t="s">
        <v>587</v>
      </c>
    </row>
    <row r="58" spans="1:9" x14ac:dyDescent="0.25">
      <c r="A58">
        <v>201572</v>
      </c>
      <c r="B58" t="s">
        <v>348</v>
      </c>
      <c r="C58" t="s">
        <v>598</v>
      </c>
      <c r="D58">
        <v>27</v>
      </c>
      <c r="E58" s="5">
        <f t="shared" si="0"/>
        <v>79</v>
      </c>
      <c r="F58">
        <v>84</v>
      </c>
      <c r="G58">
        <v>275</v>
      </c>
      <c r="H58" t="s">
        <v>678</v>
      </c>
      <c r="I58" t="s">
        <v>587</v>
      </c>
    </row>
    <row r="59" spans="1:9" x14ac:dyDescent="0.25">
      <c r="A59">
        <v>203998</v>
      </c>
      <c r="B59" t="s">
        <v>136</v>
      </c>
      <c r="C59" t="s">
        <v>137</v>
      </c>
      <c r="D59">
        <v>19</v>
      </c>
      <c r="E59" s="5">
        <f t="shared" si="0"/>
        <v>76</v>
      </c>
      <c r="F59">
        <v>81</v>
      </c>
      <c r="G59">
        <v>205</v>
      </c>
      <c r="H59" t="s">
        <v>586</v>
      </c>
      <c r="I59" t="s">
        <v>614</v>
      </c>
    </row>
    <row r="60" spans="1:9" x14ac:dyDescent="0.25">
      <c r="A60">
        <v>203955</v>
      </c>
      <c r="B60" t="s">
        <v>162</v>
      </c>
      <c r="C60" t="s">
        <v>99</v>
      </c>
      <c r="D60">
        <v>22</v>
      </c>
      <c r="E60" s="5">
        <f t="shared" si="0"/>
        <v>68</v>
      </c>
      <c r="F60">
        <v>73</v>
      </c>
      <c r="G60">
        <v>165</v>
      </c>
      <c r="H60" t="s">
        <v>750</v>
      </c>
      <c r="I60" t="s">
        <v>587</v>
      </c>
    </row>
    <row r="61" spans="1:9" x14ac:dyDescent="0.25">
      <c r="A61">
        <v>203946</v>
      </c>
      <c r="B61" t="s">
        <v>76</v>
      </c>
      <c r="C61" t="s">
        <v>77</v>
      </c>
      <c r="D61">
        <v>24</v>
      </c>
      <c r="E61" s="5">
        <f t="shared" si="0"/>
        <v>76</v>
      </c>
      <c r="F61">
        <v>81</v>
      </c>
      <c r="G61">
        <v>250</v>
      </c>
      <c r="H61" t="s">
        <v>642</v>
      </c>
      <c r="I61" t="s">
        <v>640</v>
      </c>
    </row>
    <row r="62" spans="1:9" x14ac:dyDescent="0.25">
      <c r="A62">
        <v>201171</v>
      </c>
      <c r="B62" t="s">
        <v>332</v>
      </c>
      <c r="C62" t="s">
        <v>103</v>
      </c>
      <c r="D62">
        <v>31</v>
      </c>
      <c r="E62" s="5">
        <f t="shared" si="0"/>
        <v>76</v>
      </c>
      <c r="F62">
        <v>81</v>
      </c>
      <c r="G62">
        <v>248</v>
      </c>
      <c r="H62" t="s">
        <v>671</v>
      </c>
      <c r="I62" t="s">
        <v>587</v>
      </c>
    </row>
    <row r="63" spans="1:9" x14ac:dyDescent="0.25">
      <c r="A63">
        <v>2430</v>
      </c>
      <c r="B63" t="s">
        <v>116</v>
      </c>
      <c r="C63" t="s">
        <v>107</v>
      </c>
      <c r="D63">
        <v>33</v>
      </c>
      <c r="E63" s="5">
        <f t="shared" si="0"/>
        <v>76</v>
      </c>
      <c r="F63">
        <v>81</v>
      </c>
      <c r="G63">
        <v>258</v>
      </c>
      <c r="H63" t="s">
        <v>594</v>
      </c>
      <c r="I63" t="s">
        <v>587</v>
      </c>
    </row>
    <row r="64" spans="1:9" x14ac:dyDescent="0.25">
      <c r="A64">
        <v>2546</v>
      </c>
      <c r="B64" t="s">
        <v>63</v>
      </c>
      <c r="C64" t="s">
        <v>28</v>
      </c>
      <c r="D64">
        <v>30</v>
      </c>
      <c r="E64" s="5">
        <f t="shared" si="0"/>
        <v>75</v>
      </c>
      <c r="F64">
        <v>80</v>
      </c>
      <c r="G64">
        <v>240</v>
      </c>
      <c r="H64" t="s">
        <v>621</v>
      </c>
      <c r="I64" t="s">
        <v>587</v>
      </c>
    </row>
    <row r="65" spans="1:9" x14ac:dyDescent="0.25">
      <c r="A65">
        <v>2406</v>
      </c>
      <c r="B65" t="s">
        <v>131</v>
      </c>
      <c r="C65" t="s">
        <v>65</v>
      </c>
      <c r="D65">
        <v>35</v>
      </c>
      <c r="E65" s="5">
        <f t="shared" si="0"/>
        <v>74</v>
      </c>
      <c r="F65">
        <v>79</v>
      </c>
      <c r="G65">
        <v>228</v>
      </c>
      <c r="H65" t="s">
        <v>615</v>
      </c>
      <c r="I65" t="s">
        <v>587</v>
      </c>
    </row>
    <row r="66" spans="1:9" x14ac:dyDescent="0.25">
      <c r="A66">
        <v>201858</v>
      </c>
      <c r="B66" t="s">
        <v>359</v>
      </c>
      <c r="C66" t="s">
        <v>65</v>
      </c>
      <c r="D66">
        <v>30</v>
      </c>
      <c r="E66" s="5">
        <f t="shared" ref="E66:E129" si="1">(F66-5)</f>
        <v>74</v>
      </c>
      <c r="F66">
        <v>79</v>
      </c>
      <c r="G66">
        <v>220</v>
      </c>
      <c r="H66" t="s">
        <v>676</v>
      </c>
      <c r="I66" t="s">
        <v>587</v>
      </c>
    </row>
    <row r="67" spans="1:9" x14ac:dyDescent="0.25">
      <c r="A67">
        <v>202718</v>
      </c>
      <c r="B67" t="s">
        <v>422</v>
      </c>
      <c r="C67" t="s">
        <v>51</v>
      </c>
      <c r="D67">
        <v>26</v>
      </c>
      <c r="E67" s="5">
        <f t="shared" si="1"/>
        <v>76</v>
      </c>
      <c r="F67">
        <v>81</v>
      </c>
      <c r="G67">
        <v>227</v>
      </c>
      <c r="H67" t="s">
        <v>602</v>
      </c>
      <c r="I67" t="s">
        <v>587</v>
      </c>
    </row>
    <row r="68" spans="1:9" x14ac:dyDescent="0.25">
      <c r="A68">
        <v>101112</v>
      </c>
      <c r="B68" t="s">
        <v>222</v>
      </c>
      <c r="C68" t="s">
        <v>182</v>
      </c>
      <c r="D68">
        <v>32</v>
      </c>
      <c r="E68" s="5">
        <f t="shared" si="1"/>
        <v>78</v>
      </c>
      <c r="F68">
        <v>83</v>
      </c>
      <c r="G68">
        <v>255</v>
      </c>
      <c r="H68" t="s">
        <v>597</v>
      </c>
      <c r="I68" t="s">
        <v>587</v>
      </c>
    </row>
    <row r="69" spans="1:9" x14ac:dyDescent="0.25">
      <c r="A69">
        <v>101236</v>
      </c>
      <c r="B69" t="s">
        <v>651</v>
      </c>
      <c r="C69" t="s">
        <v>137</v>
      </c>
      <c r="D69">
        <v>31</v>
      </c>
      <c r="E69" s="5">
        <f t="shared" si="1"/>
        <v>73</v>
      </c>
      <c r="F69">
        <v>78</v>
      </c>
      <c r="G69">
        <v>240</v>
      </c>
      <c r="H69" t="s">
        <v>593</v>
      </c>
      <c r="I69" t="s">
        <v>587</v>
      </c>
    </row>
    <row r="70" spans="1:9" x14ac:dyDescent="0.25">
      <c r="A70">
        <v>101111</v>
      </c>
      <c r="B70" t="s">
        <v>521</v>
      </c>
      <c r="C70" t="s">
        <v>51</v>
      </c>
      <c r="D70">
        <v>30</v>
      </c>
      <c r="E70" s="5">
        <f t="shared" si="1"/>
        <v>78</v>
      </c>
      <c r="F70">
        <v>83</v>
      </c>
      <c r="G70">
        <v>232</v>
      </c>
      <c r="H70" t="s">
        <v>615</v>
      </c>
      <c r="I70" t="s">
        <v>587</v>
      </c>
    </row>
    <row r="71" spans="1:9" x14ac:dyDescent="0.25">
      <c r="A71">
        <v>201978</v>
      </c>
      <c r="B71" t="s">
        <v>127</v>
      </c>
      <c r="C71" t="s">
        <v>36</v>
      </c>
      <c r="D71">
        <v>26</v>
      </c>
      <c r="E71" s="5">
        <f t="shared" si="1"/>
        <v>74</v>
      </c>
      <c r="F71">
        <v>79</v>
      </c>
      <c r="G71">
        <v>209</v>
      </c>
      <c r="H71" t="s">
        <v>597</v>
      </c>
      <c r="I71" t="s">
        <v>587</v>
      </c>
    </row>
    <row r="72" spans="1:9" x14ac:dyDescent="0.25">
      <c r="A72">
        <v>2365</v>
      </c>
      <c r="B72" t="s">
        <v>54</v>
      </c>
      <c r="C72" t="s">
        <v>55</v>
      </c>
      <c r="D72">
        <v>36</v>
      </c>
      <c r="E72" s="5">
        <f t="shared" si="1"/>
        <v>77</v>
      </c>
      <c r="F72">
        <v>82</v>
      </c>
      <c r="G72">
        <v>245</v>
      </c>
      <c r="H72" t="s">
        <v>612</v>
      </c>
      <c r="I72" t="s">
        <v>587</v>
      </c>
    </row>
    <row r="73" spans="1:9" x14ac:dyDescent="0.25">
      <c r="A73">
        <v>2547</v>
      </c>
      <c r="B73" t="s">
        <v>117</v>
      </c>
      <c r="C73" t="s">
        <v>55</v>
      </c>
      <c r="D73">
        <v>31</v>
      </c>
      <c r="E73" s="5">
        <f t="shared" si="1"/>
        <v>78</v>
      </c>
      <c r="F73">
        <v>83</v>
      </c>
      <c r="G73">
        <v>235</v>
      </c>
      <c r="H73" t="s">
        <v>622</v>
      </c>
      <c r="I73" t="s">
        <v>587</v>
      </c>
    </row>
    <row r="74" spans="1:9" x14ac:dyDescent="0.25">
      <c r="A74">
        <v>203142</v>
      </c>
      <c r="B74" t="s">
        <v>161</v>
      </c>
      <c r="C74" t="s">
        <v>47</v>
      </c>
      <c r="D74">
        <v>31</v>
      </c>
      <c r="E74" s="5">
        <f t="shared" si="1"/>
        <v>75</v>
      </c>
      <c r="F74">
        <v>80</v>
      </c>
      <c r="G74">
        <v>235</v>
      </c>
      <c r="H74" t="s">
        <v>718</v>
      </c>
      <c r="I74" t="s">
        <v>587</v>
      </c>
    </row>
    <row r="75" spans="1:9" x14ac:dyDescent="0.25">
      <c r="A75">
        <v>201604</v>
      </c>
      <c r="B75" t="s">
        <v>191</v>
      </c>
      <c r="C75" t="s">
        <v>84</v>
      </c>
      <c r="D75">
        <v>28</v>
      </c>
      <c r="E75" s="5">
        <f t="shared" si="1"/>
        <v>74</v>
      </c>
      <c r="F75">
        <v>79</v>
      </c>
      <c r="G75">
        <v>210</v>
      </c>
      <c r="H75" t="s">
        <v>639</v>
      </c>
      <c r="I75" t="s">
        <v>587</v>
      </c>
    </row>
    <row r="76" spans="1:9" x14ac:dyDescent="0.25">
      <c r="A76">
        <v>203187</v>
      </c>
      <c r="B76" t="s">
        <v>305</v>
      </c>
      <c r="C76" t="s">
        <v>99</v>
      </c>
      <c r="D76">
        <v>25</v>
      </c>
      <c r="E76" s="5">
        <f t="shared" si="1"/>
        <v>73</v>
      </c>
      <c r="F76">
        <v>78</v>
      </c>
      <c r="G76">
        <v>201</v>
      </c>
      <c r="H76" t="s">
        <v>736</v>
      </c>
      <c r="I76" t="s">
        <v>587</v>
      </c>
    </row>
    <row r="77" spans="1:9" x14ac:dyDescent="0.25">
      <c r="A77">
        <v>2549</v>
      </c>
      <c r="B77" t="s">
        <v>318</v>
      </c>
      <c r="C77" t="s">
        <v>39</v>
      </c>
      <c r="D77">
        <v>33</v>
      </c>
      <c r="E77" s="5">
        <f t="shared" si="1"/>
        <v>79</v>
      </c>
      <c r="F77">
        <v>84</v>
      </c>
      <c r="G77">
        <v>265</v>
      </c>
      <c r="H77" t="s">
        <v>624</v>
      </c>
      <c r="I77" t="s">
        <v>587</v>
      </c>
    </row>
    <row r="78" spans="1:9" x14ac:dyDescent="0.25">
      <c r="A78">
        <v>101108</v>
      </c>
      <c r="B78" t="s">
        <v>424</v>
      </c>
      <c r="C78" t="s">
        <v>84</v>
      </c>
      <c r="D78">
        <v>30</v>
      </c>
      <c r="E78" s="5">
        <f t="shared" si="1"/>
        <v>67</v>
      </c>
      <c r="F78">
        <v>72</v>
      </c>
      <c r="G78">
        <v>175</v>
      </c>
      <c r="H78" t="s">
        <v>588</v>
      </c>
      <c r="I78" t="s">
        <v>587</v>
      </c>
    </row>
    <row r="79" spans="1:9" x14ac:dyDescent="0.25">
      <c r="A79">
        <v>203468</v>
      </c>
      <c r="B79" t="s">
        <v>743</v>
      </c>
      <c r="C79" t="s">
        <v>39</v>
      </c>
      <c r="D79">
        <v>23</v>
      </c>
      <c r="E79" s="5">
        <f t="shared" si="1"/>
        <v>71</v>
      </c>
      <c r="F79">
        <v>76</v>
      </c>
      <c r="G79">
        <v>200</v>
      </c>
      <c r="H79" t="s">
        <v>744</v>
      </c>
      <c r="I79" t="s">
        <v>587</v>
      </c>
    </row>
    <row r="80" spans="1:9" x14ac:dyDescent="0.25">
      <c r="A80">
        <v>101139</v>
      </c>
      <c r="B80" t="s">
        <v>647</v>
      </c>
      <c r="C80" t="s">
        <v>47</v>
      </c>
      <c r="D80">
        <v>28</v>
      </c>
      <c r="E80" s="5">
        <f t="shared" si="1"/>
        <v>73</v>
      </c>
      <c r="F80">
        <v>78</v>
      </c>
      <c r="G80">
        <v>231</v>
      </c>
      <c r="H80" t="s">
        <v>586</v>
      </c>
      <c r="I80" t="s">
        <v>587</v>
      </c>
    </row>
    <row r="81" spans="1:9" x14ac:dyDescent="0.25">
      <c r="A81">
        <v>201228</v>
      </c>
      <c r="B81" t="s">
        <v>674</v>
      </c>
      <c r="C81" t="s">
        <v>47</v>
      </c>
      <c r="D81">
        <v>31</v>
      </c>
      <c r="E81" s="5">
        <f t="shared" si="1"/>
        <v>69</v>
      </c>
      <c r="F81">
        <v>74</v>
      </c>
      <c r="G81">
        <v>175</v>
      </c>
      <c r="H81" t="s">
        <v>675</v>
      </c>
      <c r="I81" t="s">
        <v>587</v>
      </c>
    </row>
    <row r="82" spans="1:9" x14ac:dyDescent="0.25">
      <c r="A82">
        <v>203912</v>
      </c>
      <c r="B82" t="s">
        <v>763</v>
      </c>
      <c r="C82" t="s">
        <v>84</v>
      </c>
      <c r="D82">
        <v>24</v>
      </c>
      <c r="E82" s="5">
        <f t="shared" si="1"/>
        <v>72</v>
      </c>
      <c r="F82">
        <v>77</v>
      </c>
      <c r="G82">
        <v>195</v>
      </c>
      <c r="H82" t="s">
        <v>643</v>
      </c>
      <c r="I82" t="s">
        <v>587</v>
      </c>
    </row>
    <row r="83" spans="1:9" x14ac:dyDescent="0.25">
      <c r="A83">
        <v>203921</v>
      </c>
      <c r="B83" t="s">
        <v>201</v>
      </c>
      <c r="C83" t="s">
        <v>28</v>
      </c>
      <c r="D83">
        <v>24</v>
      </c>
      <c r="E83" s="5">
        <f t="shared" si="1"/>
        <v>75</v>
      </c>
      <c r="F83">
        <v>80</v>
      </c>
      <c r="G83">
        <v>220</v>
      </c>
      <c r="H83" t="s">
        <v>740</v>
      </c>
      <c r="I83" t="s">
        <v>587</v>
      </c>
    </row>
    <row r="84" spans="1:9" x14ac:dyDescent="0.25">
      <c r="A84">
        <v>203991</v>
      </c>
      <c r="B84" t="s">
        <v>142</v>
      </c>
      <c r="C84" t="s">
        <v>69</v>
      </c>
      <c r="D84">
        <v>20</v>
      </c>
      <c r="E84" s="5">
        <f t="shared" si="1"/>
        <v>77</v>
      </c>
      <c r="F84">
        <v>82</v>
      </c>
      <c r="G84">
        <v>240</v>
      </c>
      <c r="H84" t="s">
        <v>586</v>
      </c>
      <c r="I84" t="s">
        <v>657</v>
      </c>
    </row>
    <row r="85" spans="1:9" x14ac:dyDescent="0.25">
      <c r="A85">
        <v>203469</v>
      </c>
      <c r="B85" t="s">
        <v>557</v>
      </c>
      <c r="C85" t="s">
        <v>619</v>
      </c>
      <c r="D85">
        <v>22</v>
      </c>
      <c r="E85" s="5">
        <f t="shared" si="1"/>
        <v>79</v>
      </c>
      <c r="F85">
        <v>84</v>
      </c>
      <c r="G85">
        <v>240</v>
      </c>
      <c r="H85" t="s">
        <v>677</v>
      </c>
      <c r="I85" t="s">
        <v>587</v>
      </c>
    </row>
    <row r="86" spans="1:9" x14ac:dyDescent="0.25">
      <c r="A86">
        <v>202332</v>
      </c>
      <c r="B86" t="s">
        <v>44</v>
      </c>
      <c r="C86" t="s">
        <v>28</v>
      </c>
      <c r="D86">
        <v>26</v>
      </c>
      <c r="E86" s="5">
        <f t="shared" si="1"/>
        <v>78</v>
      </c>
      <c r="F86">
        <v>83</v>
      </c>
      <c r="G86">
        <v>250</v>
      </c>
      <c r="H86" t="s">
        <v>592</v>
      </c>
      <c r="I86" t="s">
        <v>587</v>
      </c>
    </row>
    <row r="87" spans="1:9" x14ac:dyDescent="0.25">
      <c r="A87">
        <v>201147</v>
      </c>
      <c r="B87" t="s">
        <v>120</v>
      </c>
      <c r="C87" t="s">
        <v>69</v>
      </c>
      <c r="D87">
        <v>29</v>
      </c>
      <c r="E87" s="5">
        <f t="shared" si="1"/>
        <v>76</v>
      </c>
      <c r="F87">
        <v>81</v>
      </c>
      <c r="G87">
        <v>186</v>
      </c>
      <c r="H87" t="s">
        <v>602</v>
      </c>
      <c r="I87" t="s">
        <v>587</v>
      </c>
    </row>
    <row r="88" spans="1:9" x14ac:dyDescent="0.25">
      <c r="A88">
        <v>203928</v>
      </c>
      <c r="B88" t="s">
        <v>298</v>
      </c>
      <c r="C88" t="s">
        <v>598</v>
      </c>
      <c r="D88">
        <v>24</v>
      </c>
      <c r="E88" s="5">
        <f t="shared" si="1"/>
        <v>76</v>
      </c>
      <c r="F88">
        <v>81</v>
      </c>
      <c r="G88">
        <v>218</v>
      </c>
      <c r="H88" t="s">
        <v>701</v>
      </c>
      <c r="I88" t="s">
        <v>587</v>
      </c>
    </row>
    <row r="89" spans="1:9" x14ac:dyDescent="0.25">
      <c r="A89">
        <v>202709</v>
      </c>
      <c r="B89" t="s">
        <v>317</v>
      </c>
      <c r="C89" t="s">
        <v>59</v>
      </c>
      <c r="D89">
        <v>23</v>
      </c>
      <c r="E89" s="5">
        <f t="shared" si="1"/>
        <v>70</v>
      </c>
      <c r="F89">
        <v>75</v>
      </c>
      <c r="G89">
        <v>190</v>
      </c>
      <c r="H89" t="s">
        <v>654</v>
      </c>
      <c r="I89" t="s">
        <v>673</v>
      </c>
    </row>
    <row r="90" spans="1:9" x14ac:dyDescent="0.25">
      <c r="A90">
        <v>201584</v>
      </c>
      <c r="B90" t="s">
        <v>338</v>
      </c>
      <c r="C90" t="s">
        <v>31</v>
      </c>
      <c r="D90">
        <v>29</v>
      </c>
      <c r="E90" s="5">
        <f t="shared" si="1"/>
        <v>72</v>
      </c>
      <c r="F90">
        <v>77</v>
      </c>
      <c r="G90">
        <v>200</v>
      </c>
      <c r="H90" t="s">
        <v>683</v>
      </c>
      <c r="I90" t="s">
        <v>587</v>
      </c>
    </row>
    <row r="91" spans="1:9" x14ac:dyDescent="0.25">
      <c r="A91">
        <v>201571</v>
      </c>
      <c r="B91" t="s">
        <v>72</v>
      </c>
      <c r="C91" t="s">
        <v>34</v>
      </c>
      <c r="D91">
        <v>27</v>
      </c>
      <c r="E91" s="5">
        <f t="shared" si="1"/>
        <v>67</v>
      </c>
      <c r="F91">
        <v>72</v>
      </c>
      <c r="G91">
        <v>183</v>
      </c>
      <c r="H91" t="s">
        <v>654</v>
      </c>
      <c r="I91" t="s">
        <v>587</v>
      </c>
    </row>
    <row r="92" spans="1:9" x14ac:dyDescent="0.25">
      <c r="A92">
        <v>2563</v>
      </c>
      <c r="B92" t="s">
        <v>311</v>
      </c>
      <c r="C92" t="s">
        <v>84</v>
      </c>
      <c r="D92">
        <v>34</v>
      </c>
      <c r="E92" s="5">
        <f t="shared" si="1"/>
        <v>73</v>
      </c>
      <c r="F92">
        <v>78</v>
      </c>
      <c r="G92">
        <v>225</v>
      </c>
      <c r="H92" t="s">
        <v>594</v>
      </c>
      <c r="I92" t="s">
        <v>587</v>
      </c>
    </row>
    <row r="93" spans="1:9" x14ac:dyDescent="0.25">
      <c r="A93">
        <v>203081</v>
      </c>
      <c r="B93" t="s">
        <v>345</v>
      </c>
      <c r="C93" t="s">
        <v>39</v>
      </c>
      <c r="D93">
        <v>24</v>
      </c>
      <c r="E93" s="5">
        <f t="shared" si="1"/>
        <v>70</v>
      </c>
      <c r="F93">
        <v>75</v>
      </c>
      <c r="G93">
        <v>195</v>
      </c>
      <c r="H93" t="s">
        <v>724</v>
      </c>
      <c r="I93" t="s">
        <v>587</v>
      </c>
    </row>
    <row r="94" spans="1:9" x14ac:dyDescent="0.25">
      <c r="A94">
        <v>204014</v>
      </c>
      <c r="B94" t="s">
        <v>460</v>
      </c>
      <c r="C94" t="s">
        <v>47</v>
      </c>
      <c r="D94">
        <v>28</v>
      </c>
      <c r="E94" s="5">
        <f t="shared" si="1"/>
        <v>77</v>
      </c>
      <c r="F94">
        <v>82</v>
      </c>
      <c r="G94">
        <v>200</v>
      </c>
      <c r="H94" t="s">
        <v>586</v>
      </c>
      <c r="I94" t="s">
        <v>722</v>
      </c>
    </row>
    <row r="95" spans="1:9" x14ac:dyDescent="0.25">
      <c r="A95">
        <v>201568</v>
      </c>
      <c r="B95" t="s">
        <v>223</v>
      </c>
      <c r="C95" t="s">
        <v>38</v>
      </c>
      <c r="D95">
        <v>26</v>
      </c>
      <c r="E95" s="5">
        <f t="shared" si="1"/>
        <v>77</v>
      </c>
      <c r="F95">
        <v>82</v>
      </c>
      <c r="G95">
        <v>225</v>
      </c>
      <c r="H95" t="s">
        <v>586</v>
      </c>
      <c r="I95" t="s">
        <v>653</v>
      </c>
    </row>
    <row r="96" spans="1:9" x14ac:dyDescent="0.25">
      <c r="A96">
        <v>101122</v>
      </c>
      <c r="B96" t="s">
        <v>242</v>
      </c>
      <c r="C96" t="s">
        <v>638</v>
      </c>
      <c r="D96">
        <v>32</v>
      </c>
      <c r="E96" s="5">
        <f t="shared" si="1"/>
        <v>76</v>
      </c>
      <c r="F96">
        <v>81</v>
      </c>
      <c r="G96">
        <v>222</v>
      </c>
      <c r="H96" t="s">
        <v>642</v>
      </c>
      <c r="I96" t="s">
        <v>587</v>
      </c>
    </row>
    <row r="97" spans="1:9" x14ac:dyDescent="0.25">
      <c r="A97">
        <v>201980</v>
      </c>
      <c r="B97" t="s">
        <v>244</v>
      </c>
      <c r="C97" t="s">
        <v>59</v>
      </c>
      <c r="D97">
        <v>27</v>
      </c>
      <c r="E97" s="5">
        <f t="shared" si="1"/>
        <v>73</v>
      </c>
      <c r="F97">
        <v>78</v>
      </c>
      <c r="G97">
        <v>215</v>
      </c>
      <c r="H97" t="s">
        <v>590</v>
      </c>
      <c r="I97" t="s">
        <v>587</v>
      </c>
    </row>
    <row r="98" spans="1:9" x14ac:dyDescent="0.25">
      <c r="A98">
        <v>201967</v>
      </c>
      <c r="B98" t="s">
        <v>168</v>
      </c>
      <c r="C98" t="s">
        <v>41</v>
      </c>
      <c r="D98">
        <v>28</v>
      </c>
      <c r="E98" s="5">
        <f t="shared" si="1"/>
        <v>75</v>
      </c>
      <c r="F98">
        <v>80</v>
      </c>
      <c r="G98">
        <v>230</v>
      </c>
      <c r="H98" t="s">
        <v>655</v>
      </c>
      <c r="I98" t="s">
        <v>587</v>
      </c>
    </row>
    <row r="99" spans="1:9" x14ac:dyDescent="0.25">
      <c r="A99">
        <v>203957</v>
      </c>
      <c r="B99" t="s">
        <v>209</v>
      </c>
      <c r="C99" t="s">
        <v>99</v>
      </c>
      <c r="D99">
        <v>19</v>
      </c>
      <c r="E99" s="5">
        <f t="shared" si="1"/>
        <v>73</v>
      </c>
      <c r="F99">
        <v>78</v>
      </c>
      <c r="G99">
        <v>190</v>
      </c>
      <c r="H99" t="s">
        <v>586</v>
      </c>
      <c r="I99" t="s">
        <v>640</v>
      </c>
    </row>
    <row r="100" spans="1:9" x14ac:dyDescent="0.25">
      <c r="A100">
        <v>203121</v>
      </c>
      <c r="B100" t="s">
        <v>381</v>
      </c>
      <c r="C100" t="s">
        <v>41</v>
      </c>
      <c r="D100">
        <v>25</v>
      </c>
      <c r="E100" s="5">
        <f t="shared" si="1"/>
        <v>75</v>
      </c>
      <c r="F100">
        <v>80</v>
      </c>
      <c r="G100">
        <v>225</v>
      </c>
      <c r="H100" t="s">
        <v>593</v>
      </c>
      <c r="I100" t="s">
        <v>587</v>
      </c>
    </row>
    <row r="101" spans="1:9" x14ac:dyDescent="0.25">
      <c r="A101">
        <v>202721</v>
      </c>
      <c r="B101" t="s">
        <v>392</v>
      </c>
      <c r="C101" t="s">
        <v>598</v>
      </c>
      <c r="D101">
        <v>24</v>
      </c>
      <c r="E101" s="5">
        <f t="shared" si="1"/>
        <v>71</v>
      </c>
      <c r="F101">
        <v>76</v>
      </c>
      <c r="G101">
        <v>195</v>
      </c>
      <c r="H101" t="s">
        <v>603</v>
      </c>
      <c r="I101" t="s">
        <v>587</v>
      </c>
    </row>
    <row r="102" spans="1:9" x14ac:dyDescent="0.25">
      <c r="A102">
        <v>201589</v>
      </c>
      <c r="B102" t="s">
        <v>70</v>
      </c>
      <c r="C102" t="s">
        <v>38</v>
      </c>
      <c r="D102">
        <v>27</v>
      </c>
      <c r="E102" s="5">
        <f t="shared" si="1"/>
        <v>76</v>
      </c>
      <c r="F102">
        <v>81</v>
      </c>
      <c r="G102">
        <v>235</v>
      </c>
      <c r="H102" t="s">
        <v>592</v>
      </c>
      <c r="I102" t="s">
        <v>587</v>
      </c>
    </row>
    <row r="103" spans="1:9" x14ac:dyDescent="0.25">
      <c r="A103">
        <v>201954</v>
      </c>
      <c r="B103" t="s">
        <v>157</v>
      </c>
      <c r="C103" t="s">
        <v>103</v>
      </c>
      <c r="D103">
        <v>27</v>
      </c>
      <c r="E103" s="5">
        <f t="shared" si="1"/>
        <v>67</v>
      </c>
      <c r="F103">
        <v>72</v>
      </c>
      <c r="G103">
        <v>175</v>
      </c>
      <c r="H103" t="s">
        <v>617</v>
      </c>
      <c r="I103" t="s">
        <v>587</v>
      </c>
    </row>
    <row r="104" spans="1:9" x14ac:dyDescent="0.25">
      <c r="A104">
        <v>101135</v>
      </c>
      <c r="B104" t="s">
        <v>339</v>
      </c>
      <c r="C104" t="s">
        <v>79</v>
      </c>
      <c r="D104">
        <v>32</v>
      </c>
      <c r="E104" s="5">
        <f t="shared" si="1"/>
        <v>76</v>
      </c>
      <c r="F104">
        <v>81</v>
      </c>
      <c r="G104">
        <v>245</v>
      </c>
      <c r="H104" t="s">
        <v>602</v>
      </c>
      <c r="I104" t="s">
        <v>587</v>
      </c>
    </row>
    <row r="105" spans="1:9" x14ac:dyDescent="0.25">
      <c r="A105">
        <v>204065</v>
      </c>
      <c r="B105" t="s">
        <v>490</v>
      </c>
      <c r="C105" t="s">
        <v>103</v>
      </c>
      <c r="D105">
        <v>23</v>
      </c>
      <c r="E105" s="5">
        <f t="shared" si="1"/>
        <v>66</v>
      </c>
      <c r="F105">
        <v>71</v>
      </c>
      <c r="G105">
        <v>165</v>
      </c>
      <c r="H105" t="s">
        <v>648</v>
      </c>
      <c r="I105" t="s">
        <v>587</v>
      </c>
    </row>
    <row r="106" spans="1:9" x14ac:dyDescent="0.25">
      <c r="A106">
        <v>204033</v>
      </c>
      <c r="B106" t="s">
        <v>532</v>
      </c>
      <c r="C106" t="s">
        <v>103</v>
      </c>
      <c r="D106">
        <v>24</v>
      </c>
      <c r="E106" s="5">
        <f t="shared" si="1"/>
        <v>77</v>
      </c>
      <c r="F106">
        <v>82</v>
      </c>
      <c r="G106">
        <v>230</v>
      </c>
      <c r="H106" t="s">
        <v>617</v>
      </c>
      <c r="I106" t="s">
        <v>587</v>
      </c>
    </row>
    <row r="107" spans="1:9" x14ac:dyDescent="0.25">
      <c r="A107">
        <v>2561</v>
      </c>
      <c r="B107" t="s">
        <v>535</v>
      </c>
      <c r="C107" t="s">
        <v>47</v>
      </c>
      <c r="D107">
        <v>34</v>
      </c>
      <c r="E107" s="5">
        <f t="shared" si="1"/>
        <v>76</v>
      </c>
      <c r="F107">
        <v>81</v>
      </c>
      <c r="G107">
        <v>250</v>
      </c>
      <c r="H107" t="s">
        <v>626</v>
      </c>
      <c r="I107" t="s">
        <v>587</v>
      </c>
    </row>
    <row r="108" spans="1:9" x14ac:dyDescent="0.25">
      <c r="A108">
        <v>201599</v>
      </c>
      <c r="B108" t="s">
        <v>315</v>
      </c>
      <c r="C108" t="s">
        <v>84</v>
      </c>
      <c r="D108">
        <v>26</v>
      </c>
      <c r="E108" s="5">
        <f t="shared" si="1"/>
        <v>78</v>
      </c>
      <c r="F108">
        <v>83</v>
      </c>
      <c r="G108">
        <v>265</v>
      </c>
      <c r="H108" t="s">
        <v>687</v>
      </c>
      <c r="I108" t="s">
        <v>587</v>
      </c>
    </row>
    <row r="109" spans="1:9" x14ac:dyDescent="0.25">
      <c r="A109">
        <v>201971</v>
      </c>
      <c r="B109" t="s">
        <v>108</v>
      </c>
      <c r="C109" t="s">
        <v>95</v>
      </c>
      <c r="D109">
        <v>26</v>
      </c>
      <c r="E109" s="5">
        <f t="shared" si="1"/>
        <v>74</v>
      </c>
      <c r="F109">
        <v>79</v>
      </c>
      <c r="G109">
        <v>270</v>
      </c>
      <c r="H109" t="s">
        <v>695</v>
      </c>
      <c r="I109" t="s">
        <v>587</v>
      </c>
    </row>
    <row r="110" spans="1:9" x14ac:dyDescent="0.25">
      <c r="A110">
        <v>201942</v>
      </c>
      <c r="B110" t="s">
        <v>185</v>
      </c>
      <c r="C110" t="s">
        <v>137</v>
      </c>
      <c r="D110">
        <v>25</v>
      </c>
      <c r="E110" s="5">
        <f t="shared" si="1"/>
        <v>74</v>
      </c>
      <c r="F110">
        <v>79</v>
      </c>
      <c r="G110">
        <v>220</v>
      </c>
      <c r="H110" t="s">
        <v>667</v>
      </c>
      <c r="I110" t="s">
        <v>587</v>
      </c>
    </row>
    <row r="111" spans="1:9" x14ac:dyDescent="0.25">
      <c r="A111">
        <v>202326</v>
      </c>
      <c r="B111" t="s">
        <v>163</v>
      </c>
      <c r="C111" t="s">
        <v>103</v>
      </c>
      <c r="D111">
        <v>24</v>
      </c>
      <c r="E111" s="5">
        <f t="shared" si="1"/>
        <v>78</v>
      </c>
      <c r="F111">
        <v>83</v>
      </c>
      <c r="G111">
        <v>270</v>
      </c>
      <c r="H111" t="s">
        <v>593</v>
      </c>
      <c r="I111" t="s">
        <v>587</v>
      </c>
    </row>
    <row r="112" spans="1:9" x14ac:dyDescent="0.25">
      <c r="A112">
        <v>201960</v>
      </c>
      <c r="B112" t="s">
        <v>143</v>
      </c>
      <c r="C112" t="s">
        <v>67</v>
      </c>
      <c r="D112">
        <v>28</v>
      </c>
      <c r="E112" s="5">
        <f t="shared" si="1"/>
        <v>75</v>
      </c>
      <c r="F112">
        <v>80</v>
      </c>
      <c r="G112">
        <v>212</v>
      </c>
      <c r="H112" t="s">
        <v>693</v>
      </c>
      <c r="I112" t="s">
        <v>587</v>
      </c>
    </row>
    <row r="113" spans="1:9" x14ac:dyDescent="0.25">
      <c r="A113">
        <v>203471</v>
      </c>
      <c r="B113" t="s">
        <v>466</v>
      </c>
      <c r="C113" t="s">
        <v>67</v>
      </c>
      <c r="D113">
        <v>21</v>
      </c>
      <c r="E113" s="5">
        <f t="shared" si="1"/>
        <v>68</v>
      </c>
      <c r="F113">
        <v>73</v>
      </c>
      <c r="G113">
        <v>168</v>
      </c>
      <c r="H113" t="s">
        <v>586</v>
      </c>
      <c r="I113" t="s">
        <v>591</v>
      </c>
    </row>
    <row r="114" spans="1:9" x14ac:dyDescent="0.25">
      <c r="A114">
        <v>101114</v>
      </c>
      <c r="B114" t="s">
        <v>541</v>
      </c>
      <c r="C114" t="s">
        <v>598</v>
      </c>
      <c r="D114">
        <v>30</v>
      </c>
      <c r="E114" s="5">
        <f t="shared" si="1"/>
        <v>70</v>
      </c>
      <c r="F114">
        <v>75</v>
      </c>
      <c r="G114">
        <v>200</v>
      </c>
      <c r="H114" t="s">
        <v>641</v>
      </c>
      <c r="I114" t="s">
        <v>587</v>
      </c>
    </row>
    <row r="115" spans="1:9" x14ac:dyDescent="0.25">
      <c r="A115">
        <v>202324</v>
      </c>
      <c r="B115" t="s">
        <v>213</v>
      </c>
      <c r="C115" t="s">
        <v>99</v>
      </c>
      <c r="D115">
        <v>23</v>
      </c>
      <c r="E115" s="5">
        <f t="shared" si="1"/>
        <v>77</v>
      </c>
      <c r="F115">
        <v>82</v>
      </c>
      <c r="G115">
        <v>262</v>
      </c>
      <c r="H115" t="s">
        <v>622</v>
      </c>
      <c r="I115" t="s">
        <v>587</v>
      </c>
    </row>
    <row r="116" spans="1:9" x14ac:dyDescent="0.25">
      <c r="A116">
        <v>201565</v>
      </c>
      <c r="B116" t="s">
        <v>457</v>
      </c>
      <c r="C116" t="s">
        <v>77</v>
      </c>
      <c r="D116">
        <v>26</v>
      </c>
      <c r="E116" s="5">
        <f t="shared" si="1"/>
        <v>70</v>
      </c>
      <c r="F116">
        <v>75</v>
      </c>
      <c r="G116">
        <v>190</v>
      </c>
      <c r="H116" t="s">
        <v>639</v>
      </c>
      <c r="I116" t="s">
        <v>587</v>
      </c>
    </row>
    <row r="117" spans="1:9" x14ac:dyDescent="0.25">
      <c r="A117">
        <v>202682</v>
      </c>
      <c r="B117" t="s">
        <v>542</v>
      </c>
      <c r="C117" t="s">
        <v>103</v>
      </c>
      <c r="D117">
        <v>23</v>
      </c>
      <c r="E117" s="5">
        <f t="shared" si="1"/>
        <v>75</v>
      </c>
      <c r="F117">
        <v>80</v>
      </c>
      <c r="G117">
        <v>240</v>
      </c>
      <c r="H117" t="s">
        <v>597</v>
      </c>
      <c r="I117" t="s">
        <v>587</v>
      </c>
    </row>
    <row r="118" spans="1:9" x14ac:dyDescent="0.25">
      <c r="A118">
        <v>2734</v>
      </c>
      <c r="B118" t="s">
        <v>260</v>
      </c>
      <c r="C118" t="s">
        <v>51</v>
      </c>
      <c r="D118">
        <v>32</v>
      </c>
      <c r="E118" s="5">
        <f t="shared" si="1"/>
        <v>70</v>
      </c>
      <c r="F118">
        <v>75</v>
      </c>
      <c r="G118">
        <v>192</v>
      </c>
      <c r="H118" t="s">
        <v>631</v>
      </c>
      <c r="I118" t="s">
        <v>587</v>
      </c>
    </row>
    <row r="119" spans="1:9" x14ac:dyDescent="0.25">
      <c r="A119">
        <v>203906</v>
      </c>
      <c r="B119" t="s">
        <v>356</v>
      </c>
      <c r="C119" t="s">
        <v>182</v>
      </c>
      <c r="D119">
        <v>22</v>
      </c>
      <c r="E119" s="5">
        <f t="shared" si="1"/>
        <v>73</v>
      </c>
      <c r="F119">
        <v>78</v>
      </c>
      <c r="G119">
        <v>200</v>
      </c>
      <c r="H119" t="s">
        <v>620</v>
      </c>
      <c r="I119" t="s">
        <v>587</v>
      </c>
    </row>
    <row r="120" spans="1:9" x14ac:dyDescent="0.25">
      <c r="A120">
        <v>203473</v>
      </c>
      <c r="B120" t="s">
        <v>181</v>
      </c>
      <c r="C120" t="s">
        <v>182</v>
      </c>
      <c r="D120">
        <v>25</v>
      </c>
      <c r="E120" s="5">
        <f t="shared" si="1"/>
        <v>79</v>
      </c>
      <c r="F120">
        <v>84</v>
      </c>
      <c r="G120">
        <v>245</v>
      </c>
      <c r="H120" t="s">
        <v>667</v>
      </c>
      <c r="I120" t="s">
        <v>587</v>
      </c>
    </row>
    <row r="121" spans="1:9" x14ac:dyDescent="0.25">
      <c r="A121">
        <v>203079</v>
      </c>
      <c r="B121" t="s">
        <v>525</v>
      </c>
      <c r="C121" t="s">
        <v>34</v>
      </c>
      <c r="D121">
        <v>23</v>
      </c>
      <c r="E121" s="5">
        <f t="shared" si="1"/>
        <v>71</v>
      </c>
      <c r="F121">
        <v>76</v>
      </c>
      <c r="G121">
        <v>225</v>
      </c>
      <c r="H121" t="s">
        <v>621</v>
      </c>
      <c r="I121" t="s">
        <v>587</v>
      </c>
    </row>
    <row r="122" spans="1:9" x14ac:dyDescent="0.25">
      <c r="A122">
        <v>1717</v>
      </c>
      <c r="B122" t="s">
        <v>410</v>
      </c>
      <c r="C122" t="s">
        <v>51</v>
      </c>
      <c r="D122">
        <v>36</v>
      </c>
      <c r="E122" s="5">
        <f t="shared" si="1"/>
        <v>79</v>
      </c>
      <c r="F122">
        <v>84</v>
      </c>
      <c r="G122">
        <v>245</v>
      </c>
      <c r="H122" t="s">
        <v>586</v>
      </c>
      <c r="I122" t="s">
        <v>591</v>
      </c>
    </row>
    <row r="123" spans="1:9" x14ac:dyDescent="0.25">
      <c r="A123">
        <v>202388</v>
      </c>
      <c r="B123" t="s">
        <v>476</v>
      </c>
      <c r="C123" t="s">
        <v>47</v>
      </c>
      <c r="D123">
        <v>27</v>
      </c>
      <c r="E123" s="5">
        <f t="shared" si="1"/>
        <v>70</v>
      </c>
      <c r="F123">
        <v>75</v>
      </c>
      <c r="G123">
        <v>205</v>
      </c>
      <c r="H123" t="s">
        <v>687</v>
      </c>
      <c r="I123" t="s">
        <v>587</v>
      </c>
    </row>
    <row r="124" spans="1:9" x14ac:dyDescent="0.25">
      <c r="A124">
        <v>202700</v>
      </c>
      <c r="B124" t="s">
        <v>396</v>
      </c>
      <c r="C124" t="s">
        <v>69</v>
      </c>
      <c r="D124">
        <v>24</v>
      </c>
      <c r="E124" s="5">
        <f t="shared" si="1"/>
        <v>79</v>
      </c>
      <c r="F124">
        <v>84</v>
      </c>
      <c r="G124">
        <v>255</v>
      </c>
      <c r="H124" t="s">
        <v>586</v>
      </c>
      <c r="I124" t="s">
        <v>714</v>
      </c>
    </row>
    <row r="125" spans="1:9" x14ac:dyDescent="0.25">
      <c r="A125">
        <v>2748</v>
      </c>
      <c r="B125" t="s">
        <v>552</v>
      </c>
      <c r="C125" t="s">
        <v>39</v>
      </c>
      <c r="D125">
        <v>29</v>
      </c>
      <c r="E125" s="5">
        <f t="shared" si="1"/>
        <v>76</v>
      </c>
      <c r="F125">
        <v>81</v>
      </c>
      <c r="G125">
        <v>205</v>
      </c>
      <c r="H125" t="s">
        <v>586</v>
      </c>
      <c r="I125" t="s">
        <v>587</v>
      </c>
    </row>
    <row r="126" spans="1:9" x14ac:dyDescent="0.25">
      <c r="A126">
        <v>203926</v>
      </c>
      <c r="B126" t="s">
        <v>370</v>
      </c>
      <c r="C126" t="s">
        <v>77</v>
      </c>
      <c r="D126">
        <v>23</v>
      </c>
      <c r="E126" s="5">
        <f t="shared" si="1"/>
        <v>75</v>
      </c>
      <c r="F126">
        <v>80</v>
      </c>
      <c r="G126">
        <v>225</v>
      </c>
      <c r="H126" t="s">
        <v>630</v>
      </c>
      <c r="I126" t="s">
        <v>587</v>
      </c>
    </row>
    <row r="127" spans="1:9" x14ac:dyDescent="0.25">
      <c r="A127">
        <v>203110</v>
      </c>
      <c r="B127" t="s">
        <v>245</v>
      </c>
      <c r="C127" t="s">
        <v>79</v>
      </c>
      <c r="D127">
        <v>25</v>
      </c>
      <c r="E127" s="5">
        <f t="shared" si="1"/>
        <v>74</v>
      </c>
      <c r="F127">
        <v>79</v>
      </c>
      <c r="G127">
        <v>230</v>
      </c>
      <c r="H127" t="s">
        <v>606</v>
      </c>
      <c r="I127" t="s">
        <v>587</v>
      </c>
    </row>
    <row r="128" spans="1:9" x14ac:dyDescent="0.25">
      <c r="A128">
        <v>2400</v>
      </c>
      <c r="B128" t="s">
        <v>235</v>
      </c>
      <c r="C128" t="s">
        <v>95</v>
      </c>
      <c r="D128">
        <v>33</v>
      </c>
      <c r="E128" s="5">
        <f t="shared" si="1"/>
        <v>77</v>
      </c>
      <c r="F128">
        <v>82</v>
      </c>
      <c r="G128">
        <v>250</v>
      </c>
      <c r="H128" t="s">
        <v>592</v>
      </c>
      <c r="I128" t="s">
        <v>587</v>
      </c>
    </row>
    <row r="129" spans="1:9" x14ac:dyDescent="0.25">
      <c r="A129">
        <v>204079</v>
      </c>
      <c r="B129" t="s">
        <v>239</v>
      </c>
      <c r="C129" t="s">
        <v>43</v>
      </c>
      <c r="D129">
        <v>24</v>
      </c>
      <c r="E129" s="5">
        <f t="shared" si="1"/>
        <v>76</v>
      </c>
      <c r="F129">
        <v>81</v>
      </c>
      <c r="G129">
        <v>245</v>
      </c>
      <c r="H129" t="s">
        <v>642</v>
      </c>
      <c r="I129" t="s">
        <v>587</v>
      </c>
    </row>
    <row r="130" spans="1:9" x14ac:dyDescent="0.25">
      <c r="A130">
        <v>202779</v>
      </c>
      <c r="B130" t="s">
        <v>134</v>
      </c>
      <c r="C130" t="s">
        <v>107</v>
      </c>
      <c r="D130">
        <v>26</v>
      </c>
      <c r="E130" s="5">
        <f t="shared" ref="E130:E193" si="2">(F130-5)</f>
        <v>70</v>
      </c>
      <c r="F130">
        <v>75</v>
      </c>
      <c r="G130">
        <v>190</v>
      </c>
      <c r="H130" t="s">
        <v>623</v>
      </c>
      <c r="I130" t="s">
        <v>587</v>
      </c>
    </row>
    <row r="131" spans="1:9" x14ac:dyDescent="0.25">
      <c r="A131">
        <v>2730</v>
      </c>
      <c r="B131" t="s">
        <v>284</v>
      </c>
      <c r="C131" t="s">
        <v>69</v>
      </c>
      <c r="D131">
        <v>29</v>
      </c>
      <c r="E131" s="5">
        <f t="shared" si="2"/>
        <v>78</v>
      </c>
      <c r="F131">
        <v>83</v>
      </c>
      <c r="G131">
        <v>275</v>
      </c>
      <c r="H131" t="s">
        <v>586</v>
      </c>
      <c r="I131" t="s">
        <v>587</v>
      </c>
    </row>
    <row r="132" spans="1:9" x14ac:dyDescent="0.25">
      <c r="A132">
        <v>203939</v>
      </c>
      <c r="B132" t="s">
        <v>435</v>
      </c>
      <c r="C132" t="s">
        <v>51</v>
      </c>
      <c r="D132">
        <v>23</v>
      </c>
      <c r="E132" s="5">
        <f t="shared" si="2"/>
        <v>78</v>
      </c>
      <c r="F132">
        <v>83</v>
      </c>
      <c r="G132">
        <v>240</v>
      </c>
      <c r="H132" t="s">
        <v>678</v>
      </c>
      <c r="I132" t="s">
        <v>673</v>
      </c>
    </row>
    <row r="133" spans="1:9" x14ac:dyDescent="0.25">
      <c r="A133">
        <v>2548</v>
      </c>
      <c r="B133" t="s">
        <v>524</v>
      </c>
      <c r="C133" t="s">
        <v>55</v>
      </c>
      <c r="D133">
        <v>33</v>
      </c>
      <c r="E133" s="5">
        <f t="shared" si="2"/>
        <v>71</v>
      </c>
      <c r="F133">
        <v>76</v>
      </c>
      <c r="G133">
        <v>220</v>
      </c>
      <c r="H133" t="s">
        <v>623</v>
      </c>
      <c r="I133" t="s">
        <v>587</v>
      </c>
    </row>
    <row r="134" spans="1:9" x14ac:dyDescent="0.25">
      <c r="A134">
        <v>2853</v>
      </c>
      <c r="B134" t="s">
        <v>85</v>
      </c>
      <c r="C134" t="s">
        <v>638</v>
      </c>
      <c r="D134">
        <v>33</v>
      </c>
      <c r="E134" s="5">
        <f t="shared" si="2"/>
        <v>79</v>
      </c>
      <c r="F134">
        <v>84</v>
      </c>
      <c r="G134">
        <v>250</v>
      </c>
      <c r="H134" t="s">
        <v>639</v>
      </c>
      <c r="I134" t="s">
        <v>587</v>
      </c>
    </row>
    <row r="135" spans="1:9" x14ac:dyDescent="0.25">
      <c r="A135">
        <v>201947</v>
      </c>
      <c r="B135" t="s">
        <v>152</v>
      </c>
      <c r="C135" t="s">
        <v>598</v>
      </c>
      <c r="D135">
        <v>27</v>
      </c>
      <c r="E135" s="5">
        <f t="shared" si="2"/>
        <v>77</v>
      </c>
      <c r="F135">
        <v>82</v>
      </c>
      <c r="G135">
        <v>234</v>
      </c>
      <c r="H135" t="s">
        <v>644</v>
      </c>
      <c r="I135" t="s">
        <v>587</v>
      </c>
    </row>
    <row r="136" spans="1:9" x14ac:dyDescent="0.25">
      <c r="A136">
        <v>202334</v>
      </c>
      <c r="B136" t="s">
        <v>177</v>
      </c>
      <c r="C136" t="s">
        <v>107</v>
      </c>
      <c r="D136">
        <v>25</v>
      </c>
      <c r="E136" s="5">
        <f t="shared" si="2"/>
        <v>77</v>
      </c>
      <c r="F136">
        <v>82</v>
      </c>
      <c r="G136">
        <v>240</v>
      </c>
      <c r="H136" t="s">
        <v>590</v>
      </c>
      <c r="I136" t="s">
        <v>587</v>
      </c>
    </row>
    <row r="137" spans="1:9" x14ac:dyDescent="0.25">
      <c r="A137">
        <v>202327</v>
      </c>
      <c r="B137" t="s">
        <v>516</v>
      </c>
      <c r="C137" t="s">
        <v>84</v>
      </c>
      <c r="D137">
        <v>27</v>
      </c>
      <c r="E137" s="5">
        <f t="shared" si="2"/>
        <v>77</v>
      </c>
      <c r="F137">
        <v>82</v>
      </c>
      <c r="G137">
        <v>245</v>
      </c>
      <c r="H137" t="s">
        <v>701</v>
      </c>
      <c r="I137" t="s">
        <v>587</v>
      </c>
    </row>
    <row r="138" spans="1:9" x14ac:dyDescent="0.25">
      <c r="A138">
        <v>203901</v>
      </c>
      <c r="B138" t="s">
        <v>426</v>
      </c>
      <c r="C138" t="s">
        <v>182</v>
      </c>
      <c r="D138">
        <v>21</v>
      </c>
      <c r="E138" s="5">
        <f t="shared" si="2"/>
        <v>71</v>
      </c>
      <c r="F138">
        <v>76</v>
      </c>
      <c r="G138">
        <v>185</v>
      </c>
      <c r="H138" t="s">
        <v>761</v>
      </c>
      <c r="I138" t="s">
        <v>587</v>
      </c>
    </row>
    <row r="139" spans="1:9" x14ac:dyDescent="0.25">
      <c r="A139">
        <v>202407</v>
      </c>
      <c r="B139" t="s">
        <v>385</v>
      </c>
      <c r="C139" t="s">
        <v>99</v>
      </c>
      <c r="D139">
        <v>27</v>
      </c>
      <c r="E139" s="5">
        <f t="shared" si="2"/>
        <v>73</v>
      </c>
      <c r="F139">
        <v>78</v>
      </c>
      <c r="G139">
        <v>215</v>
      </c>
      <c r="H139" t="s">
        <v>713</v>
      </c>
      <c r="I139" t="s">
        <v>587</v>
      </c>
    </row>
    <row r="140" spans="1:9" x14ac:dyDescent="0.25">
      <c r="A140">
        <v>202343</v>
      </c>
      <c r="B140" t="s">
        <v>543</v>
      </c>
      <c r="C140" t="s">
        <v>41</v>
      </c>
      <c r="D140">
        <v>25</v>
      </c>
      <c r="E140" s="5">
        <f t="shared" si="2"/>
        <v>72</v>
      </c>
      <c r="F140">
        <v>77</v>
      </c>
      <c r="G140">
        <v>190</v>
      </c>
      <c r="H140" t="s">
        <v>639</v>
      </c>
      <c r="I140" t="s">
        <v>587</v>
      </c>
    </row>
    <row r="141" spans="1:9" x14ac:dyDescent="0.25">
      <c r="A141">
        <v>1882</v>
      </c>
      <c r="B141" t="s">
        <v>119</v>
      </c>
      <c r="C141" t="s">
        <v>67</v>
      </c>
      <c r="D141">
        <v>36</v>
      </c>
      <c r="E141" s="5">
        <f t="shared" si="2"/>
        <v>76</v>
      </c>
      <c r="F141">
        <v>81</v>
      </c>
      <c r="G141">
        <v>254</v>
      </c>
      <c r="H141" t="s">
        <v>594</v>
      </c>
      <c r="I141" t="s">
        <v>587</v>
      </c>
    </row>
    <row r="142" spans="1:9" x14ac:dyDescent="0.25">
      <c r="A142">
        <v>202683</v>
      </c>
      <c r="B142" t="s">
        <v>319</v>
      </c>
      <c r="C142" t="s">
        <v>34</v>
      </c>
      <c r="D142">
        <v>22</v>
      </c>
      <c r="E142" s="5">
        <f t="shared" si="2"/>
        <v>78</v>
      </c>
      <c r="F142">
        <v>83</v>
      </c>
      <c r="G142">
        <v>245</v>
      </c>
      <c r="H142" t="s">
        <v>593</v>
      </c>
      <c r="I142" t="s">
        <v>604</v>
      </c>
    </row>
    <row r="143" spans="1:9" x14ac:dyDescent="0.25">
      <c r="A143">
        <v>202339</v>
      </c>
      <c r="B143" t="s">
        <v>110</v>
      </c>
      <c r="C143" t="s">
        <v>638</v>
      </c>
      <c r="D143">
        <v>25</v>
      </c>
      <c r="E143" s="5">
        <f t="shared" si="2"/>
        <v>68</v>
      </c>
      <c r="F143">
        <v>73</v>
      </c>
      <c r="G143">
        <v>195</v>
      </c>
      <c r="H143" t="s">
        <v>593</v>
      </c>
      <c r="I143" t="s">
        <v>587</v>
      </c>
    </row>
    <row r="144" spans="1:9" x14ac:dyDescent="0.25">
      <c r="A144">
        <v>201569</v>
      </c>
      <c r="B144" t="s">
        <v>240</v>
      </c>
      <c r="C144" t="s">
        <v>41</v>
      </c>
      <c r="D144">
        <v>26</v>
      </c>
      <c r="E144" s="5">
        <f t="shared" si="2"/>
        <v>71</v>
      </c>
      <c r="F144">
        <v>76</v>
      </c>
      <c r="G144">
        <v>215</v>
      </c>
      <c r="H144" t="s">
        <v>677</v>
      </c>
      <c r="I144" t="s">
        <v>587</v>
      </c>
    </row>
    <row r="145" spans="1:9" x14ac:dyDescent="0.25">
      <c r="A145">
        <v>203961</v>
      </c>
      <c r="B145" t="s">
        <v>391</v>
      </c>
      <c r="C145" t="s">
        <v>103</v>
      </c>
      <c r="D145">
        <v>23</v>
      </c>
      <c r="E145" s="5">
        <f t="shared" si="2"/>
        <v>77</v>
      </c>
      <c r="F145">
        <v>82</v>
      </c>
      <c r="G145">
        <v>218</v>
      </c>
      <c r="H145" t="s">
        <v>728</v>
      </c>
      <c r="I145" t="s">
        <v>587</v>
      </c>
    </row>
    <row r="146" spans="1:9" x14ac:dyDescent="0.25">
      <c r="A146">
        <v>203475</v>
      </c>
      <c r="B146" t="s">
        <v>246</v>
      </c>
      <c r="C146" t="s">
        <v>38</v>
      </c>
      <c r="D146">
        <v>24</v>
      </c>
      <c r="E146" s="5">
        <f t="shared" si="2"/>
        <v>71</v>
      </c>
      <c r="F146">
        <v>76</v>
      </c>
      <c r="G146">
        <v>185</v>
      </c>
      <c r="H146" t="s">
        <v>745</v>
      </c>
      <c r="I146" t="s">
        <v>587</v>
      </c>
    </row>
    <row r="147" spans="1:9" x14ac:dyDescent="0.25">
      <c r="A147">
        <v>101141</v>
      </c>
      <c r="B147" t="s">
        <v>290</v>
      </c>
      <c r="C147" t="s">
        <v>62</v>
      </c>
      <c r="D147">
        <v>28</v>
      </c>
      <c r="E147" s="5">
        <f t="shared" si="2"/>
        <v>77</v>
      </c>
      <c r="F147">
        <v>82</v>
      </c>
      <c r="G147">
        <v>235</v>
      </c>
      <c r="H147" t="s">
        <v>586</v>
      </c>
      <c r="I147" t="s">
        <v>604</v>
      </c>
    </row>
    <row r="148" spans="1:9" x14ac:dyDescent="0.25">
      <c r="A148">
        <v>202734</v>
      </c>
      <c r="B148" t="s">
        <v>390</v>
      </c>
      <c r="C148" t="s">
        <v>77</v>
      </c>
      <c r="D148">
        <v>26</v>
      </c>
      <c r="E148" s="5">
        <f t="shared" si="2"/>
        <v>71</v>
      </c>
      <c r="F148">
        <v>76</v>
      </c>
      <c r="G148">
        <v>191</v>
      </c>
      <c r="H148" t="s">
        <v>671</v>
      </c>
      <c r="I148" t="s">
        <v>587</v>
      </c>
    </row>
    <row r="149" spans="1:9" x14ac:dyDescent="0.25">
      <c r="A149">
        <v>203095</v>
      </c>
      <c r="B149" t="s">
        <v>216</v>
      </c>
      <c r="C149" t="s">
        <v>182</v>
      </c>
      <c r="D149">
        <v>22</v>
      </c>
      <c r="E149" s="5">
        <f t="shared" si="2"/>
        <v>74</v>
      </c>
      <c r="F149">
        <v>79</v>
      </c>
      <c r="G149">
        <v>205</v>
      </c>
      <c r="H149" t="s">
        <v>586</v>
      </c>
      <c r="I149" t="s">
        <v>611</v>
      </c>
    </row>
    <row r="150" spans="1:9" x14ac:dyDescent="0.25">
      <c r="A150">
        <v>202323</v>
      </c>
      <c r="B150" t="s">
        <v>515</v>
      </c>
      <c r="C150" t="s">
        <v>89</v>
      </c>
      <c r="D150">
        <v>26</v>
      </c>
      <c r="E150" s="5">
        <f t="shared" si="2"/>
        <v>74</v>
      </c>
      <c r="F150">
        <v>79</v>
      </c>
      <c r="G150">
        <v>220</v>
      </c>
      <c r="H150" t="s">
        <v>664</v>
      </c>
      <c r="I150" t="s">
        <v>587</v>
      </c>
    </row>
    <row r="151" spans="1:9" x14ac:dyDescent="0.25">
      <c r="A151">
        <v>203105</v>
      </c>
      <c r="B151" t="s">
        <v>210</v>
      </c>
      <c r="C151" t="s">
        <v>79</v>
      </c>
      <c r="D151">
        <v>25</v>
      </c>
      <c r="E151" s="5">
        <f t="shared" si="2"/>
        <v>78</v>
      </c>
      <c r="F151">
        <v>83</v>
      </c>
      <c r="G151">
        <v>265</v>
      </c>
      <c r="H151" t="s">
        <v>727</v>
      </c>
      <c r="I151" t="s">
        <v>729</v>
      </c>
    </row>
    <row r="152" spans="1:9" x14ac:dyDescent="0.25">
      <c r="A152">
        <v>101128</v>
      </c>
      <c r="B152" t="s">
        <v>225</v>
      </c>
      <c r="C152" t="s">
        <v>69</v>
      </c>
      <c r="D152">
        <v>34</v>
      </c>
      <c r="E152" s="5">
        <f t="shared" si="2"/>
        <v>74</v>
      </c>
      <c r="F152">
        <v>79</v>
      </c>
      <c r="G152">
        <v>215</v>
      </c>
      <c r="H152" t="s">
        <v>644</v>
      </c>
      <c r="I152" t="s">
        <v>645</v>
      </c>
    </row>
    <row r="153" spans="1:9" x14ac:dyDescent="0.25">
      <c r="A153">
        <v>203128</v>
      </c>
      <c r="B153" t="s">
        <v>42</v>
      </c>
      <c r="C153" t="s">
        <v>43</v>
      </c>
      <c r="D153">
        <v>23</v>
      </c>
      <c r="E153" s="5">
        <f t="shared" si="2"/>
        <v>77</v>
      </c>
      <c r="F153">
        <v>82</v>
      </c>
      <c r="G153">
        <v>240</v>
      </c>
      <c r="H153" t="s">
        <v>586</v>
      </c>
      <c r="I153" t="s">
        <v>604</v>
      </c>
    </row>
    <row r="154" spans="1:9" x14ac:dyDescent="0.25">
      <c r="A154">
        <v>203539</v>
      </c>
      <c r="B154" t="s">
        <v>377</v>
      </c>
      <c r="C154" t="s">
        <v>41</v>
      </c>
      <c r="D154">
        <v>27</v>
      </c>
      <c r="E154" s="5">
        <f t="shared" si="2"/>
        <v>70</v>
      </c>
      <c r="F154">
        <v>75</v>
      </c>
      <c r="G154">
        <v>191</v>
      </c>
      <c r="H154" t="s">
        <v>740</v>
      </c>
      <c r="I154" t="s">
        <v>692</v>
      </c>
    </row>
    <row r="155" spans="1:9" x14ac:dyDescent="0.25">
      <c r="A155">
        <v>202066</v>
      </c>
      <c r="B155" t="s">
        <v>499</v>
      </c>
      <c r="C155" t="s">
        <v>95</v>
      </c>
      <c r="D155">
        <v>29</v>
      </c>
      <c r="E155" s="5">
        <f t="shared" si="2"/>
        <v>73</v>
      </c>
      <c r="F155">
        <v>78</v>
      </c>
      <c r="G155">
        <v>195</v>
      </c>
      <c r="H155" t="s">
        <v>646</v>
      </c>
      <c r="I155" t="s">
        <v>587</v>
      </c>
    </row>
    <row r="156" spans="1:9" x14ac:dyDescent="0.25">
      <c r="A156">
        <v>203914</v>
      </c>
      <c r="B156" t="s">
        <v>261</v>
      </c>
      <c r="C156" t="s">
        <v>38</v>
      </c>
      <c r="D156">
        <v>20</v>
      </c>
      <c r="E156" s="5">
        <f t="shared" si="2"/>
        <v>71</v>
      </c>
      <c r="F156">
        <v>76</v>
      </c>
      <c r="G156">
        <v>210</v>
      </c>
      <c r="H156" t="s">
        <v>606</v>
      </c>
      <c r="I156" t="s">
        <v>587</v>
      </c>
    </row>
    <row r="157" spans="1:9" x14ac:dyDescent="0.25">
      <c r="A157">
        <v>202390</v>
      </c>
      <c r="B157" t="s">
        <v>402</v>
      </c>
      <c r="C157" t="s">
        <v>36</v>
      </c>
      <c r="D157">
        <v>30</v>
      </c>
      <c r="E157" s="5">
        <f t="shared" si="2"/>
        <v>71</v>
      </c>
      <c r="F157">
        <v>76</v>
      </c>
      <c r="G157">
        <v>210</v>
      </c>
      <c r="H157" t="s">
        <v>711</v>
      </c>
      <c r="I157" t="s">
        <v>587</v>
      </c>
    </row>
    <row r="158" spans="1:9" x14ac:dyDescent="0.25">
      <c r="A158">
        <v>201588</v>
      </c>
      <c r="B158" t="s">
        <v>275</v>
      </c>
      <c r="C158" t="s">
        <v>47</v>
      </c>
      <c r="D158">
        <v>29</v>
      </c>
      <c r="E158" s="5">
        <f t="shared" si="2"/>
        <v>70</v>
      </c>
      <c r="F158">
        <v>75</v>
      </c>
      <c r="G158">
        <v>188</v>
      </c>
      <c r="H158" t="s">
        <v>685</v>
      </c>
      <c r="I158" t="s">
        <v>587</v>
      </c>
    </row>
    <row r="159" spans="1:9" x14ac:dyDescent="0.25">
      <c r="A159">
        <v>101123</v>
      </c>
      <c r="B159" t="s">
        <v>247</v>
      </c>
      <c r="C159" t="s">
        <v>638</v>
      </c>
      <c r="D159">
        <v>29</v>
      </c>
      <c r="E159" s="5">
        <f t="shared" si="2"/>
        <v>75</v>
      </c>
      <c r="F159">
        <v>80</v>
      </c>
      <c r="G159">
        <v>210</v>
      </c>
      <c r="H159" t="s">
        <v>586</v>
      </c>
      <c r="I159" t="s">
        <v>587</v>
      </c>
    </row>
    <row r="160" spans="1:9" x14ac:dyDescent="0.25">
      <c r="A160">
        <v>201945</v>
      </c>
      <c r="B160" t="s">
        <v>269</v>
      </c>
      <c r="C160" t="s">
        <v>619</v>
      </c>
      <c r="D160">
        <v>27</v>
      </c>
      <c r="E160" s="5">
        <f t="shared" si="2"/>
        <v>72</v>
      </c>
      <c r="F160">
        <v>77</v>
      </c>
      <c r="G160">
        <v>215</v>
      </c>
      <c r="H160" t="s">
        <v>594</v>
      </c>
      <c r="I160" t="s">
        <v>587</v>
      </c>
    </row>
    <row r="161" spans="1:9" x14ac:dyDescent="0.25">
      <c r="A161">
        <v>2222</v>
      </c>
      <c r="B161" t="s">
        <v>529</v>
      </c>
      <c r="C161" t="s">
        <v>89</v>
      </c>
      <c r="D161">
        <v>32</v>
      </c>
      <c r="E161" s="5">
        <f t="shared" si="2"/>
        <v>74</v>
      </c>
      <c r="F161">
        <v>79</v>
      </c>
      <c r="G161">
        <v>220</v>
      </c>
      <c r="H161" t="s">
        <v>608</v>
      </c>
      <c r="I161" t="s">
        <v>587</v>
      </c>
    </row>
    <row r="162" spans="1:9" x14ac:dyDescent="0.25">
      <c r="A162">
        <v>203507</v>
      </c>
      <c r="B162" t="s">
        <v>61</v>
      </c>
      <c r="C162" t="s">
        <v>62</v>
      </c>
      <c r="D162">
        <v>20</v>
      </c>
      <c r="E162" s="5">
        <f t="shared" si="2"/>
        <v>78</v>
      </c>
      <c r="F162">
        <v>83</v>
      </c>
      <c r="G162">
        <v>217</v>
      </c>
      <c r="H162" t="s">
        <v>586</v>
      </c>
      <c r="I162" t="s">
        <v>732</v>
      </c>
    </row>
    <row r="163" spans="1:9" x14ac:dyDescent="0.25">
      <c r="A163">
        <v>203540</v>
      </c>
      <c r="B163" t="s">
        <v>755</v>
      </c>
      <c r="C163" t="s">
        <v>89</v>
      </c>
      <c r="D163">
        <v>27</v>
      </c>
      <c r="E163" s="5">
        <f t="shared" si="2"/>
        <v>75</v>
      </c>
      <c r="F163">
        <v>80</v>
      </c>
      <c r="G163">
        <v>215</v>
      </c>
      <c r="H163" t="s">
        <v>586</v>
      </c>
      <c r="I163" t="s">
        <v>653</v>
      </c>
    </row>
    <row r="164" spans="1:9" x14ac:dyDescent="0.25">
      <c r="A164">
        <v>201175</v>
      </c>
      <c r="B164" t="s">
        <v>178</v>
      </c>
      <c r="C164" t="s">
        <v>84</v>
      </c>
      <c r="D164">
        <v>29</v>
      </c>
      <c r="E164" s="5">
        <f t="shared" si="2"/>
        <v>76</v>
      </c>
      <c r="F164">
        <v>81</v>
      </c>
      <c r="G164">
        <v>289</v>
      </c>
      <c r="H164" t="s">
        <v>646</v>
      </c>
      <c r="I164" t="s">
        <v>587</v>
      </c>
    </row>
    <row r="165" spans="1:9" x14ac:dyDescent="0.25">
      <c r="A165">
        <v>203318</v>
      </c>
      <c r="B165" t="s">
        <v>741</v>
      </c>
      <c r="C165" t="s">
        <v>95</v>
      </c>
      <c r="D165">
        <v>24</v>
      </c>
      <c r="E165" s="5">
        <f t="shared" si="2"/>
        <v>73</v>
      </c>
      <c r="F165">
        <v>78</v>
      </c>
      <c r="G165">
        <v>206</v>
      </c>
      <c r="H165" t="s">
        <v>622</v>
      </c>
      <c r="I165" t="s">
        <v>587</v>
      </c>
    </row>
    <row r="166" spans="1:9" x14ac:dyDescent="0.25">
      <c r="A166">
        <v>203922</v>
      </c>
      <c r="B166" t="s">
        <v>452</v>
      </c>
      <c r="C166" t="s">
        <v>43</v>
      </c>
      <c r="D166">
        <v>21</v>
      </c>
      <c r="E166" s="5">
        <f t="shared" si="2"/>
        <v>74</v>
      </c>
      <c r="F166">
        <v>79</v>
      </c>
      <c r="G166">
        <v>222</v>
      </c>
      <c r="H166" t="s">
        <v>603</v>
      </c>
      <c r="I166" t="s">
        <v>587</v>
      </c>
    </row>
    <row r="167" spans="1:9" x14ac:dyDescent="0.25">
      <c r="A167">
        <v>201609</v>
      </c>
      <c r="B167" t="s">
        <v>192</v>
      </c>
      <c r="C167" t="s">
        <v>55</v>
      </c>
      <c r="D167">
        <v>29</v>
      </c>
      <c r="E167" s="5">
        <f t="shared" si="2"/>
        <v>70</v>
      </c>
      <c r="F167">
        <v>75</v>
      </c>
      <c r="G167">
        <v>190</v>
      </c>
      <c r="H167" t="s">
        <v>586</v>
      </c>
      <c r="I167" t="s">
        <v>637</v>
      </c>
    </row>
    <row r="168" spans="1:9" x14ac:dyDescent="0.25">
      <c r="A168">
        <v>202330</v>
      </c>
      <c r="B168" t="s">
        <v>267</v>
      </c>
      <c r="C168" t="s">
        <v>99</v>
      </c>
      <c r="D168">
        <v>25</v>
      </c>
      <c r="E168" s="5">
        <f t="shared" si="2"/>
        <v>75</v>
      </c>
      <c r="F168">
        <v>80</v>
      </c>
      <c r="G168">
        <v>225</v>
      </c>
      <c r="H168" t="s">
        <v>702</v>
      </c>
      <c r="I168" t="s">
        <v>587</v>
      </c>
    </row>
    <row r="169" spans="1:9" x14ac:dyDescent="0.25">
      <c r="A169">
        <v>203476</v>
      </c>
      <c r="B169" t="s">
        <v>187</v>
      </c>
      <c r="C169" t="s">
        <v>36</v>
      </c>
      <c r="D169">
        <v>25</v>
      </c>
      <c r="E169" s="5">
        <f t="shared" si="2"/>
        <v>78</v>
      </c>
      <c r="F169">
        <v>83</v>
      </c>
      <c r="G169">
        <v>233</v>
      </c>
      <c r="H169" t="s">
        <v>644</v>
      </c>
      <c r="I169" t="s">
        <v>746</v>
      </c>
    </row>
    <row r="170" spans="1:9" x14ac:dyDescent="0.25">
      <c r="A170">
        <v>203511</v>
      </c>
      <c r="B170" t="s">
        <v>303</v>
      </c>
      <c r="C170" t="s">
        <v>99</v>
      </c>
      <c r="D170">
        <v>21</v>
      </c>
      <c r="E170" s="5">
        <f t="shared" si="2"/>
        <v>77</v>
      </c>
      <c r="F170">
        <v>82</v>
      </c>
      <c r="G170">
        <v>232</v>
      </c>
      <c r="H170" t="s">
        <v>597</v>
      </c>
      <c r="I170" t="s">
        <v>587</v>
      </c>
    </row>
    <row r="171" spans="1:9" x14ac:dyDescent="0.25">
      <c r="A171">
        <v>202328</v>
      </c>
      <c r="B171" t="s">
        <v>389</v>
      </c>
      <c r="C171" t="s">
        <v>65</v>
      </c>
      <c r="D171">
        <v>24</v>
      </c>
      <c r="E171" s="5">
        <f t="shared" si="2"/>
        <v>78</v>
      </c>
      <c r="F171">
        <v>83</v>
      </c>
      <c r="G171">
        <v>250</v>
      </c>
      <c r="H171" t="s">
        <v>665</v>
      </c>
      <c r="I171" t="s">
        <v>587</v>
      </c>
    </row>
    <row r="172" spans="1:9" x14ac:dyDescent="0.25">
      <c r="A172">
        <v>202962</v>
      </c>
      <c r="B172" t="s">
        <v>478</v>
      </c>
      <c r="C172" t="s">
        <v>51</v>
      </c>
      <c r="D172">
        <v>24</v>
      </c>
      <c r="E172" s="5">
        <f t="shared" si="2"/>
        <v>77</v>
      </c>
      <c r="F172">
        <v>82</v>
      </c>
      <c r="G172">
        <v>250</v>
      </c>
      <c r="H172" t="s">
        <v>703</v>
      </c>
      <c r="I172" t="s">
        <v>587</v>
      </c>
    </row>
    <row r="173" spans="1:9" x14ac:dyDescent="0.25">
      <c r="A173">
        <v>201880</v>
      </c>
      <c r="B173" t="s">
        <v>489</v>
      </c>
      <c r="C173" t="s">
        <v>137</v>
      </c>
      <c r="D173">
        <v>29</v>
      </c>
      <c r="E173" s="5">
        <f t="shared" si="2"/>
        <v>78</v>
      </c>
      <c r="F173">
        <v>83</v>
      </c>
      <c r="G173">
        <v>260</v>
      </c>
      <c r="H173" t="s">
        <v>631</v>
      </c>
      <c r="I173" t="s">
        <v>587</v>
      </c>
    </row>
    <row r="174" spans="1:9" x14ac:dyDescent="0.25">
      <c r="A174">
        <v>202349</v>
      </c>
      <c r="B174" t="s">
        <v>520</v>
      </c>
      <c r="C174" t="s">
        <v>137</v>
      </c>
      <c r="D174">
        <v>28</v>
      </c>
      <c r="E174" s="5">
        <f t="shared" si="2"/>
        <v>73</v>
      </c>
      <c r="F174">
        <v>78</v>
      </c>
      <c r="G174">
        <v>200</v>
      </c>
      <c r="H174" t="s">
        <v>627</v>
      </c>
      <c r="I174" t="s">
        <v>707</v>
      </c>
    </row>
    <row r="175" spans="1:9" x14ac:dyDescent="0.25">
      <c r="A175">
        <v>203084</v>
      </c>
      <c r="B175" t="s">
        <v>82</v>
      </c>
      <c r="C175" t="s">
        <v>79</v>
      </c>
      <c r="D175">
        <v>22</v>
      </c>
      <c r="E175" s="5">
        <f t="shared" si="2"/>
        <v>75</v>
      </c>
      <c r="F175">
        <v>80</v>
      </c>
      <c r="G175">
        <v>225</v>
      </c>
      <c r="H175" t="s">
        <v>590</v>
      </c>
      <c r="I175" t="s">
        <v>587</v>
      </c>
    </row>
    <row r="176" spans="1:9" x14ac:dyDescent="0.25">
      <c r="A176">
        <v>202355</v>
      </c>
      <c r="B176" t="s">
        <v>537</v>
      </c>
      <c r="C176" t="s">
        <v>55</v>
      </c>
      <c r="D176">
        <v>25</v>
      </c>
      <c r="E176" s="5">
        <f t="shared" si="2"/>
        <v>79</v>
      </c>
      <c r="F176">
        <v>84</v>
      </c>
      <c r="G176">
        <v>265</v>
      </c>
      <c r="H176" t="s">
        <v>708</v>
      </c>
      <c r="I176" t="s">
        <v>587</v>
      </c>
    </row>
    <row r="177" spans="1:9" x14ac:dyDescent="0.25">
      <c r="A177">
        <v>2045</v>
      </c>
      <c r="B177" t="s">
        <v>514</v>
      </c>
      <c r="C177" t="s">
        <v>84</v>
      </c>
      <c r="D177">
        <v>36</v>
      </c>
      <c r="E177" s="5">
        <f t="shared" si="2"/>
        <v>77</v>
      </c>
      <c r="F177">
        <v>82</v>
      </c>
      <c r="G177">
        <v>220</v>
      </c>
      <c r="H177" t="s">
        <v>586</v>
      </c>
      <c r="I177" t="s">
        <v>604</v>
      </c>
    </row>
    <row r="178" spans="1:9" x14ac:dyDescent="0.25">
      <c r="A178">
        <v>203156</v>
      </c>
      <c r="B178" t="s">
        <v>474</v>
      </c>
      <c r="C178" t="s">
        <v>43</v>
      </c>
      <c r="D178">
        <v>25</v>
      </c>
      <c r="E178" s="5">
        <f t="shared" si="2"/>
        <v>77</v>
      </c>
      <c r="F178">
        <v>82</v>
      </c>
      <c r="G178">
        <v>248</v>
      </c>
      <c r="H178" t="s">
        <v>665</v>
      </c>
      <c r="I178" t="s">
        <v>587</v>
      </c>
    </row>
    <row r="179" spans="1:9" x14ac:dyDescent="0.25">
      <c r="A179">
        <v>201611</v>
      </c>
      <c r="B179" t="s">
        <v>526</v>
      </c>
      <c r="C179" t="s">
        <v>55</v>
      </c>
      <c r="D179">
        <v>27</v>
      </c>
      <c r="E179" s="5">
        <f t="shared" si="2"/>
        <v>73</v>
      </c>
      <c r="F179">
        <v>78</v>
      </c>
      <c r="G179">
        <v>235</v>
      </c>
      <c r="H179" t="s">
        <v>676</v>
      </c>
      <c r="I179" t="s">
        <v>587</v>
      </c>
    </row>
    <row r="180" spans="1:9" x14ac:dyDescent="0.25">
      <c r="A180">
        <v>203138</v>
      </c>
      <c r="B180" t="s">
        <v>506</v>
      </c>
      <c r="C180" t="s">
        <v>43</v>
      </c>
      <c r="D180">
        <v>24</v>
      </c>
      <c r="E180" s="5">
        <f t="shared" si="2"/>
        <v>75</v>
      </c>
      <c r="F180">
        <v>80</v>
      </c>
      <c r="G180">
        <v>206</v>
      </c>
      <c r="H180" t="s">
        <v>665</v>
      </c>
      <c r="I180" t="s">
        <v>587</v>
      </c>
    </row>
    <row r="181" spans="1:9" x14ac:dyDescent="0.25">
      <c r="A181">
        <v>203546</v>
      </c>
      <c r="B181" t="s">
        <v>153</v>
      </c>
      <c r="C181" t="s">
        <v>38</v>
      </c>
      <c r="D181">
        <v>24</v>
      </c>
      <c r="E181" s="5">
        <f t="shared" si="2"/>
        <v>70</v>
      </c>
      <c r="F181">
        <v>75</v>
      </c>
      <c r="G181">
        <v>180</v>
      </c>
      <c r="H181" t="s">
        <v>758</v>
      </c>
      <c r="I181" t="s">
        <v>587</v>
      </c>
    </row>
    <row r="182" spans="1:9" x14ac:dyDescent="0.25">
      <c r="A182">
        <v>101133</v>
      </c>
      <c r="B182" t="s">
        <v>355</v>
      </c>
      <c r="C182" t="s">
        <v>47</v>
      </c>
      <c r="D182">
        <v>28</v>
      </c>
      <c r="E182" s="5">
        <f t="shared" si="2"/>
        <v>78</v>
      </c>
      <c r="F182">
        <v>83</v>
      </c>
      <c r="G182">
        <v>250</v>
      </c>
      <c r="H182" t="s">
        <v>586</v>
      </c>
      <c r="I182" t="s">
        <v>611</v>
      </c>
    </row>
    <row r="183" spans="1:9" x14ac:dyDescent="0.25">
      <c r="A183">
        <v>202697</v>
      </c>
      <c r="B183" t="s">
        <v>472</v>
      </c>
      <c r="C183" t="s">
        <v>53</v>
      </c>
      <c r="D183">
        <v>24</v>
      </c>
      <c r="E183" s="5">
        <f t="shared" si="2"/>
        <v>72</v>
      </c>
      <c r="F183">
        <v>77</v>
      </c>
      <c r="G183">
        <v>220</v>
      </c>
      <c r="H183" t="s">
        <v>622</v>
      </c>
      <c r="I183" t="s">
        <v>587</v>
      </c>
    </row>
    <row r="184" spans="1:9" x14ac:dyDescent="0.25">
      <c r="A184">
        <v>203477</v>
      </c>
      <c r="B184" t="s">
        <v>141</v>
      </c>
      <c r="C184" t="s">
        <v>43</v>
      </c>
      <c r="D184">
        <v>24</v>
      </c>
      <c r="E184" s="5">
        <f t="shared" si="2"/>
        <v>67</v>
      </c>
      <c r="F184">
        <v>72</v>
      </c>
      <c r="G184">
        <v>201</v>
      </c>
      <c r="H184" t="s">
        <v>747</v>
      </c>
      <c r="I184" t="s">
        <v>587</v>
      </c>
    </row>
    <row r="185" spans="1:9" x14ac:dyDescent="0.25">
      <c r="A185">
        <v>202738</v>
      </c>
      <c r="B185" t="s">
        <v>501</v>
      </c>
      <c r="C185" t="s">
        <v>89</v>
      </c>
      <c r="D185">
        <v>26</v>
      </c>
      <c r="E185" s="5">
        <f t="shared" si="2"/>
        <v>64</v>
      </c>
      <c r="F185">
        <v>69</v>
      </c>
      <c r="G185">
        <v>185</v>
      </c>
      <c r="H185" t="s">
        <v>643</v>
      </c>
      <c r="I185" t="s">
        <v>587</v>
      </c>
    </row>
    <row r="186" spans="1:9" x14ac:dyDescent="0.25">
      <c r="A186">
        <v>202397</v>
      </c>
      <c r="B186" t="s">
        <v>479</v>
      </c>
      <c r="C186" t="s">
        <v>43</v>
      </c>
      <c r="D186">
        <v>26</v>
      </c>
      <c r="E186" s="5">
        <f t="shared" si="2"/>
        <v>67</v>
      </c>
      <c r="F186">
        <v>72</v>
      </c>
      <c r="G186">
        <v>175</v>
      </c>
      <c r="H186" t="s">
        <v>588</v>
      </c>
      <c r="I186" t="s">
        <v>587</v>
      </c>
    </row>
    <row r="187" spans="1:9" x14ac:dyDescent="0.25">
      <c r="A187">
        <v>2747</v>
      </c>
      <c r="B187" t="s">
        <v>480</v>
      </c>
      <c r="C187" t="s">
        <v>53</v>
      </c>
      <c r="D187">
        <v>29</v>
      </c>
      <c r="E187" s="5">
        <f t="shared" si="2"/>
        <v>73</v>
      </c>
      <c r="F187">
        <v>78</v>
      </c>
      <c r="G187">
        <v>225</v>
      </c>
      <c r="H187" t="s">
        <v>586</v>
      </c>
      <c r="I187" t="s">
        <v>587</v>
      </c>
    </row>
    <row r="188" spans="1:9" x14ac:dyDescent="0.25">
      <c r="A188">
        <v>203913</v>
      </c>
      <c r="B188" t="s">
        <v>122</v>
      </c>
      <c r="C188" t="s">
        <v>107</v>
      </c>
      <c r="D188">
        <v>22</v>
      </c>
      <c r="E188" s="5">
        <f t="shared" si="2"/>
        <v>72</v>
      </c>
      <c r="F188">
        <v>77</v>
      </c>
      <c r="G188">
        <v>214</v>
      </c>
      <c r="H188" t="s">
        <v>693</v>
      </c>
      <c r="I188" t="s">
        <v>587</v>
      </c>
    </row>
    <row r="189" spans="1:9" x14ac:dyDescent="0.25">
      <c r="A189">
        <v>203953</v>
      </c>
      <c r="B189" t="s">
        <v>420</v>
      </c>
      <c r="C189" t="s">
        <v>62</v>
      </c>
      <c r="D189">
        <v>20</v>
      </c>
      <c r="E189" s="5">
        <f t="shared" si="2"/>
        <v>75</v>
      </c>
      <c r="F189">
        <v>80</v>
      </c>
      <c r="G189">
        <v>240</v>
      </c>
      <c r="H189" t="s">
        <v>594</v>
      </c>
      <c r="I189" t="s">
        <v>587</v>
      </c>
    </row>
    <row r="190" spans="1:9" x14ac:dyDescent="0.25">
      <c r="A190">
        <v>204022</v>
      </c>
      <c r="B190" t="s">
        <v>160</v>
      </c>
      <c r="C190" t="s">
        <v>99</v>
      </c>
      <c r="D190">
        <v>24</v>
      </c>
      <c r="E190" s="5">
        <f t="shared" si="2"/>
        <v>76</v>
      </c>
      <c r="F190">
        <v>81</v>
      </c>
      <c r="G190">
        <v>246</v>
      </c>
      <c r="H190" t="s">
        <v>766</v>
      </c>
      <c r="I190" t="s">
        <v>587</v>
      </c>
    </row>
    <row r="191" spans="1:9" x14ac:dyDescent="0.25">
      <c r="A191">
        <v>203109</v>
      </c>
      <c r="B191" t="s">
        <v>167</v>
      </c>
      <c r="C191" t="s">
        <v>89</v>
      </c>
      <c r="D191">
        <v>24</v>
      </c>
      <c r="E191" s="5">
        <f t="shared" si="2"/>
        <v>73</v>
      </c>
      <c r="F191">
        <v>78</v>
      </c>
      <c r="G191">
        <v>235</v>
      </c>
      <c r="H191" t="s">
        <v>623</v>
      </c>
      <c r="I191" t="s">
        <v>587</v>
      </c>
    </row>
    <row r="192" spans="1:9" x14ac:dyDescent="0.25">
      <c r="A192">
        <v>203960</v>
      </c>
      <c r="B192" t="s">
        <v>464</v>
      </c>
      <c r="C192" t="s">
        <v>43</v>
      </c>
      <c r="D192">
        <v>22</v>
      </c>
      <c r="E192" s="5">
        <f t="shared" si="2"/>
        <v>76</v>
      </c>
      <c r="F192">
        <v>81</v>
      </c>
      <c r="G192">
        <v>214</v>
      </c>
      <c r="H192" t="s">
        <v>725</v>
      </c>
      <c r="I192" t="s">
        <v>587</v>
      </c>
    </row>
    <row r="193" spans="1:9" x14ac:dyDescent="0.25">
      <c r="A193">
        <v>203479</v>
      </c>
      <c r="B193" t="s">
        <v>218</v>
      </c>
      <c r="C193" t="s">
        <v>38</v>
      </c>
      <c r="D193">
        <v>23</v>
      </c>
      <c r="E193" s="5">
        <f t="shared" si="2"/>
        <v>72</v>
      </c>
      <c r="F193">
        <v>77</v>
      </c>
      <c r="G193">
        <v>191</v>
      </c>
      <c r="H193" t="s">
        <v>719</v>
      </c>
      <c r="I193" t="s">
        <v>587</v>
      </c>
    </row>
    <row r="194" spans="1:9" x14ac:dyDescent="0.25">
      <c r="A194">
        <v>2037</v>
      </c>
      <c r="B194" t="s">
        <v>166</v>
      </c>
      <c r="C194" t="s">
        <v>84</v>
      </c>
      <c r="D194">
        <v>35</v>
      </c>
      <c r="E194" s="5">
        <f t="shared" ref="E194:E257" si="3">(F194-5)</f>
        <v>72</v>
      </c>
      <c r="F194">
        <v>77</v>
      </c>
      <c r="G194">
        <v>200</v>
      </c>
      <c r="H194" t="s">
        <v>603</v>
      </c>
      <c r="I194" t="s">
        <v>587</v>
      </c>
    </row>
    <row r="195" spans="1:9" x14ac:dyDescent="0.25">
      <c r="A195">
        <v>2749</v>
      </c>
      <c r="B195" t="s">
        <v>403</v>
      </c>
      <c r="C195" t="s">
        <v>38</v>
      </c>
      <c r="D195">
        <v>33</v>
      </c>
      <c r="E195" s="5">
        <f t="shared" si="3"/>
        <v>67</v>
      </c>
      <c r="F195">
        <v>72</v>
      </c>
      <c r="G195">
        <v>190</v>
      </c>
      <c r="H195" t="s">
        <v>634</v>
      </c>
      <c r="I195" t="s">
        <v>587</v>
      </c>
    </row>
    <row r="196" spans="1:9" x14ac:dyDescent="0.25">
      <c r="A196">
        <v>203516</v>
      </c>
      <c r="B196" t="s">
        <v>204</v>
      </c>
      <c r="C196" t="s">
        <v>55</v>
      </c>
      <c r="D196">
        <v>24</v>
      </c>
      <c r="E196" s="5">
        <f t="shared" si="3"/>
        <v>74</v>
      </c>
      <c r="F196">
        <v>79</v>
      </c>
      <c r="G196">
        <v>208</v>
      </c>
      <c r="H196" t="s">
        <v>754</v>
      </c>
      <c r="I196" t="s">
        <v>587</v>
      </c>
    </row>
    <row r="197" spans="1:9" x14ac:dyDescent="0.25">
      <c r="A197">
        <v>201935</v>
      </c>
      <c r="B197" t="s">
        <v>258</v>
      </c>
      <c r="C197" t="s">
        <v>69</v>
      </c>
      <c r="D197">
        <v>25</v>
      </c>
      <c r="E197" s="5">
        <f t="shared" si="3"/>
        <v>72</v>
      </c>
      <c r="F197">
        <v>77</v>
      </c>
      <c r="G197">
        <v>225</v>
      </c>
      <c r="H197" t="s">
        <v>690</v>
      </c>
      <c r="I197" t="s">
        <v>587</v>
      </c>
    </row>
    <row r="198" spans="1:9" x14ac:dyDescent="0.25">
      <c r="A198">
        <v>201949</v>
      </c>
      <c r="B198" t="s">
        <v>306</v>
      </c>
      <c r="C198" t="s">
        <v>137</v>
      </c>
      <c r="D198">
        <v>28</v>
      </c>
      <c r="E198" s="5">
        <f t="shared" si="3"/>
        <v>76</v>
      </c>
      <c r="F198">
        <v>81</v>
      </c>
      <c r="G198">
        <v>250</v>
      </c>
      <c r="H198" t="s">
        <v>588</v>
      </c>
      <c r="I198" t="s">
        <v>587</v>
      </c>
    </row>
    <row r="199" spans="1:9" x14ac:dyDescent="0.25">
      <c r="A199">
        <v>2592</v>
      </c>
      <c r="B199" t="s">
        <v>312</v>
      </c>
      <c r="C199" t="s">
        <v>53</v>
      </c>
      <c r="D199">
        <v>34</v>
      </c>
      <c r="E199" s="5">
        <f t="shared" si="3"/>
        <v>75</v>
      </c>
      <c r="F199">
        <v>80</v>
      </c>
      <c r="G199">
        <v>215</v>
      </c>
      <c r="H199" t="s">
        <v>616</v>
      </c>
      <c r="I199" t="s">
        <v>587</v>
      </c>
    </row>
    <row r="200" spans="1:9" x14ac:dyDescent="0.25">
      <c r="A200">
        <v>203949</v>
      </c>
      <c r="B200" t="s">
        <v>366</v>
      </c>
      <c r="C200" t="s">
        <v>79</v>
      </c>
      <c r="D200">
        <v>22</v>
      </c>
      <c r="E200" s="5">
        <f t="shared" si="3"/>
        <v>76</v>
      </c>
      <c r="F200">
        <v>81</v>
      </c>
      <c r="G200">
        <v>230</v>
      </c>
      <c r="H200" t="s">
        <v>590</v>
      </c>
      <c r="I200" t="s">
        <v>587</v>
      </c>
    </row>
    <row r="201" spans="1:9" x14ac:dyDescent="0.25">
      <c r="A201">
        <v>203923</v>
      </c>
      <c r="B201" t="s">
        <v>554</v>
      </c>
      <c r="C201" t="s">
        <v>89</v>
      </c>
      <c r="D201">
        <v>19</v>
      </c>
      <c r="E201" s="5">
        <f t="shared" si="3"/>
        <v>73</v>
      </c>
      <c r="F201">
        <v>78</v>
      </c>
      <c r="G201">
        <v>215</v>
      </c>
      <c r="H201" t="s">
        <v>593</v>
      </c>
      <c r="I201" t="s">
        <v>587</v>
      </c>
    </row>
    <row r="202" spans="1:9" x14ac:dyDescent="0.25">
      <c r="A202">
        <v>203210</v>
      </c>
      <c r="B202" t="s">
        <v>248</v>
      </c>
      <c r="C202" t="s">
        <v>31</v>
      </c>
      <c r="D202">
        <v>24</v>
      </c>
      <c r="E202" s="5">
        <f t="shared" si="3"/>
        <v>75</v>
      </c>
      <c r="F202">
        <v>80</v>
      </c>
      <c r="G202">
        <v>230</v>
      </c>
      <c r="H202" t="s">
        <v>608</v>
      </c>
      <c r="I202" t="s">
        <v>587</v>
      </c>
    </row>
    <row r="203" spans="1:9" x14ac:dyDescent="0.25">
      <c r="A203">
        <v>2457</v>
      </c>
      <c r="B203" t="s">
        <v>419</v>
      </c>
      <c r="C203" t="s">
        <v>619</v>
      </c>
      <c r="D203">
        <v>35</v>
      </c>
      <c r="E203" s="5">
        <f t="shared" si="3"/>
        <v>68</v>
      </c>
      <c r="F203">
        <v>73</v>
      </c>
      <c r="G203">
        <v>185</v>
      </c>
      <c r="H203" t="s">
        <v>607</v>
      </c>
      <c r="I203" t="s">
        <v>587</v>
      </c>
    </row>
    <row r="204" spans="1:9" x14ac:dyDescent="0.25">
      <c r="A204">
        <v>203099</v>
      </c>
      <c r="B204" t="s">
        <v>169</v>
      </c>
      <c r="C204" t="s">
        <v>84</v>
      </c>
      <c r="D204">
        <v>23</v>
      </c>
      <c r="E204" s="5">
        <f t="shared" si="3"/>
        <v>71</v>
      </c>
      <c r="F204">
        <v>76</v>
      </c>
      <c r="G204">
        <v>195</v>
      </c>
      <c r="H204" t="s">
        <v>728</v>
      </c>
      <c r="I204" t="s">
        <v>587</v>
      </c>
    </row>
    <row r="205" spans="1:9" x14ac:dyDescent="0.25">
      <c r="A205">
        <v>201162</v>
      </c>
      <c r="B205" t="s">
        <v>197</v>
      </c>
      <c r="C205" t="s">
        <v>62</v>
      </c>
      <c r="D205">
        <v>29</v>
      </c>
      <c r="E205" s="5">
        <f t="shared" si="3"/>
        <v>74</v>
      </c>
      <c r="F205">
        <v>79</v>
      </c>
      <c r="G205">
        <v>225</v>
      </c>
      <c r="H205" t="s">
        <v>669</v>
      </c>
      <c r="I205" t="s">
        <v>587</v>
      </c>
    </row>
    <row r="206" spans="1:9" x14ac:dyDescent="0.25">
      <c r="A206">
        <v>203096</v>
      </c>
      <c r="B206" t="s">
        <v>494</v>
      </c>
      <c r="C206" t="s">
        <v>89</v>
      </c>
      <c r="D206">
        <v>23</v>
      </c>
      <c r="E206" s="5">
        <f t="shared" si="3"/>
        <v>76</v>
      </c>
      <c r="F206">
        <v>81</v>
      </c>
      <c r="G206">
        <v>260</v>
      </c>
      <c r="H206" t="s">
        <v>664</v>
      </c>
      <c r="I206" t="s">
        <v>587</v>
      </c>
    </row>
    <row r="207" spans="1:9" x14ac:dyDescent="0.25">
      <c r="A207">
        <v>203950</v>
      </c>
      <c r="B207" t="s">
        <v>491</v>
      </c>
      <c r="C207" t="s">
        <v>31</v>
      </c>
      <c r="D207">
        <v>21</v>
      </c>
      <c r="E207" s="5">
        <f t="shared" si="3"/>
        <v>76</v>
      </c>
      <c r="F207">
        <v>81</v>
      </c>
      <c r="G207">
        <v>263</v>
      </c>
      <c r="H207" t="s">
        <v>675</v>
      </c>
      <c r="I207" t="s">
        <v>587</v>
      </c>
    </row>
    <row r="208" spans="1:9" x14ac:dyDescent="0.25">
      <c r="A208">
        <v>101127</v>
      </c>
      <c r="B208" t="s">
        <v>293</v>
      </c>
      <c r="C208" t="s">
        <v>598</v>
      </c>
      <c r="D208">
        <v>31</v>
      </c>
      <c r="E208" s="5">
        <f t="shared" si="3"/>
        <v>70</v>
      </c>
      <c r="F208">
        <v>75</v>
      </c>
      <c r="G208">
        <v>200</v>
      </c>
      <c r="H208" t="s">
        <v>622</v>
      </c>
      <c r="I208" t="s">
        <v>587</v>
      </c>
    </row>
    <row r="209" spans="1:9" x14ac:dyDescent="0.25">
      <c r="A209">
        <v>101131</v>
      </c>
      <c r="B209" t="s">
        <v>363</v>
      </c>
      <c r="C209" t="s">
        <v>619</v>
      </c>
      <c r="D209">
        <v>32</v>
      </c>
      <c r="E209" s="5">
        <f t="shared" si="3"/>
        <v>74</v>
      </c>
      <c r="F209">
        <v>79</v>
      </c>
      <c r="G209">
        <v>260</v>
      </c>
      <c r="H209" t="s">
        <v>601</v>
      </c>
      <c r="I209" t="s">
        <v>587</v>
      </c>
    </row>
    <row r="210" spans="1:9" x14ac:dyDescent="0.25">
      <c r="A210">
        <v>2202</v>
      </c>
      <c r="B210" t="s">
        <v>447</v>
      </c>
      <c r="C210" t="s">
        <v>43</v>
      </c>
      <c r="D210">
        <v>34</v>
      </c>
      <c r="E210" s="5">
        <f t="shared" si="3"/>
        <v>73</v>
      </c>
      <c r="F210">
        <v>78</v>
      </c>
      <c r="G210">
        <v>225</v>
      </c>
      <c r="H210" t="s">
        <v>606</v>
      </c>
      <c r="I210" t="s">
        <v>587</v>
      </c>
    </row>
    <row r="211" spans="1:9" x14ac:dyDescent="0.25">
      <c r="A211">
        <v>201160</v>
      </c>
      <c r="B211" t="s">
        <v>481</v>
      </c>
      <c r="C211" t="s">
        <v>28</v>
      </c>
      <c r="D211">
        <v>29</v>
      </c>
      <c r="E211" s="5">
        <f t="shared" si="3"/>
        <v>79</v>
      </c>
      <c r="F211">
        <v>84</v>
      </c>
      <c r="G211">
        <v>245</v>
      </c>
      <c r="H211" t="s">
        <v>668</v>
      </c>
      <c r="I211" t="s">
        <v>587</v>
      </c>
    </row>
    <row r="212" spans="1:9" x14ac:dyDescent="0.25">
      <c r="A212">
        <v>1891</v>
      </c>
      <c r="B212" t="s">
        <v>500</v>
      </c>
      <c r="C212" t="s">
        <v>69</v>
      </c>
      <c r="D212">
        <v>37</v>
      </c>
      <c r="E212" s="5">
        <f t="shared" si="3"/>
        <v>69</v>
      </c>
      <c r="F212">
        <v>74</v>
      </c>
      <c r="G212">
        <v>185</v>
      </c>
      <c r="H212" t="s">
        <v>597</v>
      </c>
      <c r="I212" t="s">
        <v>587</v>
      </c>
    </row>
    <row r="213" spans="1:9" x14ac:dyDescent="0.25">
      <c r="A213">
        <v>201574</v>
      </c>
      <c r="B213" t="s">
        <v>507</v>
      </c>
      <c r="C213" t="s">
        <v>103</v>
      </c>
      <c r="D213">
        <v>28</v>
      </c>
      <c r="E213" s="5">
        <f t="shared" si="3"/>
        <v>78</v>
      </c>
      <c r="F213">
        <v>83</v>
      </c>
      <c r="G213">
        <v>250</v>
      </c>
      <c r="H213" t="s">
        <v>679</v>
      </c>
      <c r="I213" t="s">
        <v>587</v>
      </c>
    </row>
    <row r="214" spans="1:9" x14ac:dyDescent="0.25">
      <c r="A214">
        <v>201580</v>
      </c>
      <c r="B214" t="s">
        <v>372</v>
      </c>
      <c r="C214" t="s">
        <v>43</v>
      </c>
      <c r="D214">
        <v>27</v>
      </c>
      <c r="E214" s="5">
        <f t="shared" si="3"/>
        <v>79</v>
      </c>
      <c r="F214">
        <v>84</v>
      </c>
      <c r="G214">
        <v>270</v>
      </c>
      <c r="H214" t="s">
        <v>672</v>
      </c>
      <c r="I214" t="s">
        <v>587</v>
      </c>
    </row>
    <row r="215" spans="1:9" x14ac:dyDescent="0.25">
      <c r="A215">
        <v>202399</v>
      </c>
      <c r="B215" t="s">
        <v>35</v>
      </c>
      <c r="C215" t="s">
        <v>36</v>
      </c>
      <c r="D215">
        <v>29</v>
      </c>
      <c r="E215" s="5">
        <f t="shared" si="3"/>
        <v>74</v>
      </c>
      <c r="F215">
        <v>79</v>
      </c>
      <c r="G215">
        <v>245</v>
      </c>
      <c r="H215" t="s">
        <v>615</v>
      </c>
      <c r="I215" t="s">
        <v>587</v>
      </c>
    </row>
    <row r="216" spans="1:9" x14ac:dyDescent="0.25">
      <c r="A216">
        <v>201965</v>
      </c>
      <c r="B216" t="s">
        <v>74</v>
      </c>
      <c r="C216" t="s">
        <v>59</v>
      </c>
      <c r="D216">
        <v>28</v>
      </c>
      <c r="E216" s="5">
        <f t="shared" si="3"/>
        <v>76</v>
      </c>
      <c r="F216">
        <v>81</v>
      </c>
      <c r="G216">
        <v>250</v>
      </c>
      <c r="H216" t="s">
        <v>690</v>
      </c>
      <c r="I216" t="s">
        <v>587</v>
      </c>
    </row>
    <row r="217" spans="1:9" x14ac:dyDescent="0.25">
      <c r="A217">
        <v>201145</v>
      </c>
      <c r="B217" t="s">
        <v>249</v>
      </c>
      <c r="C217" t="s">
        <v>31</v>
      </c>
      <c r="D217">
        <v>28</v>
      </c>
      <c r="E217" s="5">
        <f t="shared" si="3"/>
        <v>76</v>
      </c>
      <c r="F217">
        <v>81</v>
      </c>
      <c r="G217">
        <v>235</v>
      </c>
      <c r="H217" t="s">
        <v>665</v>
      </c>
      <c r="I217" t="s">
        <v>587</v>
      </c>
    </row>
    <row r="218" spans="1:9" x14ac:dyDescent="0.25">
      <c r="A218">
        <v>203106</v>
      </c>
      <c r="B218" t="s">
        <v>730</v>
      </c>
      <c r="C218" t="s">
        <v>619</v>
      </c>
      <c r="D218">
        <v>25</v>
      </c>
      <c r="E218" s="5">
        <f t="shared" si="3"/>
        <v>74</v>
      </c>
      <c r="F218">
        <v>79</v>
      </c>
      <c r="G218">
        <v>225</v>
      </c>
      <c r="H218" t="s">
        <v>727</v>
      </c>
      <c r="I218" t="s">
        <v>696</v>
      </c>
    </row>
    <row r="219" spans="1:9" x14ac:dyDescent="0.25">
      <c r="A219">
        <v>201952</v>
      </c>
      <c r="B219" t="s">
        <v>496</v>
      </c>
      <c r="C219" t="s">
        <v>67</v>
      </c>
      <c r="D219">
        <v>26</v>
      </c>
      <c r="E219" s="5">
        <f t="shared" si="3"/>
        <v>69</v>
      </c>
      <c r="F219">
        <v>74</v>
      </c>
      <c r="G219">
        <v>181</v>
      </c>
      <c r="H219" t="s">
        <v>588</v>
      </c>
      <c r="I219" t="s">
        <v>587</v>
      </c>
    </row>
    <row r="220" spans="1:9" x14ac:dyDescent="0.25">
      <c r="A220">
        <v>203481</v>
      </c>
      <c r="B220" t="s">
        <v>549</v>
      </c>
      <c r="C220" t="s">
        <v>41</v>
      </c>
      <c r="D220">
        <v>25</v>
      </c>
      <c r="E220" s="5">
        <f t="shared" si="3"/>
        <v>79</v>
      </c>
      <c r="F220">
        <v>84</v>
      </c>
      <c r="G220">
        <v>222</v>
      </c>
      <c r="H220" t="s">
        <v>592</v>
      </c>
      <c r="I220" t="s">
        <v>587</v>
      </c>
    </row>
    <row r="221" spans="1:9" x14ac:dyDescent="0.25">
      <c r="A221">
        <v>203924</v>
      </c>
      <c r="B221" t="s">
        <v>243</v>
      </c>
      <c r="C221" t="s">
        <v>43</v>
      </c>
      <c r="D221">
        <v>21</v>
      </c>
      <c r="E221" s="5">
        <f t="shared" si="3"/>
        <v>75</v>
      </c>
      <c r="F221">
        <v>80</v>
      </c>
      <c r="G221">
        <v>210</v>
      </c>
      <c r="H221" t="s">
        <v>621</v>
      </c>
      <c r="I221" t="s">
        <v>587</v>
      </c>
    </row>
    <row r="222" spans="1:9" x14ac:dyDescent="0.25">
      <c r="A222">
        <v>202077</v>
      </c>
      <c r="B222" t="s">
        <v>374</v>
      </c>
      <c r="C222" t="s">
        <v>638</v>
      </c>
      <c r="D222">
        <v>27</v>
      </c>
      <c r="E222" s="5">
        <f t="shared" si="3"/>
        <v>70</v>
      </c>
      <c r="F222">
        <v>75</v>
      </c>
      <c r="G222">
        <v>200</v>
      </c>
      <c r="H222" t="s">
        <v>623</v>
      </c>
      <c r="I222" t="s">
        <v>587</v>
      </c>
    </row>
    <row r="223" spans="1:9" x14ac:dyDescent="0.25">
      <c r="A223">
        <v>202379</v>
      </c>
      <c r="B223" t="s">
        <v>206</v>
      </c>
      <c r="C223" t="s">
        <v>99</v>
      </c>
      <c r="D223">
        <v>27</v>
      </c>
      <c r="E223" s="5">
        <f t="shared" si="3"/>
        <v>76</v>
      </c>
      <c r="F223">
        <v>81</v>
      </c>
      <c r="G223">
        <v>200</v>
      </c>
      <c r="H223" t="s">
        <v>683</v>
      </c>
      <c r="I223" t="s">
        <v>587</v>
      </c>
    </row>
    <row r="224" spans="1:9" x14ac:dyDescent="0.25">
      <c r="A224">
        <v>203087</v>
      </c>
      <c r="B224" t="s">
        <v>331</v>
      </c>
      <c r="C224" t="s">
        <v>34</v>
      </c>
      <c r="D224">
        <v>22</v>
      </c>
      <c r="E224" s="5">
        <f t="shared" si="3"/>
        <v>72</v>
      </c>
      <c r="F224">
        <v>77</v>
      </c>
      <c r="G224">
        <v>185</v>
      </c>
      <c r="H224" t="s">
        <v>615</v>
      </c>
      <c r="I224" t="s">
        <v>587</v>
      </c>
    </row>
    <row r="225" spans="1:9" x14ac:dyDescent="0.25">
      <c r="A225">
        <v>202391</v>
      </c>
      <c r="B225" t="s">
        <v>346</v>
      </c>
      <c r="C225" t="s">
        <v>107</v>
      </c>
      <c r="D225">
        <v>26</v>
      </c>
      <c r="E225" s="5">
        <f t="shared" si="3"/>
        <v>70</v>
      </c>
      <c r="F225">
        <v>75</v>
      </c>
      <c r="G225">
        <v>200</v>
      </c>
      <c r="H225" t="s">
        <v>712</v>
      </c>
      <c r="I225" t="s">
        <v>587</v>
      </c>
    </row>
    <row r="226" spans="1:9" x14ac:dyDescent="0.25">
      <c r="A226">
        <v>202366</v>
      </c>
      <c r="B226" t="s">
        <v>316</v>
      </c>
      <c r="C226" t="s">
        <v>598</v>
      </c>
      <c r="D226">
        <v>28</v>
      </c>
      <c r="E226" s="5">
        <f t="shared" si="3"/>
        <v>79</v>
      </c>
      <c r="F226">
        <v>84</v>
      </c>
      <c r="G226">
        <v>253</v>
      </c>
      <c r="H226" t="s">
        <v>709</v>
      </c>
      <c r="I226" t="s">
        <v>710</v>
      </c>
    </row>
    <row r="227" spans="1:9" x14ac:dyDescent="0.25">
      <c r="A227">
        <v>203968</v>
      </c>
      <c r="B227" t="s">
        <v>98</v>
      </c>
      <c r="C227" t="s">
        <v>99</v>
      </c>
      <c r="D227">
        <v>23</v>
      </c>
      <c r="E227" s="5">
        <f t="shared" si="3"/>
        <v>75</v>
      </c>
      <c r="F227">
        <v>80</v>
      </c>
      <c r="G227">
        <v>245</v>
      </c>
      <c r="H227" t="s">
        <v>586</v>
      </c>
      <c r="I227" t="s">
        <v>587</v>
      </c>
    </row>
    <row r="228" spans="1:9" x14ac:dyDescent="0.25">
      <c r="A228">
        <v>201573</v>
      </c>
      <c r="B228" t="s">
        <v>91</v>
      </c>
      <c r="C228" t="s">
        <v>62</v>
      </c>
      <c r="D228">
        <v>26</v>
      </c>
      <c r="E228" s="5">
        <f t="shared" si="3"/>
        <v>70</v>
      </c>
      <c r="F228">
        <v>75</v>
      </c>
      <c r="G228">
        <v>200</v>
      </c>
      <c r="H228" t="s">
        <v>597</v>
      </c>
      <c r="I228" t="s">
        <v>587</v>
      </c>
    </row>
    <row r="229" spans="1:9" x14ac:dyDescent="0.25">
      <c r="A229">
        <v>202690</v>
      </c>
      <c r="B229" t="s">
        <v>220</v>
      </c>
      <c r="C229" t="s">
        <v>41</v>
      </c>
      <c r="D229">
        <v>26</v>
      </c>
      <c r="E229" s="5">
        <f t="shared" si="3"/>
        <v>69</v>
      </c>
      <c r="F229">
        <v>74</v>
      </c>
      <c r="G229">
        <v>195</v>
      </c>
      <c r="H229" t="s">
        <v>716</v>
      </c>
      <c r="I229" t="s">
        <v>587</v>
      </c>
    </row>
    <row r="230" spans="1:9" x14ac:dyDescent="0.25">
      <c r="A230">
        <v>202710</v>
      </c>
      <c r="B230" t="s">
        <v>132</v>
      </c>
      <c r="C230" t="s">
        <v>77</v>
      </c>
      <c r="D230">
        <v>25</v>
      </c>
      <c r="E230" s="5">
        <f t="shared" si="3"/>
        <v>74</v>
      </c>
      <c r="F230">
        <v>79</v>
      </c>
      <c r="G230">
        <v>220</v>
      </c>
      <c r="H230" t="s">
        <v>623</v>
      </c>
      <c r="I230" t="s">
        <v>587</v>
      </c>
    </row>
    <row r="231" spans="1:9" x14ac:dyDescent="0.25">
      <c r="A231">
        <v>201581</v>
      </c>
      <c r="B231" t="s">
        <v>680</v>
      </c>
      <c r="C231" t="s">
        <v>38</v>
      </c>
      <c r="D231">
        <v>26</v>
      </c>
      <c r="E231" s="5">
        <f t="shared" si="3"/>
        <v>76</v>
      </c>
      <c r="F231">
        <v>81</v>
      </c>
      <c r="G231">
        <v>242</v>
      </c>
      <c r="H231" t="s">
        <v>681</v>
      </c>
      <c r="I231" t="s">
        <v>587</v>
      </c>
    </row>
    <row r="232" spans="1:9" x14ac:dyDescent="0.25">
      <c r="A232">
        <v>200755</v>
      </c>
      <c r="B232" t="s">
        <v>656</v>
      </c>
      <c r="C232" t="s">
        <v>84</v>
      </c>
      <c r="D232">
        <v>30</v>
      </c>
      <c r="E232" s="5">
        <f t="shared" si="3"/>
        <v>71</v>
      </c>
      <c r="F232">
        <v>76</v>
      </c>
      <c r="G232">
        <v>190</v>
      </c>
      <c r="H232" t="s">
        <v>594</v>
      </c>
      <c r="I232" t="s">
        <v>587</v>
      </c>
    </row>
    <row r="233" spans="1:9" x14ac:dyDescent="0.25">
      <c r="A233">
        <v>201149</v>
      </c>
      <c r="B233" t="s">
        <v>405</v>
      </c>
      <c r="C233" t="s">
        <v>77</v>
      </c>
      <c r="D233">
        <v>30</v>
      </c>
      <c r="E233" s="5">
        <f t="shared" si="3"/>
        <v>78</v>
      </c>
      <c r="F233">
        <v>83</v>
      </c>
      <c r="G233">
        <v>232</v>
      </c>
      <c r="H233" t="s">
        <v>602</v>
      </c>
      <c r="I233" t="s">
        <v>587</v>
      </c>
    </row>
    <row r="234" spans="1:9" x14ac:dyDescent="0.25">
      <c r="A234">
        <v>201975</v>
      </c>
      <c r="B234" t="s">
        <v>376</v>
      </c>
      <c r="C234" t="s">
        <v>65</v>
      </c>
      <c r="D234">
        <v>27</v>
      </c>
      <c r="E234" s="5">
        <f t="shared" si="3"/>
        <v>71</v>
      </c>
      <c r="F234">
        <v>76</v>
      </c>
      <c r="G234">
        <v>210</v>
      </c>
      <c r="H234" t="s">
        <v>593</v>
      </c>
      <c r="I234" t="s">
        <v>587</v>
      </c>
    </row>
    <row r="235" spans="1:9" x14ac:dyDescent="0.25">
      <c r="A235">
        <v>203925</v>
      </c>
      <c r="B235" t="s">
        <v>262</v>
      </c>
      <c r="C235" t="s">
        <v>53</v>
      </c>
      <c r="D235">
        <v>23</v>
      </c>
      <c r="E235" s="5">
        <f t="shared" si="3"/>
        <v>73</v>
      </c>
      <c r="F235">
        <v>78</v>
      </c>
      <c r="G235">
        <v>225</v>
      </c>
      <c r="H235" t="s">
        <v>731</v>
      </c>
      <c r="I235" t="s">
        <v>587</v>
      </c>
    </row>
    <row r="236" spans="1:9" x14ac:dyDescent="0.25">
      <c r="A236">
        <v>204060</v>
      </c>
      <c r="B236" t="s">
        <v>291</v>
      </c>
      <c r="C236" t="s">
        <v>99</v>
      </c>
      <c r="D236">
        <v>27</v>
      </c>
      <c r="E236" s="5">
        <f t="shared" si="3"/>
        <v>75</v>
      </c>
      <c r="F236">
        <v>80</v>
      </c>
      <c r="G236">
        <v>216</v>
      </c>
      <c r="H236" t="s">
        <v>586</v>
      </c>
      <c r="I236" t="s">
        <v>640</v>
      </c>
    </row>
    <row r="237" spans="1:9" x14ac:dyDescent="0.25">
      <c r="A237">
        <v>2207</v>
      </c>
      <c r="B237" t="s">
        <v>307</v>
      </c>
      <c r="C237" t="s">
        <v>598</v>
      </c>
      <c r="D237">
        <v>33</v>
      </c>
      <c r="E237" s="5">
        <f t="shared" si="3"/>
        <v>74</v>
      </c>
      <c r="F237">
        <v>79</v>
      </c>
      <c r="G237">
        <v>240</v>
      </c>
      <c r="H237" t="s">
        <v>607</v>
      </c>
      <c r="I237" t="s">
        <v>587</v>
      </c>
    </row>
    <row r="238" spans="1:9" x14ac:dyDescent="0.25">
      <c r="A238">
        <v>201202</v>
      </c>
      <c r="B238" t="s">
        <v>64</v>
      </c>
      <c r="C238" t="s">
        <v>65</v>
      </c>
      <c r="D238">
        <v>32</v>
      </c>
      <c r="E238" s="5">
        <f t="shared" si="3"/>
        <v>76</v>
      </c>
      <c r="F238">
        <v>81</v>
      </c>
      <c r="G238">
        <v>245</v>
      </c>
      <c r="H238" t="s">
        <v>596</v>
      </c>
      <c r="I238" t="s">
        <v>673</v>
      </c>
    </row>
    <row r="239" spans="1:9" x14ac:dyDescent="0.25">
      <c r="A239">
        <v>200777</v>
      </c>
      <c r="B239" t="s">
        <v>221</v>
      </c>
      <c r="C239" t="s">
        <v>39</v>
      </c>
      <c r="D239">
        <v>28</v>
      </c>
      <c r="E239" s="5">
        <f t="shared" si="3"/>
        <v>77</v>
      </c>
      <c r="F239">
        <v>82</v>
      </c>
      <c r="G239">
        <v>225</v>
      </c>
      <c r="H239" t="s">
        <v>586</v>
      </c>
      <c r="I239" t="s">
        <v>632</v>
      </c>
    </row>
    <row r="240" spans="1:9" x14ac:dyDescent="0.25">
      <c r="A240">
        <v>201595</v>
      </c>
      <c r="B240" t="s">
        <v>189</v>
      </c>
      <c r="C240" t="s">
        <v>69</v>
      </c>
      <c r="D240">
        <v>31</v>
      </c>
      <c r="E240" s="5">
        <f t="shared" si="3"/>
        <v>76</v>
      </c>
      <c r="F240">
        <v>81</v>
      </c>
      <c r="G240">
        <v>275</v>
      </c>
      <c r="H240" t="s">
        <v>639</v>
      </c>
      <c r="I240" t="s">
        <v>587</v>
      </c>
    </row>
    <row r="241" spans="1:9" x14ac:dyDescent="0.25">
      <c r="A241">
        <v>203530</v>
      </c>
      <c r="B241" t="s">
        <v>334</v>
      </c>
      <c r="C241" t="s">
        <v>38</v>
      </c>
      <c r="D241">
        <v>23</v>
      </c>
      <c r="E241" s="5">
        <f t="shared" si="3"/>
        <v>78</v>
      </c>
      <c r="F241">
        <v>83</v>
      </c>
      <c r="G241">
        <v>220</v>
      </c>
      <c r="H241" t="s">
        <v>586</v>
      </c>
      <c r="I241" t="s">
        <v>611</v>
      </c>
    </row>
    <row r="242" spans="1:9" x14ac:dyDescent="0.25">
      <c r="A242">
        <v>203089</v>
      </c>
      <c r="B242" t="s">
        <v>271</v>
      </c>
      <c r="C242" t="s">
        <v>62</v>
      </c>
      <c r="D242">
        <v>24</v>
      </c>
      <c r="E242" s="5">
        <f t="shared" si="3"/>
        <v>78</v>
      </c>
      <c r="F242">
        <v>83</v>
      </c>
      <c r="G242">
        <v>230</v>
      </c>
      <c r="H242" t="s">
        <v>590</v>
      </c>
      <c r="I242" t="s">
        <v>587</v>
      </c>
    </row>
    <row r="243" spans="1:9" x14ac:dyDescent="0.25">
      <c r="A243">
        <v>203098</v>
      </c>
      <c r="B243" t="s">
        <v>300</v>
      </c>
      <c r="C243" t="s">
        <v>67</v>
      </c>
      <c r="D243">
        <v>24</v>
      </c>
      <c r="E243" s="5">
        <f t="shared" si="3"/>
        <v>71</v>
      </c>
      <c r="F243">
        <v>76</v>
      </c>
      <c r="G243">
        <v>215</v>
      </c>
      <c r="H243" t="s">
        <v>727</v>
      </c>
      <c r="I243" t="s">
        <v>587</v>
      </c>
    </row>
    <row r="244" spans="1:9" x14ac:dyDescent="0.25">
      <c r="A244">
        <v>101249</v>
      </c>
      <c r="B244" t="s">
        <v>652</v>
      </c>
      <c r="C244" t="s">
        <v>65</v>
      </c>
      <c r="D244">
        <v>32</v>
      </c>
      <c r="E244" s="5">
        <f t="shared" si="3"/>
        <v>66</v>
      </c>
      <c r="F244">
        <v>71</v>
      </c>
      <c r="G244">
        <v>166</v>
      </c>
      <c r="H244" t="s">
        <v>635</v>
      </c>
      <c r="I244" t="s">
        <v>587</v>
      </c>
    </row>
    <row r="245" spans="1:9" x14ac:dyDescent="0.25">
      <c r="A245">
        <v>2422</v>
      </c>
      <c r="B245" t="s">
        <v>463</v>
      </c>
      <c r="C245" t="s">
        <v>41</v>
      </c>
      <c r="D245">
        <v>35</v>
      </c>
      <c r="E245" s="5">
        <f t="shared" si="3"/>
        <v>73</v>
      </c>
      <c r="F245">
        <v>78</v>
      </c>
      <c r="G245">
        <v>210</v>
      </c>
      <c r="H245" t="s">
        <v>616</v>
      </c>
      <c r="I245" t="s">
        <v>587</v>
      </c>
    </row>
    <row r="246" spans="1:9" x14ac:dyDescent="0.25">
      <c r="A246">
        <v>202322</v>
      </c>
      <c r="B246" t="s">
        <v>528</v>
      </c>
      <c r="C246" t="s">
        <v>95</v>
      </c>
      <c r="D246">
        <v>24</v>
      </c>
      <c r="E246" s="5">
        <f t="shared" si="3"/>
        <v>71</v>
      </c>
      <c r="F246">
        <v>76</v>
      </c>
      <c r="G246">
        <v>195</v>
      </c>
      <c r="H246" t="s">
        <v>593</v>
      </c>
      <c r="I246" t="s">
        <v>587</v>
      </c>
    </row>
    <row r="247" spans="1:9" x14ac:dyDescent="0.25">
      <c r="A247">
        <v>203948</v>
      </c>
      <c r="B247" t="s">
        <v>412</v>
      </c>
      <c r="C247" t="s">
        <v>62</v>
      </c>
      <c r="D247">
        <v>21</v>
      </c>
      <c r="E247" s="5">
        <f t="shared" si="3"/>
        <v>76</v>
      </c>
      <c r="F247">
        <v>81</v>
      </c>
      <c r="G247">
        <v>265</v>
      </c>
      <c r="H247" t="s">
        <v>646</v>
      </c>
      <c r="I247" t="s">
        <v>587</v>
      </c>
    </row>
    <row r="248" spans="1:9" x14ac:dyDescent="0.25">
      <c r="A248">
        <v>202720</v>
      </c>
      <c r="B248" t="s">
        <v>344</v>
      </c>
      <c r="C248" t="s">
        <v>31</v>
      </c>
      <c r="D248">
        <v>26</v>
      </c>
      <c r="E248" s="5">
        <f t="shared" si="3"/>
        <v>77</v>
      </c>
      <c r="F248">
        <v>82</v>
      </c>
      <c r="G248">
        <v>228</v>
      </c>
      <c r="H248" t="s">
        <v>631</v>
      </c>
      <c r="I248" t="s">
        <v>587</v>
      </c>
    </row>
    <row r="249" spans="1:9" x14ac:dyDescent="0.25">
      <c r="A249">
        <v>201973</v>
      </c>
      <c r="B249" t="s">
        <v>302</v>
      </c>
      <c r="C249" t="s">
        <v>89</v>
      </c>
      <c r="D249">
        <v>28</v>
      </c>
      <c r="E249" s="5">
        <f t="shared" si="3"/>
        <v>77</v>
      </c>
      <c r="F249">
        <v>82</v>
      </c>
      <c r="G249">
        <v>231</v>
      </c>
      <c r="H249" t="s">
        <v>586</v>
      </c>
      <c r="I249" t="s">
        <v>696</v>
      </c>
    </row>
    <row r="250" spans="1:9" x14ac:dyDescent="0.25">
      <c r="A250">
        <v>202685</v>
      </c>
      <c r="B250" t="s">
        <v>518</v>
      </c>
      <c r="C250" t="s">
        <v>137</v>
      </c>
      <c r="D250">
        <v>23</v>
      </c>
      <c r="E250" s="5">
        <f t="shared" si="3"/>
        <v>79</v>
      </c>
      <c r="F250">
        <v>84</v>
      </c>
      <c r="G250">
        <v>255</v>
      </c>
      <c r="H250" t="s">
        <v>586</v>
      </c>
      <c r="I250" t="s">
        <v>714</v>
      </c>
    </row>
    <row r="251" spans="1:9" x14ac:dyDescent="0.25">
      <c r="A251">
        <v>203919</v>
      </c>
      <c r="B251" t="s">
        <v>29</v>
      </c>
      <c r="C251" t="s">
        <v>31</v>
      </c>
      <c r="D251">
        <v>20</v>
      </c>
      <c r="E251" s="5">
        <f t="shared" si="3"/>
        <v>72</v>
      </c>
      <c r="F251">
        <v>77</v>
      </c>
      <c r="G251">
        <v>209</v>
      </c>
      <c r="H251" t="s">
        <v>617</v>
      </c>
      <c r="I251" t="s">
        <v>587</v>
      </c>
    </row>
    <row r="252" spans="1:9" x14ac:dyDescent="0.25">
      <c r="A252">
        <v>203903</v>
      </c>
      <c r="B252" t="s">
        <v>154</v>
      </c>
      <c r="C252" t="s">
        <v>107</v>
      </c>
      <c r="D252">
        <v>22</v>
      </c>
      <c r="E252" s="5">
        <f t="shared" si="3"/>
        <v>72</v>
      </c>
      <c r="F252">
        <v>77</v>
      </c>
      <c r="G252">
        <v>185</v>
      </c>
      <c r="H252" t="s">
        <v>693</v>
      </c>
      <c r="I252" t="s">
        <v>587</v>
      </c>
    </row>
    <row r="253" spans="1:9" x14ac:dyDescent="0.25">
      <c r="A253">
        <v>200770</v>
      </c>
      <c r="B253" t="s">
        <v>212</v>
      </c>
      <c r="C253" t="s">
        <v>84</v>
      </c>
      <c r="D253">
        <v>28</v>
      </c>
      <c r="E253" s="5">
        <f t="shared" si="3"/>
        <v>69</v>
      </c>
      <c r="F253">
        <v>74</v>
      </c>
      <c r="G253">
        <v>180</v>
      </c>
      <c r="H253" t="s">
        <v>617</v>
      </c>
      <c r="I253" t="s">
        <v>587</v>
      </c>
    </row>
    <row r="254" spans="1:9" x14ac:dyDescent="0.25">
      <c r="A254">
        <v>202706</v>
      </c>
      <c r="B254" t="s">
        <v>254</v>
      </c>
      <c r="C254" t="s">
        <v>84</v>
      </c>
      <c r="D254">
        <v>24</v>
      </c>
      <c r="E254" s="5">
        <f t="shared" si="3"/>
        <v>74</v>
      </c>
      <c r="F254">
        <v>79</v>
      </c>
      <c r="G254">
        <v>220</v>
      </c>
      <c r="H254" t="s">
        <v>654</v>
      </c>
      <c r="I254" t="s">
        <v>587</v>
      </c>
    </row>
    <row r="255" spans="1:9" x14ac:dyDescent="0.25">
      <c r="A255">
        <v>201941</v>
      </c>
      <c r="B255" t="s">
        <v>276</v>
      </c>
      <c r="C255" t="s">
        <v>107</v>
      </c>
      <c r="D255">
        <v>27</v>
      </c>
      <c r="E255" s="5">
        <f t="shared" si="3"/>
        <v>77</v>
      </c>
      <c r="F255">
        <v>82</v>
      </c>
      <c r="G255">
        <v>235</v>
      </c>
      <c r="H255" t="s">
        <v>597</v>
      </c>
      <c r="I255" t="s">
        <v>587</v>
      </c>
    </row>
    <row r="256" spans="1:9" x14ac:dyDescent="0.25">
      <c r="A256">
        <v>203268</v>
      </c>
      <c r="B256" t="s">
        <v>252</v>
      </c>
      <c r="C256" t="s">
        <v>62</v>
      </c>
      <c r="D256">
        <v>26</v>
      </c>
      <c r="E256" s="5">
        <f t="shared" si="3"/>
        <v>70</v>
      </c>
      <c r="F256">
        <v>75</v>
      </c>
      <c r="G256">
        <v>195</v>
      </c>
      <c r="H256" t="s">
        <v>737</v>
      </c>
      <c r="I256" t="s">
        <v>738</v>
      </c>
    </row>
    <row r="257" spans="1:9" x14ac:dyDescent="0.25">
      <c r="A257">
        <v>101181</v>
      </c>
      <c r="B257" t="s">
        <v>139</v>
      </c>
      <c r="C257" t="s">
        <v>28</v>
      </c>
      <c r="D257">
        <v>33</v>
      </c>
      <c r="E257" s="5">
        <f t="shared" si="3"/>
        <v>70</v>
      </c>
      <c r="F257">
        <v>75</v>
      </c>
      <c r="G257">
        <v>200</v>
      </c>
      <c r="H257" t="s">
        <v>586</v>
      </c>
      <c r="I257" t="s">
        <v>605</v>
      </c>
    </row>
    <row r="258" spans="1:9" x14ac:dyDescent="0.25">
      <c r="A258">
        <v>200826</v>
      </c>
      <c r="B258" t="s">
        <v>661</v>
      </c>
      <c r="C258" t="s">
        <v>51</v>
      </c>
      <c r="D258">
        <v>30</v>
      </c>
      <c r="E258" s="5">
        <f t="shared" ref="E258:E321" si="4">(F258-5)</f>
        <v>67</v>
      </c>
      <c r="F258">
        <v>72</v>
      </c>
      <c r="G258">
        <v>185</v>
      </c>
      <c r="H258" t="s">
        <v>662</v>
      </c>
      <c r="I258" t="s">
        <v>663</v>
      </c>
    </row>
    <row r="259" spans="1:9" x14ac:dyDescent="0.25">
      <c r="A259">
        <v>201177</v>
      </c>
      <c r="B259" t="s">
        <v>375</v>
      </c>
      <c r="C259" t="s">
        <v>55</v>
      </c>
      <c r="D259">
        <v>28</v>
      </c>
      <c r="E259" s="5">
        <f t="shared" si="4"/>
        <v>77</v>
      </c>
      <c r="F259">
        <v>82</v>
      </c>
      <c r="G259">
        <v>240</v>
      </c>
      <c r="H259" t="s">
        <v>594</v>
      </c>
      <c r="I259" t="s">
        <v>587</v>
      </c>
    </row>
    <row r="260" spans="1:9" x14ac:dyDescent="0.25">
      <c r="A260">
        <v>2746</v>
      </c>
      <c r="B260" t="s">
        <v>482</v>
      </c>
      <c r="C260" t="s">
        <v>69</v>
      </c>
      <c r="D260">
        <v>29</v>
      </c>
      <c r="E260" s="5">
        <f t="shared" si="4"/>
        <v>76</v>
      </c>
      <c r="F260">
        <v>81</v>
      </c>
      <c r="G260">
        <v>225</v>
      </c>
      <c r="H260" t="s">
        <v>586</v>
      </c>
      <c r="I260" t="s">
        <v>587</v>
      </c>
    </row>
    <row r="261" spans="1:9" x14ac:dyDescent="0.25">
      <c r="A261">
        <v>201950</v>
      </c>
      <c r="B261" t="s">
        <v>279</v>
      </c>
      <c r="C261" t="s">
        <v>41</v>
      </c>
      <c r="D261">
        <v>24</v>
      </c>
      <c r="E261" s="5">
        <f t="shared" si="4"/>
        <v>71</v>
      </c>
      <c r="F261">
        <v>76</v>
      </c>
      <c r="G261">
        <v>205</v>
      </c>
      <c r="H261" t="s">
        <v>617</v>
      </c>
      <c r="I261" t="s">
        <v>587</v>
      </c>
    </row>
    <row r="262" spans="1:9" x14ac:dyDescent="0.25">
      <c r="A262">
        <v>203944</v>
      </c>
      <c r="B262" t="s">
        <v>442</v>
      </c>
      <c r="C262" t="s">
        <v>107</v>
      </c>
      <c r="D262">
        <v>20</v>
      </c>
      <c r="E262" s="5">
        <f t="shared" si="4"/>
        <v>76</v>
      </c>
      <c r="F262">
        <v>81</v>
      </c>
      <c r="G262">
        <v>250</v>
      </c>
      <c r="H262" t="s">
        <v>593</v>
      </c>
      <c r="I262" t="s">
        <v>587</v>
      </c>
    </row>
    <row r="263" spans="1:9" x14ac:dyDescent="0.25">
      <c r="A263">
        <v>203120</v>
      </c>
      <c r="B263" t="s">
        <v>255</v>
      </c>
      <c r="C263" t="s">
        <v>36</v>
      </c>
      <c r="D263">
        <v>25</v>
      </c>
      <c r="E263" s="5">
        <f t="shared" si="4"/>
        <v>79</v>
      </c>
      <c r="F263">
        <v>84</v>
      </c>
      <c r="G263">
        <v>255</v>
      </c>
      <c r="H263" t="s">
        <v>646</v>
      </c>
      <c r="I263" t="s">
        <v>587</v>
      </c>
    </row>
    <row r="264" spans="1:9" x14ac:dyDescent="0.25">
      <c r="A264">
        <v>203200</v>
      </c>
      <c r="B264" t="s">
        <v>280</v>
      </c>
      <c r="C264" t="s">
        <v>79</v>
      </c>
      <c r="D264">
        <v>26</v>
      </c>
      <c r="E264" s="5">
        <f t="shared" si="4"/>
        <v>73</v>
      </c>
      <c r="F264">
        <v>78</v>
      </c>
      <c r="G264">
        <v>185</v>
      </c>
      <c r="H264" t="s">
        <v>643</v>
      </c>
      <c r="I264" t="s">
        <v>587</v>
      </c>
    </row>
    <row r="265" spans="1:9" x14ac:dyDescent="0.25">
      <c r="A265">
        <v>203994</v>
      </c>
      <c r="B265" t="s">
        <v>411</v>
      </c>
      <c r="C265" t="s">
        <v>38</v>
      </c>
      <c r="D265">
        <v>20</v>
      </c>
      <c r="E265" s="5">
        <f t="shared" si="4"/>
        <v>78</v>
      </c>
      <c r="F265">
        <v>83</v>
      </c>
      <c r="G265">
        <v>280</v>
      </c>
      <c r="H265" t="s">
        <v>586</v>
      </c>
      <c r="I265" t="s">
        <v>734</v>
      </c>
    </row>
    <row r="266" spans="1:9" x14ac:dyDescent="0.25">
      <c r="A266">
        <v>203564</v>
      </c>
      <c r="B266" t="s">
        <v>353</v>
      </c>
      <c r="C266" t="s">
        <v>31</v>
      </c>
      <c r="D266">
        <v>25</v>
      </c>
      <c r="E266" s="5">
        <f t="shared" si="4"/>
        <v>68</v>
      </c>
      <c r="F266">
        <v>73</v>
      </c>
      <c r="G266">
        <v>186</v>
      </c>
      <c r="H266" t="s">
        <v>606</v>
      </c>
      <c r="I266" t="s">
        <v>587</v>
      </c>
    </row>
    <row r="267" spans="1:9" x14ac:dyDescent="0.25">
      <c r="A267">
        <v>202695</v>
      </c>
      <c r="B267" t="s">
        <v>342</v>
      </c>
      <c r="C267" t="s">
        <v>59</v>
      </c>
      <c r="D267">
        <v>23</v>
      </c>
      <c r="E267" s="5">
        <f t="shared" si="4"/>
        <v>74</v>
      </c>
      <c r="F267">
        <v>79</v>
      </c>
      <c r="G267">
        <v>230</v>
      </c>
      <c r="H267" t="s">
        <v>719</v>
      </c>
      <c r="I267" t="s">
        <v>587</v>
      </c>
    </row>
    <row r="268" spans="1:9" x14ac:dyDescent="0.25">
      <c r="A268">
        <v>203482</v>
      </c>
      <c r="B268" t="s">
        <v>415</v>
      </c>
      <c r="C268" t="s">
        <v>89</v>
      </c>
      <c r="D268">
        <v>24</v>
      </c>
      <c r="E268" s="5">
        <f t="shared" si="4"/>
        <v>79</v>
      </c>
      <c r="F268">
        <v>84</v>
      </c>
      <c r="G268">
        <v>238</v>
      </c>
      <c r="H268" t="s">
        <v>648</v>
      </c>
      <c r="I268" t="s">
        <v>673</v>
      </c>
    </row>
    <row r="269" spans="1:9" x14ac:dyDescent="0.25">
      <c r="A269">
        <v>202689</v>
      </c>
      <c r="B269" t="s">
        <v>527</v>
      </c>
      <c r="C269" t="s">
        <v>619</v>
      </c>
      <c r="D269">
        <v>25</v>
      </c>
      <c r="E269" s="5">
        <f t="shared" si="4"/>
        <v>68</v>
      </c>
      <c r="F269">
        <v>73</v>
      </c>
      <c r="G269">
        <v>184</v>
      </c>
      <c r="H269" t="s">
        <v>615</v>
      </c>
      <c r="I269" t="s">
        <v>587</v>
      </c>
    </row>
    <row r="270" spans="1:9" x14ac:dyDescent="0.25">
      <c r="A270">
        <v>203088</v>
      </c>
      <c r="B270" t="s">
        <v>358</v>
      </c>
      <c r="C270" t="s">
        <v>62</v>
      </c>
      <c r="D270">
        <v>23</v>
      </c>
      <c r="E270" s="5">
        <f t="shared" si="4"/>
        <v>71</v>
      </c>
      <c r="F270">
        <v>76</v>
      </c>
      <c r="G270">
        <v>200</v>
      </c>
      <c r="H270" t="s">
        <v>590</v>
      </c>
      <c r="I270" t="s">
        <v>587</v>
      </c>
    </row>
    <row r="271" spans="1:9" x14ac:dyDescent="0.25">
      <c r="A271">
        <v>2570</v>
      </c>
      <c r="B271" t="s">
        <v>428</v>
      </c>
      <c r="C271" t="s">
        <v>53</v>
      </c>
      <c r="D271">
        <v>30</v>
      </c>
      <c r="E271" s="5">
        <f t="shared" si="4"/>
        <v>77</v>
      </c>
      <c r="F271">
        <v>82</v>
      </c>
      <c r="G271">
        <v>270</v>
      </c>
      <c r="H271" t="s">
        <v>586</v>
      </c>
      <c r="I271" t="s">
        <v>587</v>
      </c>
    </row>
    <row r="272" spans="1:9" x14ac:dyDescent="0.25">
      <c r="A272">
        <v>202702</v>
      </c>
      <c r="B272" t="s">
        <v>211</v>
      </c>
      <c r="C272" t="s">
        <v>38</v>
      </c>
      <c r="D272">
        <v>25</v>
      </c>
      <c r="E272" s="5">
        <f t="shared" si="4"/>
        <v>75</v>
      </c>
      <c r="F272">
        <v>80</v>
      </c>
      <c r="G272">
        <v>228</v>
      </c>
      <c r="H272" t="s">
        <v>720</v>
      </c>
      <c r="I272" t="s">
        <v>587</v>
      </c>
    </row>
    <row r="273" spans="1:9" x14ac:dyDescent="0.25">
      <c r="A273">
        <v>203145</v>
      </c>
      <c r="B273" t="s">
        <v>93</v>
      </c>
      <c r="C273" t="s">
        <v>67</v>
      </c>
      <c r="D273">
        <v>25</v>
      </c>
      <c r="E273" s="5">
        <f t="shared" si="4"/>
        <v>72</v>
      </c>
      <c r="F273">
        <v>77</v>
      </c>
      <c r="G273">
        <v>201</v>
      </c>
      <c r="H273" t="s">
        <v>735</v>
      </c>
      <c r="I273" t="s">
        <v>587</v>
      </c>
    </row>
    <row r="274" spans="1:9" x14ac:dyDescent="0.25">
      <c r="A274">
        <v>203484</v>
      </c>
      <c r="B274" t="s">
        <v>140</v>
      </c>
      <c r="C274" t="s">
        <v>65</v>
      </c>
      <c r="D274">
        <v>22</v>
      </c>
      <c r="E274" s="5">
        <f t="shared" si="4"/>
        <v>72</v>
      </c>
      <c r="F274">
        <v>77</v>
      </c>
      <c r="G274">
        <v>205</v>
      </c>
      <c r="H274" t="s">
        <v>629</v>
      </c>
      <c r="I274" t="s">
        <v>587</v>
      </c>
    </row>
    <row r="275" spans="1:9" x14ac:dyDescent="0.25">
      <c r="A275">
        <v>2030</v>
      </c>
      <c r="B275" t="s">
        <v>360</v>
      </c>
      <c r="C275" t="s">
        <v>62</v>
      </c>
      <c r="D275">
        <v>37</v>
      </c>
      <c r="E275" s="5">
        <f t="shared" si="4"/>
        <v>76</v>
      </c>
      <c r="F275">
        <v>81</v>
      </c>
      <c r="G275">
        <v>225</v>
      </c>
      <c r="H275" t="s">
        <v>601</v>
      </c>
      <c r="I275" t="s">
        <v>587</v>
      </c>
    </row>
    <row r="276" spans="1:9" x14ac:dyDescent="0.25">
      <c r="A276">
        <v>201142</v>
      </c>
      <c r="B276" t="s">
        <v>200</v>
      </c>
      <c r="C276" t="s">
        <v>34</v>
      </c>
      <c r="D276">
        <v>26</v>
      </c>
      <c r="E276" s="5">
        <f t="shared" si="4"/>
        <v>76</v>
      </c>
      <c r="F276">
        <v>81</v>
      </c>
      <c r="G276">
        <v>240</v>
      </c>
      <c r="H276" t="s">
        <v>654</v>
      </c>
      <c r="I276" t="s">
        <v>587</v>
      </c>
    </row>
    <row r="277" spans="1:9" x14ac:dyDescent="0.25">
      <c r="A277">
        <v>708</v>
      </c>
      <c r="B277" t="s">
        <v>226</v>
      </c>
      <c r="C277" t="s">
        <v>36</v>
      </c>
      <c r="D277">
        <v>38</v>
      </c>
      <c r="E277" s="5">
        <f t="shared" si="4"/>
        <v>78</v>
      </c>
      <c r="F277">
        <v>83</v>
      </c>
      <c r="G277">
        <v>253</v>
      </c>
      <c r="H277" t="s">
        <v>586</v>
      </c>
      <c r="I277" t="s">
        <v>587</v>
      </c>
    </row>
    <row r="278" spans="1:9" x14ac:dyDescent="0.25">
      <c r="A278">
        <v>201567</v>
      </c>
      <c r="B278" t="s">
        <v>350</v>
      </c>
      <c r="C278" t="s">
        <v>53</v>
      </c>
      <c r="D278">
        <v>26</v>
      </c>
      <c r="E278" s="5">
        <f t="shared" si="4"/>
        <v>77</v>
      </c>
      <c r="F278">
        <v>82</v>
      </c>
      <c r="G278">
        <v>243</v>
      </c>
      <c r="H278" t="s">
        <v>617</v>
      </c>
      <c r="I278" t="s">
        <v>587</v>
      </c>
    </row>
    <row r="279" spans="1:9" x14ac:dyDescent="0.25">
      <c r="A279">
        <v>2755</v>
      </c>
      <c r="B279" t="s">
        <v>361</v>
      </c>
      <c r="C279" t="s">
        <v>36</v>
      </c>
      <c r="D279">
        <v>32</v>
      </c>
      <c r="E279" s="5">
        <f t="shared" si="4"/>
        <v>74</v>
      </c>
      <c r="F279">
        <v>79</v>
      </c>
      <c r="G279">
        <v>204</v>
      </c>
      <c r="H279" t="s">
        <v>636</v>
      </c>
      <c r="I279" t="s">
        <v>587</v>
      </c>
    </row>
    <row r="280" spans="1:9" x14ac:dyDescent="0.25">
      <c r="A280">
        <v>202338</v>
      </c>
      <c r="B280" t="s">
        <v>470</v>
      </c>
      <c r="C280" t="s">
        <v>95</v>
      </c>
      <c r="D280">
        <v>25</v>
      </c>
      <c r="E280" s="5">
        <f t="shared" si="4"/>
        <v>77</v>
      </c>
      <c r="F280">
        <v>82</v>
      </c>
      <c r="G280">
        <v>278</v>
      </c>
      <c r="H280" t="s">
        <v>705</v>
      </c>
      <c r="I280" t="s">
        <v>611</v>
      </c>
    </row>
    <row r="281" spans="1:9" x14ac:dyDescent="0.25">
      <c r="A281">
        <v>203114</v>
      </c>
      <c r="B281" t="s">
        <v>378</v>
      </c>
      <c r="C281" t="s">
        <v>62</v>
      </c>
      <c r="D281">
        <v>23</v>
      </c>
      <c r="E281" s="5">
        <f t="shared" si="4"/>
        <v>74</v>
      </c>
      <c r="F281">
        <v>79</v>
      </c>
      <c r="G281">
        <v>225</v>
      </c>
      <c r="H281" t="s">
        <v>687</v>
      </c>
      <c r="I281" t="s">
        <v>587</v>
      </c>
    </row>
    <row r="282" spans="1:9" x14ac:dyDescent="0.25">
      <c r="A282">
        <v>2550</v>
      </c>
      <c r="B282" t="s">
        <v>278</v>
      </c>
      <c r="C282" t="s">
        <v>77</v>
      </c>
      <c r="D282">
        <v>34</v>
      </c>
      <c r="E282" s="5">
        <f t="shared" si="4"/>
        <v>71</v>
      </c>
      <c r="F282">
        <v>76</v>
      </c>
      <c r="G282">
        <v>190</v>
      </c>
      <c r="H282" t="s">
        <v>592</v>
      </c>
      <c r="I282" t="s">
        <v>587</v>
      </c>
    </row>
    <row r="283" spans="1:9" x14ac:dyDescent="0.25">
      <c r="A283">
        <v>203909</v>
      </c>
      <c r="B283" t="s">
        <v>762</v>
      </c>
      <c r="C283" t="s">
        <v>69</v>
      </c>
      <c r="D283">
        <v>22</v>
      </c>
      <c r="E283" s="5">
        <f t="shared" si="4"/>
        <v>73</v>
      </c>
      <c r="F283">
        <v>78</v>
      </c>
      <c r="G283">
        <v>205</v>
      </c>
      <c r="H283" t="s">
        <v>706</v>
      </c>
      <c r="I283" t="s">
        <v>587</v>
      </c>
    </row>
    <row r="284" spans="1:9" x14ac:dyDescent="0.25">
      <c r="A284">
        <v>202691</v>
      </c>
      <c r="B284" t="s">
        <v>508</v>
      </c>
      <c r="C284" t="s">
        <v>79</v>
      </c>
      <c r="D284">
        <v>25</v>
      </c>
      <c r="E284" s="5">
        <f t="shared" si="4"/>
        <v>74</v>
      </c>
      <c r="F284">
        <v>79</v>
      </c>
      <c r="G284">
        <v>215</v>
      </c>
      <c r="H284" t="s">
        <v>717</v>
      </c>
      <c r="I284" t="s">
        <v>587</v>
      </c>
    </row>
    <row r="285" spans="1:9" x14ac:dyDescent="0.25">
      <c r="A285">
        <v>977</v>
      </c>
      <c r="B285" t="s">
        <v>126</v>
      </c>
      <c r="C285" t="s">
        <v>107</v>
      </c>
      <c r="D285">
        <v>36</v>
      </c>
      <c r="E285" s="5">
        <f t="shared" si="4"/>
        <v>73</v>
      </c>
      <c r="F285">
        <v>78</v>
      </c>
      <c r="G285">
        <v>212</v>
      </c>
      <c r="H285" t="s">
        <v>586</v>
      </c>
      <c r="I285" t="s">
        <v>587</v>
      </c>
    </row>
    <row r="286" spans="1:9" x14ac:dyDescent="0.25">
      <c r="A286">
        <v>201585</v>
      </c>
      <c r="B286" t="s">
        <v>329</v>
      </c>
      <c r="C286" t="s">
        <v>31</v>
      </c>
      <c r="D286">
        <v>26</v>
      </c>
      <c r="E286" s="5">
        <f t="shared" si="4"/>
        <v>79</v>
      </c>
      <c r="F286">
        <v>84</v>
      </c>
      <c r="G286">
        <v>265</v>
      </c>
      <c r="H286" t="s">
        <v>664</v>
      </c>
      <c r="I286" t="s">
        <v>587</v>
      </c>
    </row>
    <row r="287" spans="1:9" x14ac:dyDescent="0.25">
      <c r="A287">
        <v>203123</v>
      </c>
      <c r="B287" t="s">
        <v>418</v>
      </c>
      <c r="C287" t="s">
        <v>69</v>
      </c>
      <c r="D287">
        <v>24</v>
      </c>
      <c r="E287" s="5">
        <f t="shared" si="4"/>
        <v>75</v>
      </c>
      <c r="F287">
        <v>80</v>
      </c>
      <c r="G287">
        <v>235</v>
      </c>
      <c r="H287" t="s">
        <v>586</v>
      </c>
      <c r="I287" t="s">
        <v>732</v>
      </c>
    </row>
    <row r="288" spans="1:9" x14ac:dyDescent="0.25">
      <c r="A288">
        <v>2743</v>
      </c>
      <c r="B288" t="s">
        <v>287</v>
      </c>
      <c r="C288" t="s">
        <v>95</v>
      </c>
      <c r="D288">
        <v>30</v>
      </c>
      <c r="E288" s="5">
        <f t="shared" si="4"/>
        <v>76</v>
      </c>
      <c r="F288">
        <v>81</v>
      </c>
      <c r="G288">
        <v>235</v>
      </c>
      <c r="H288" t="s">
        <v>633</v>
      </c>
      <c r="I288" t="s">
        <v>587</v>
      </c>
    </row>
    <row r="289" spans="1:9" x14ac:dyDescent="0.25">
      <c r="A289">
        <v>203937</v>
      </c>
      <c r="B289" t="s">
        <v>58</v>
      </c>
      <c r="C289" t="s">
        <v>59</v>
      </c>
      <c r="D289">
        <v>21</v>
      </c>
      <c r="E289" s="5">
        <f t="shared" si="4"/>
        <v>76</v>
      </c>
      <c r="F289">
        <v>81</v>
      </c>
      <c r="G289">
        <v>230</v>
      </c>
      <c r="H289" t="s">
        <v>617</v>
      </c>
      <c r="I289" t="s">
        <v>587</v>
      </c>
    </row>
    <row r="290" spans="1:9" x14ac:dyDescent="0.25">
      <c r="A290">
        <v>2594</v>
      </c>
      <c r="B290" t="s">
        <v>328</v>
      </c>
      <c r="C290" t="s">
        <v>67</v>
      </c>
      <c r="D290">
        <v>34</v>
      </c>
      <c r="E290" s="5">
        <f t="shared" si="4"/>
        <v>74</v>
      </c>
      <c r="F290">
        <v>79</v>
      </c>
      <c r="G290">
        <v>212</v>
      </c>
      <c r="H290" t="s">
        <v>630</v>
      </c>
      <c r="I290" t="s">
        <v>587</v>
      </c>
    </row>
    <row r="291" spans="1:9" x14ac:dyDescent="0.25">
      <c r="A291">
        <v>200768</v>
      </c>
      <c r="B291" t="s">
        <v>351</v>
      </c>
      <c r="C291" t="s">
        <v>137</v>
      </c>
      <c r="D291">
        <v>29</v>
      </c>
      <c r="E291" s="5">
        <f t="shared" si="4"/>
        <v>67</v>
      </c>
      <c r="F291">
        <v>72</v>
      </c>
      <c r="G291">
        <v>205</v>
      </c>
      <c r="H291" t="s">
        <v>655</v>
      </c>
      <c r="I291" t="s">
        <v>587</v>
      </c>
    </row>
    <row r="292" spans="1:9" x14ac:dyDescent="0.25">
      <c r="A292">
        <v>203124</v>
      </c>
      <c r="B292" t="s">
        <v>413</v>
      </c>
      <c r="C292" t="s">
        <v>182</v>
      </c>
      <c r="D292">
        <v>25</v>
      </c>
      <c r="E292" s="5">
        <f t="shared" si="4"/>
        <v>77</v>
      </c>
      <c r="F292">
        <v>82</v>
      </c>
      <c r="G292">
        <v>250</v>
      </c>
      <c r="H292" t="s">
        <v>733</v>
      </c>
      <c r="I292" t="s">
        <v>587</v>
      </c>
    </row>
    <row r="293" spans="1:9" x14ac:dyDescent="0.25">
      <c r="A293">
        <v>202713</v>
      </c>
      <c r="B293" t="s">
        <v>475</v>
      </c>
      <c r="C293" t="s">
        <v>34</v>
      </c>
      <c r="D293">
        <v>27</v>
      </c>
      <c r="E293" s="5">
        <f t="shared" si="4"/>
        <v>75</v>
      </c>
      <c r="F293">
        <v>80</v>
      </c>
      <c r="G293">
        <v>228</v>
      </c>
      <c r="H293" t="s">
        <v>594</v>
      </c>
      <c r="I293" t="s">
        <v>587</v>
      </c>
    </row>
    <row r="294" spans="1:9" x14ac:dyDescent="0.25">
      <c r="A294">
        <v>202681</v>
      </c>
      <c r="B294" t="s">
        <v>292</v>
      </c>
      <c r="C294" t="s">
        <v>53</v>
      </c>
      <c r="D294">
        <v>23</v>
      </c>
      <c r="E294" s="5">
        <f t="shared" si="4"/>
        <v>70</v>
      </c>
      <c r="F294">
        <v>75</v>
      </c>
      <c r="G294">
        <v>193</v>
      </c>
      <c r="H294" t="s">
        <v>594</v>
      </c>
      <c r="I294" t="s">
        <v>640</v>
      </c>
    </row>
    <row r="295" spans="1:9" x14ac:dyDescent="0.25">
      <c r="A295">
        <v>200746</v>
      </c>
      <c r="B295" t="s">
        <v>45</v>
      </c>
      <c r="C295" t="s">
        <v>39</v>
      </c>
      <c r="D295">
        <v>29</v>
      </c>
      <c r="E295" s="5">
        <f t="shared" si="4"/>
        <v>78</v>
      </c>
      <c r="F295">
        <v>83</v>
      </c>
      <c r="G295">
        <v>240</v>
      </c>
      <c r="H295" t="s">
        <v>654</v>
      </c>
      <c r="I295" t="s">
        <v>587</v>
      </c>
    </row>
    <row r="296" spans="1:9" x14ac:dyDescent="0.25">
      <c r="A296">
        <v>202362</v>
      </c>
      <c r="B296" t="s">
        <v>488</v>
      </c>
      <c r="C296" t="s">
        <v>619</v>
      </c>
      <c r="D296">
        <v>24</v>
      </c>
      <c r="E296" s="5">
        <f t="shared" si="4"/>
        <v>72</v>
      </c>
      <c r="F296">
        <v>77</v>
      </c>
      <c r="G296">
        <v>230</v>
      </c>
      <c r="H296" t="s">
        <v>601</v>
      </c>
      <c r="I296" t="s">
        <v>587</v>
      </c>
    </row>
    <row r="297" spans="1:9" x14ac:dyDescent="0.25">
      <c r="A297">
        <v>202498</v>
      </c>
      <c r="B297" t="s">
        <v>502</v>
      </c>
      <c r="C297" t="s">
        <v>28</v>
      </c>
      <c r="D297">
        <v>27</v>
      </c>
      <c r="E297" s="5">
        <f t="shared" si="4"/>
        <v>75</v>
      </c>
      <c r="F297">
        <v>80</v>
      </c>
      <c r="G297">
        <v>225</v>
      </c>
      <c r="H297" t="s">
        <v>594</v>
      </c>
      <c r="I297" t="s">
        <v>587</v>
      </c>
    </row>
    <row r="298" spans="1:9" x14ac:dyDescent="0.25">
      <c r="A298">
        <v>202361</v>
      </c>
      <c r="B298" t="s">
        <v>215</v>
      </c>
      <c r="C298" t="s">
        <v>137</v>
      </c>
      <c r="D298">
        <v>26</v>
      </c>
      <c r="E298" s="5">
        <f t="shared" si="4"/>
        <v>74</v>
      </c>
      <c r="F298">
        <v>79</v>
      </c>
      <c r="G298">
        <v>215</v>
      </c>
      <c r="H298" t="s">
        <v>678</v>
      </c>
      <c r="I298" t="s">
        <v>587</v>
      </c>
    </row>
    <row r="299" spans="1:9" x14ac:dyDescent="0.25">
      <c r="A299">
        <v>204038</v>
      </c>
      <c r="B299" t="s">
        <v>224</v>
      </c>
      <c r="C299" t="s">
        <v>28</v>
      </c>
      <c r="D299">
        <v>23</v>
      </c>
      <c r="E299" s="5">
        <f t="shared" si="4"/>
        <v>69</v>
      </c>
      <c r="F299">
        <v>74</v>
      </c>
      <c r="G299">
        <v>200</v>
      </c>
      <c r="H299" t="s">
        <v>634</v>
      </c>
      <c r="I299" t="s">
        <v>587</v>
      </c>
    </row>
    <row r="300" spans="1:9" x14ac:dyDescent="0.25">
      <c r="A300">
        <v>203580</v>
      </c>
      <c r="B300" t="s">
        <v>195</v>
      </c>
      <c r="C300" t="s">
        <v>43</v>
      </c>
      <c r="D300">
        <v>25</v>
      </c>
      <c r="E300" s="5">
        <f t="shared" si="4"/>
        <v>69</v>
      </c>
      <c r="F300">
        <v>74</v>
      </c>
      <c r="G300">
        <v>180</v>
      </c>
      <c r="H300" t="s">
        <v>617</v>
      </c>
      <c r="I300" t="s">
        <v>587</v>
      </c>
    </row>
    <row r="301" spans="1:9" x14ac:dyDescent="0.25">
      <c r="A301">
        <v>202336</v>
      </c>
      <c r="B301" t="s">
        <v>465</v>
      </c>
      <c r="C301" t="s">
        <v>62</v>
      </c>
      <c r="D301">
        <v>26</v>
      </c>
      <c r="E301" s="5">
        <f t="shared" si="4"/>
        <v>78</v>
      </c>
      <c r="F301">
        <v>83</v>
      </c>
      <c r="G301">
        <v>230</v>
      </c>
      <c r="H301" t="s">
        <v>704</v>
      </c>
      <c r="I301" t="s">
        <v>587</v>
      </c>
    </row>
    <row r="302" spans="1:9" x14ac:dyDescent="0.25">
      <c r="A302">
        <v>202730</v>
      </c>
      <c r="B302" t="s">
        <v>46</v>
      </c>
      <c r="C302" t="s">
        <v>47</v>
      </c>
      <c r="D302">
        <v>26</v>
      </c>
      <c r="E302" s="5">
        <f t="shared" si="4"/>
        <v>76</v>
      </c>
      <c r="F302">
        <v>81</v>
      </c>
      <c r="G302">
        <v>255</v>
      </c>
      <c r="H302" t="s">
        <v>723</v>
      </c>
      <c r="I302" t="s">
        <v>587</v>
      </c>
    </row>
    <row r="303" spans="1:9" x14ac:dyDescent="0.25">
      <c r="A303">
        <v>2571</v>
      </c>
      <c r="B303" t="s">
        <v>78</v>
      </c>
      <c r="C303" t="s">
        <v>79</v>
      </c>
      <c r="D303">
        <v>32</v>
      </c>
      <c r="E303" s="5">
        <f t="shared" si="4"/>
        <v>70</v>
      </c>
      <c r="F303">
        <v>75</v>
      </c>
      <c r="G303">
        <v>194</v>
      </c>
      <c r="H303" t="s">
        <v>586</v>
      </c>
      <c r="I303" t="s">
        <v>614</v>
      </c>
    </row>
    <row r="304" spans="1:9" x14ac:dyDescent="0.25">
      <c r="A304">
        <v>2544</v>
      </c>
      <c r="B304" t="s">
        <v>296</v>
      </c>
      <c r="C304" t="s">
        <v>53</v>
      </c>
      <c r="D304">
        <v>30</v>
      </c>
      <c r="E304" s="5">
        <f t="shared" si="4"/>
        <v>75</v>
      </c>
      <c r="F304">
        <v>80</v>
      </c>
      <c r="G304">
        <v>250</v>
      </c>
      <c r="H304" t="s">
        <v>586</v>
      </c>
      <c r="I304" t="s">
        <v>587</v>
      </c>
    </row>
    <row r="305" spans="1:9" x14ac:dyDescent="0.25">
      <c r="A305">
        <v>201991</v>
      </c>
      <c r="B305" t="s">
        <v>285</v>
      </c>
      <c r="C305" t="s">
        <v>84</v>
      </c>
      <c r="D305">
        <v>30</v>
      </c>
      <c r="E305" s="5">
        <f t="shared" si="4"/>
        <v>70</v>
      </c>
      <c r="F305">
        <v>75</v>
      </c>
      <c r="G305">
        <v>190</v>
      </c>
      <c r="H305" t="s">
        <v>699</v>
      </c>
      <c r="I305" t="s">
        <v>587</v>
      </c>
    </row>
    <row r="306" spans="1:9" x14ac:dyDescent="0.25">
      <c r="A306">
        <v>203485</v>
      </c>
      <c r="B306" t="s">
        <v>123</v>
      </c>
      <c r="C306" t="s">
        <v>36</v>
      </c>
      <c r="D306">
        <v>24</v>
      </c>
      <c r="E306" s="5">
        <f t="shared" si="4"/>
        <v>72</v>
      </c>
      <c r="F306">
        <v>77</v>
      </c>
      <c r="G306">
        <v>189</v>
      </c>
      <c r="H306" t="s">
        <v>681</v>
      </c>
      <c r="I306" t="s">
        <v>587</v>
      </c>
    </row>
    <row r="307" spans="1:9" x14ac:dyDescent="0.25">
      <c r="A307">
        <v>200811</v>
      </c>
      <c r="B307" t="s">
        <v>660</v>
      </c>
      <c r="C307" t="s">
        <v>28</v>
      </c>
      <c r="D307">
        <v>32</v>
      </c>
      <c r="E307" s="5">
        <f t="shared" si="4"/>
        <v>76</v>
      </c>
      <c r="F307">
        <v>81</v>
      </c>
      <c r="G307">
        <v>225</v>
      </c>
      <c r="H307" t="s">
        <v>596</v>
      </c>
      <c r="I307" t="s">
        <v>587</v>
      </c>
    </row>
    <row r="308" spans="1:9" x14ac:dyDescent="0.25">
      <c r="A308">
        <v>101150</v>
      </c>
      <c r="B308" t="s">
        <v>544</v>
      </c>
      <c r="C308" t="s">
        <v>137</v>
      </c>
      <c r="D308">
        <v>28</v>
      </c>
      <c r="E308" s="5">
        <f t="shared" si="4"/>
        <v>68</v>
      </c>
      <c r="F308">
        <v>73</v>
      </c>
      <c r="G308">
        <v>175</v>
      </c>
      <c r="H308" t="s">
        <v>586</v>
      </c>
      <c r="I308" t="s">
        <v>587</v>
      </c>
    </row>
    <row r="309" spans="1:9" x14ac:dyDescent="0.25">
      <c r="A309">
        <v>201601</v>
      </c>
      <c r="B309" t="s">
        <v>365</v>
      </c>
      <c r="C309" t="s">
        <v>43</v>
      </c>
      <c r="D309">
        <v>28</v>
      </c>
      <c r="E309" s="5">
        <f t="shared" si="4"/>
        <v>75</v>
      </c>
      <c r="F309">
        <v>80</v>
      </c>
      <c r="G309">
        <v>230</v>
      </c>
      <c r="H309" t="s">
        <v>617</v>
      </c>
      <c r="I309" t="s">
        <v>688</v>
      </c>
    </row>
    <row r="310" spans="1:9" x14ac:dyDescent="0.25">
      <c r="A310">
        <v>203512</v>
      </c>
      <c r="B310" t="s">
        <v>407</v>
      </c>
      <c r="C310" t="s">
        <v>137</v>
      </c>
      <c r="D310">
        <v>22</v>
      </c>
      <c r="E310" s="5">
        <f t="shared" si="4"/>
        <v>79</v>
      </c>
      <c r="F310">
        <v>84</v>
      </c>
      <c r="G310">
        <v>220</v>
      </c>
      <c r="H310" t="s">
        <v>586</v>
      </c>
      <c r="I310" t="s">
        <v>614</v>
      </c>
    </row>
    <row r="311" spans="1:9" x14ac:dyDescent="0.25">
      <c r="A311">
        <v>2449</v>
      </c>
      <c r="B311" t="s">
        <v>467</v>
      </c>
      <c r="C311" t="s">
        <v>47</v>
      </c>
      <c r="D311">
        <v>35</v>
      </c>
      <c r="E311" s="5">
        <f t="shared" si="4"/>
        <v>76</v>
      </c>
      <c r="F311">
        <v>81</v>
      </c>
      <c r="G311">
        <v>240</v>
      </c>
      <c r="H311" t="s">
        <v>586</v>
      </c>
      <c r="I311" t="s">
        <v>600</v>
      </c>
    </row>
    <row r="312" spans="1:9" x14ac:dyDescent="0.25">
      <c r="A312">
        <v>202337</v>
      </c>
      <c r="B312" t="s">
        <v>75</v>
      </c>
      <c r="C312" t="s">
        <v>41</v>
      </c>
      <c r="D312">
        <v>25</v>
      </c>
      <c r="E312" s="5">
        <f t="shared" si="4"/>
        <v>76</v>
      </c>
      <c r="F312">
        <v>81</v>
      </c>
      <c r="G312">
        <v>225</v>
      </c>
      <c r="H312" t="s">
        <v>672</v>
      </c>
      <c r="I312" t="s">
        <v>587</v>
      </c>
    </row>
    <row r="313" spans="1:9" x14ac:dyDescent="0.25">
      <c r="A313">
        <v>2557</v>
      </c>
      <c r="B313" t="s">
        <v>448</v>
      </c>
      <c r="C313" t="s">
        <v>182</v>
      </c>
      <c r="D313">
        <v>34</v>
      </c>
      <c r="E313" s="5">
        <f t="shared" si="4"/>
        <v>69</v>
      </c>
      <c r="F313">
        <v>74</v>
      </c>
      <c r="G313">
        <v>175</v>
      </c>
      <c r="H313" t="s">
        <v>625</v>
      </c>
      <c r="I313" t="s">
        <v>587</v>
      </c>
    </row>
    <row r="314" spans="1:9" x14ac:dyDescent="0.25">
      <c r="A314">
        <v>2736</v>
      </c>
      <c r="B314" t="s">
        <v>184</v>
      </c>
      <c r="C314" t="s">
        <v>55</v>
      </c>
      <c r="D314">
        <v>30</v>
      </c>
      <c r="E314" s="5">
        <f t="shared" si="4"/>
        <v>76</v>
      </c>
      <c r="F314">
        <v>81</v>
      </c>
      <c r="G314">
        <v>220</v>
      </c>
      <c r="H314" t="s">
        <v>594</v>
      </c>
      <c r="I314" t="s">
        <v>632</v>
      </c>
    </row>
    <row r="315" spans="1:9" x14ac:dyDescent="0.25">
      <c r="A315">
        <v>202723</v>
      </c>
      <c r="B315" t="s">
        <v>340</v>
      </c>
      <c r="C315" t="s">
        <v>43</v>
      </c>
      <c r="D315">
        <v>24</v>
      </c>
      <c r="E315" s="5">
        <f t="shared" si="4"/>
        <v>72</v>
      </c>
      <c r="F315">
        <v>77</v>
      </c>
      <c r="G315">
        <v>200</v>
      </c>
      <c r="H315" t="s">
        <v>617</v>
      </c>
      <c r="I315" t="s">
        <v>587</v>
      </c>
    </row>
    <row r="316" spans="1:9" x14ac:dyDescent="0.25">
      <c r="A316">
        <v>202952</v>
      </c>
      <c r="B316" t="s">
        <v>504</v>
      </c>
      <c r="C316" t="s">
        <v>43</v>
      </c>
      <c r="D316">
        <v>26</v>
      </c>
      <c r="E316" s="5">
        <f t="shared" si="4"/>
        <v>76</v>
      </c>
      <c r="F316">
        <v>81</v>
      </c>
      <c r="G316">
        <v>225</v>
      </c>
      <c r="H316" t="s">
        <v>719</v>
      </c>
      <c r="I316" t="s">
        <v>587</v>
      </c>
    </row>
    <row r="317" spans="1:9" x14ac:dyDescent="0.25">
      <c r="A317">
        <v>1938</v>
      </c>
      <c r="B317" t="s">
        <v>233</v>
      </c>
      <c r="C317" t="s">
        <v>59</v>
      </c>
      <c r="D317">
        <v>37</v>
      </c>
      <c r="E317" s="5">
        <f t="shared" si="4"/>
        <v>73</v>
      </c>
      <c r="F317">
        <v>78</v>
      </c>
      <c r="G317">
        <v>205</v>
      </c>
      <c r="H317" t="s">
        <v>586</v>
      </c>
      <c r="I317" t="s">
        <v>600</v>
      </c>
    </row>
    <row r="318" spans="1:9" x14ac:dyDescent="0.25">
      <c r="A318">
        <v>201188</v>
      </c>
      <c r="B318" t="s">
        <v>227</v>
      </c>
      <c r="C318" t="s">
        <v>31</v>
      </c>
      <c r="D318">
        <v>30</v>
      </c>
      <c r="E318" s="5">
        <f t="shared" si="4"/>
        <v>80</v>
      </c>
      <c r="F318">
        <v>85</v>
      </c>
      <c r="G318">
        <v>265</v>
      </c>
      <c r="H318" t="s">
        <v>586</v>
      </c>
      <c r="I318" t="s">
        <v>605</v>
      </c>
    </row>
    <row r="319" spans="1:9" x14ac:dyDescent="0.25">
      <c r="A319">
        <v>101162</v>
      </c>
      <c r="B319" t="s">
        <v>241</v>
      </c>
      <c r="C319" t="s">
        <v>95</v>
      </c>
      <c r="D319">
        <v>31</v>
      </c>
      <c r="E319" s="5">
        <f t="shared" si="4"/>
        <v>78</v>
      </c>
      <c r="F319">
        <v>83</v>
      </c>
      <c r="G319">
        <v>240</v>
      </c>
      <c r="H319" t="s">
        <v>586</v>
      </c>
      <c r="I319" t="s">
        <v>649</v>
      </c>
    </row>
    <row r="320" spans="1:9" x14ac:dyDescent="0.25">
      <c r="A320">
        <v>201158</v>
      </c>
      <c r="B320" t="s">
        <v>97</v>
      </c>
      <c r="C320" t="s">
        <v>59</v>
      </c>
      <c r="D320">
        <v>29</v>
      </c>
      <c r="E320" s="5">
        <f t="shared" si="4"/>
        <v>72</v>
      </c>
      <c r="F320">
        <v>77</v>
      </c>
      <c r="G320">
        <v>210</v>
      </c>
      <c r="H320" t="s">
        <v>586</v>
      </c>
      <c r="I320" t="s">
        <v>653</v>
      </c>
    </row>
    <row r="321" spans="1:9" x14ac:dyDescent="0.25">
      <c r="A321">
        <v>202694</v>
      </c>
      <c r="B321" t="s">
        <v>393</v>
      </c>
      <c r="C321" t="s">
        <v>638</v>
      </c>
      <c r="D321">
        <v>25</v>
      </c>
      <c r="E321" s="5">
        <f t="shared" si="4"/>
        <v>76</v>
      </c>
      <c r="F321">
        <v>81</v>
      </c>
      <c r="G321">
        <v>235</v>
      </c>
      <c r="H321" t="s">
        <v>592</v>
      </c>
      <c r="I321" t="s">
        <v>587</v>
      </c>
    </row>
    <row r="322" spans="1:9" x14ac:dyDescent="0.25">
      <c r="A322">
        <v>203935</v>
      </c>
      <c r="B322" t="s">
        <v>477</v>
      </c>
      <c r="C322" t="s">
        <v>89</v>
      </c>
      <c r="D322">
        <v>21</v>
      </c>
      <c r="E322" s="5">
        <f t="shared" ref="E322:E385" si="5">(F322-5)</f>
        <v>71</v>
      </c>
      <c r="F322">
        <v>76</v>
      </c>
      <c r="G322">
        <v>220</v>
      </c>
      <c r="H322" t="s">
        <v>635</v>
      </c>
      <c r="I322" t="s">
        <v>587</v>
      </c>
    </row>
    <row r="323" spans="1:9" x14ac:dyDescent="0.25">
      <c r="A323">
        <v>201977</v>
      </c>
      <c r="B323" t="s">
        <v>510</v>
      </c>
      <c r="C323" t="s">
        <v>638</v>
      </c>
      <c r="D323">
        <v>27</v>
      </c>
      <c r="E323" s="5">
        <f t="shared" si="5"/>
        <v>71</v>
      </c>
      <c r="F323">
        <v>76</v>
      </c>
      <c r="G323">
        <v>205</v>
      </c>
      <c r="H323" t="s">
        <v>646</v>
      </c>
      <c r="I323" t="s">
        <v>587</v>
      </c>
    </row>
    <row r="324" spans="1:9" x14ac:dyDescent="0.25">
      <c r="A324">
        <v>201596</v>
      </c>
      <c r="B324" t="s">
        <v>147</v>
      </c>
      <c r="C324" t="s">
        <v>55</v>
      </c>
      <c r="D324">
        <v>28</v>
      </c>
      <c r="E324" s="5">
        <f t="shared" si="5"/>
        <v>69</v>
      </c>
      <c r="F324">
        <v>74</v>
      </c>
      <c r="G324">
        <v>190</v>
      </c>
      <c r="H324" t="s">
        <v>592</v>
      </c>
      <c r="I324" t="s">
        <v>587</v>
      </c>
    </row>
    <row r="325" spans="1:9" x14ac:dyDescent="0.25">
      <c r="A325">
        <v>203900</v>
      </c>
      <c r="B325" t="s">
        <v>124</v>
      </c>
      <c r="C325" t="s">
        <v>598</v>
      </c>
      <c r="D325">
        <v>23</v>
      </c>
      <c r="E325" s="5">
        <f t="shared" si="5"/>
        <v>70</v>
      </c>
      <c r="F325">
        <v>75</v>
      </c>
      <c r="G325">
        <v>190</v>
      </c>
      <c r="H325" t="s">
        <v>635</v>
      </c>
      <c r="I325" t="s">
        <v>587</v>
      </c>
    </row>
    <row r="326" spans="1:9" x14ac:dyDescent="0.25">
      <c r="A326">
        <v>202693</v>
      </c>
      <c r="B326" t="s">
        <v>394</v>
      </c>
      <c r="C326" t="s">
        <v>638</v>
      </c>
      <c r="D326">
        <v>25</v>
      </c>
      <c r="E326" s="5">
        <f t="shared" si="5"/>
        <v>77</v>
      </c>
      <c r="F326">
        <v>82</v>
      </c>
      <c r="G326">
        <v>245</v>
      </c>
      <c r="H326" t="s">
        <v>592</v>
      </c>
      <c r="I326" t="s">
        <v>587</v>
      </c>
    </row>
    <row r="327" spans="1:9" x14ac:dyDescent="0.25">
      <c r="A327">
        <v>201578</v>
      </c>
      <c r="B327" t="s">
        <v>485</v>
      </c>
      <c r="C327" t="s">
        <v>79</v>
      </c>
      <c r="D327">
        <v>27</v>
      </c>
      <c r="E327" s="5">
        <f t="shared" si="5"/>
        <v>77</v>
      </c>
      <c r="F327">
        <v>82</v>
      </c>
      <c r="G327">
        <v>255</v>
      </c>
      <c r="H327" t="s">
        <v>602</v>
      </c>
      <c r="I327" t="s">
        <v>587</v>
      </c>
    </row>
    <row r="328" spans="1:9" x14ac:dyDescent="0.25">
      <c r="A328">
        <v>101110</v>
      </c>
      <c r="B328" t="s">
        <v>534</v>
      </c>
      <c r="C328" t="s">
        <v>95</v>
      </c>
      <c r="D328">
        <v>28</v>
      </c>
      <c r="E328" s="5">
        <f t="shared" si="5"/>
        <v>74</v>
      </c>
      <c r="F328">
        <v>79</v>
      </c>
      <c r="G328">
        <v>230</v>
      </c>
      <c r="H328" t="s">
        <v>586</v>
      </c>
      <c r="I328" t="s">
        <v>587</v>
      </c>
    </row>
    <row r="329" spans="1:9" x14ac:dyDescent="0.25">
      <c r="A329">
        <v>101107</v>
      </c>
      <c r="B329" t="s">
        <v>545</v>
      </c>
      <c r="C329" t="s">
        <v>619</v>
      </c>
      <c r="D329">
        <v>28</v>
      </c>
      <c r="E329" s="5">
        <f t="shared" si="5"/>
        <v>76</v>
      </c>
      <c r="F329">
        <v>81</v>
      </c>
      <c r="G329">
        <v>237</v>
      </c>
      <c r="H329" t="s">
        <v>590</v>
      </c>
      <c r="I329" t="s">
        <v>587</v>
      </c>
    </row>
    <row r="330" spans="1:9" x14ac:dyDescent="0.25">
      <c r="A330">
        <v>203486</v>
      </c>
      <c r="B330" t="s">
        <v>430</v>
      </c>
      <c r="C330" t="s">
        <v>598</v>
      </c>
      <c r="D330">
        <v>25</v>
      </c>
      <c r="E330" s="5">
        <f t="shared" si="5"/>
        <v>78</v>
      </c>
      <c r="F330">
        <v>83</v>
      </c>
      <c r="G330">
        <v>235</v>
      </c>
      <c r="H330" t="s">
        <v>594</v>
      </c>
      <c r="I330" t="s">
        <v>587</v>
      </c>
    </row>
    <row r="331" spans="1:9" x14ac:dyDescent="0.25">
      <c r="A331">
        <v>2440</v>
      </c>
      <c r="B331" t="s">
        <v>83</v>
      </c>
      <c r="C331" t="s">
        <v>84</v>
      </c>
      <c r="D331">
        <v>35</v>
      </c>
      <c r="E331" s="5">
        <f t="shared" si="5"/>
        <v>74</v>
      </c>
      <c r="F331">
        <v>79</v>
      </c>
      <c r="G331">
        <v>226</v>
      </c>
      <c r="H331" t="s">
        <v>617</v>
      </c>
      <c r="I331" t="s">
        <v>587</v>
      </c>
    </row>
    <row r="332" spans="1:9" x14ac:dyDescent="0.25">
      <c r="A332">
        <v>2588</v>
      </c>
      <c r="B332" t="s">
        <v>114</v>
      </c>
      <c r="C332" t="s">
        <v>59</v>
      </c>
      <c r="D332">
        <v>35</v>
      </c>
      <c r="E332" s="5">
        <f t="shared" si="5"/>
        <v>77</v>
      </c>
      <c r="F332">
        <v>82</v>
      </c>
      <c r="G332">
        <v>235</v>
      </c>
      <c r="H332" t="s">
        <v>602</v>
      </c>
      <c r="I332" t="s">
        <v>587</v>
      </c>
    </row>
    <row r="333" spans="1:9" x14ac:dyDescent="0.25">
      <c r="A333">
        <v>203521</v>
      </c>
      <c r="B333" t="s">
        <v>183</v>
      </c>
      <c r="C333" t="s">
        <v>53</v>
      </c>
      <c r="D333">
        <v>24</v>
      </c>
      <c r="E333" s="5">
        <f t="shared" si="5"/>
        <v>71</v>
      </c>
      <c r="F333">
        <v>76</v>
      </c>
      <c r="G333">
        <v>200</v>
      </c>
      <c r="H333" t="s">
        <v>698</v>
      </c>
      <c r="I333" t="s">
        <v>640</v>
      </c>
    </row>
    <row r="334" spans="1:9" x14ac:dyDescent="0.25">
      <c r="A334">
        <v>203090</v>
      </c>
      <c r="B334" t="s">
        <v>259</v>
      </c>
      <c r="C334" t="s">
        <v>182</v>
      </c>
      <c r="D334">
        <v>22</v>
      </c>
      <c r="E334" s="5">
        <f t="shared" si="5"/>
        <v>76</v>
      </c>
      <c r="F334">
        <v>81</v>
      </c>
      <c r="G334">
        <v>215</v>
      </c>
      <c r="H334" t="s">
        <v>725</v>
      </c>
      <c r="I334" t="s">
        <v>587</v>
      </c>
    </row>
    <row r="335" spans="1:9" x14ac:dyDescent="0.25">
      <c r="A335">
        <v>203086</v>
      </c>
      <c r="B335" t="s">
        <v>343</v>
      </c>
      <c r="C335" t="s">
        <v>39</v>
      </c>
      <c r="D335">
        <v>23</v>
      </c>
      <c r="E335" s="5">
        <f t="shared" si="5"/>
        <v>80</v>
      </c>
      <c r="F335">
        <v>85</v>
      </c>
      <c r="G335">
        <v>245</v>
      </c>
      <c r="H335" t="s">
        <v>641</v>
      </c>
      <c r="I335" t="s">
        <v>587</v>
      </c>
    </row>
    <row r="336" spans="1:9" x14ac:dyDescent="0.25">
      <c r="A336">
        <v>201563</v>
      </c>
      <c r="B336" t="s">
        <v>96</v>
      </c>
      <c r="C336" t="s">
        <v>55</v>
      </c>
      <c r="D336">
        <v>26</v>
      </c>
      <c r="E336" s="5">
        <f t="shared" si="5"/>
        <v>77</v>
      </c>
      <c r="F336">
        <v>82</v>
      </c>
      <c r="G336">
        <v>235</v>
      </c>
      <c r="H336" t="s">
        <v>676</v>
      </c>
      <c r="I336" t="s">
        <v>587</v>
      </c>
    </row>
    <row r="337" spans="1:9" x14ac:dyDescent="0.25">
      <c r="A337">
        <v>203487</v>
      </c>
      <c r="B337" t="s">
        <v>145</v>
      </c>
      <c r="C337" t="s">
        <v>62</v>
      </c>
      <c r="D337">
        <v>23</v>
      </c>
      <c r="E337" s="5">
        <f t="shared" si="5"/>
        <v>73</v>
      </c>
      <c r="F337">
        <v>78</v>
      </c>
      <c r="G337">
        <v>190</v>
      </c>
      <c r="H337" t="s">
        <v>621</v>
      </c>
      <c r="I337" t="s">
        <v>587</v>
      </c>
    </row>
    <row r="338" spans="1:9" x14ac:dyDescent="0.25">
      <c r="A338">
        <v>203077</v>
      </c>
      <c r="B338" t="s">
        <v>322</v>
      </c>
      <c r="C338" t="s">
        <v>619</v>
      </c>
      <c r="D338">
        <v>21</v>
      </c>
      <c r="E338" s="5">
        <f t="shared" si="5"/>
        <v>74</v>
      </c>
      <c r="F338">
        <v>79</v>
      </c>
      <c r="G338">
        <v>232</v>
      </c>
      <c r="H338" t="s">
        <v>593</v>
      </c>
      <c r="I338" t="s">
        <v>587</v>
      </c>
    </row>
    <row r="339" spans="1:9" x14ac:dyDescent="0.25">
      <c r="A339">
        <v>201144</v>
      </c>
      <c r="B339" t="s">
        <v>159</v>
      </c>
      <c r="C339" t="s">
        <v>31</v>
      </c>
      <c r="D339">
        <v>27</v>
      </c>
      <c r="E339" s="5">
        <f t="shared" si="5"/>
        <v>68</v>
      </c>
      <c r="F339">
        <v>73</v>
      </c>
      <c r="G339">
        <v>175</v>
      </c>
      <c r="H339" t="s">
        <v>664</v>
      </c>
      <c r="I339" t="s">
        <v>587</v>
      </c>
    </row>
    <row r="340" spans="1:9" x14ac:dyDescent="0.25">
      <c r="A340">
        <v>2399</v>
      </c>
      <c r="B340" t="s">
        <v>199</v>
      </c>
      <c r="C340" t="s">
        <v>77</v>
      </c>
      <c r="D340">
        <v>34</v>
      </c>
      <c r="E340" s="5">
        <f t="shared" si="5"/>
        <v>76</v>
      </c>
      <c r="F340">
        <v>81</v>
      </c>
      <c r="G340">
        <v>230</v>
      </c>
      <c r="H340" t="s">
        <v>594</v>
      </c>
      <c r="I340" t="s">
        <v>587</v>
      </c>
    </row>
    <row r="341" spans="1:9" x14ac:dyDescent="0.25">
      <c r="A341">
        <v>2034</v>
      </c>
      <c r="B341" t="s">
        <v>382</v>
      </c>
      <c r="C341" t="s">
        <v>53</v>
      </c>
      <c r="D341">
        <v>35</v>
      </c>
      <c r="E341" s="5">
        <f t="shared" si="5"/>
        <v>75</v>
      </c>
      <c r="F341">
        <v>80</v>
      </c>
      <c r="G341">
        <v>218</v>
      </c>
      <c r="H341" t="s">
        <v>602</v>
      </c>
      <c r="I341" t="s">
        <v>587</v>
      </c>
    </row>
    <row r="342" spans="1:9" x14ac:dyDescent="0.25">
      <c r="A342">
        <v>203488</v>
      </c>
      <c r="B342" t="s">
        <v>400</v>
      </c>
      <c r="C342" t="s">
        <v>67</v>
      </c>
      <c r="D342">
        <v>23</v>
      </c>
      <c r="E342" s="5">
        <f t="shared" si="5"/>
        <v>78</v>
      </c>
      <c r="F342">
        <v>83</v>
      </c>
      <c r="G342">
        <v>230</v>
      </c>
      <c r="H342" t="s">
        <v>748</v>
      </c>
      <c r="I342" t="s">
        <v>587</v>
      </c>
    </row>
    <row r="343" spans="1:9" x14ac:dyDescent="0.25">
      <c r="A343">
        <v>203118</v>
      </c>
      <c r="B343" t="s">
        <v>468</v>
      </c>
      <c r="C343" t="s">
        <v>67</v>
      </c>
      <c r="D343">
        <v>26</v>
      </c>
      <c r="E343" s="5">
        <f t="shared" si="5"/>
        <v>75</v>
      </c>
      <c r="F343">
        <v>80</v>
      </c>
      <c r="G343">
        <v>237</v>
      </c>
      <c r="H343" t="s">
        <v>731</v>
      </c>
      <c r="I343" t="s">
        <v>587</v>
      </c>
    </row>
    <row r="344" spans="1:9" x14ac:dyDescent="0.25">
      <c r="A344">
        <v>203101</v>
      </c>
      <c r="B344" t="s">
        <v>431</v>
      </c>
      <c r="C344" t="s">
        <v>62</v>
      </c>
      <c r="D344">
        <v>26</v>
      </c>
      <c r="E344" s="5">
        <f t="shared" si="5"/>
        <v>78</v>
      </c>
      <c r="F344">
        <v>83</v>
      </c>
      <c r="G344">
        <v>255</v>
      </c>
      <c r="H344" t="s">
        <v>594</v>
      </c>
      <c r="I344" t="s">
        <v>587</v>
      </c>
    </row>
    <row r="345" spans="1:9" x14ac:dyDescent="0.25">
      <c r="A345">
        <v>203545</v>
      </c>
      <c r="B345" t="s">
        <v>441</v>
      </c>
      <c r="C345" t="s">
        <v>36</v>
      </c>
      <c r="D345">
        <v>27</v>
      </c>
      <c r="E345" s="5">
        <f t="shared" si="5"/>
        <v>79</v>
      </c>
      <c r="F345">
        <v>84</v>
      </c>
      <c r="G345">
        <v>250</v>
      </c>
      <c r="H345" t="s">
        <v>586</v>
      </c>
      <c r="I345" t="s">
        <v>757</v>
      </c>
    </row>
    <row r="346" spans="1:9" x14ac:dyDescent="0.25">
      <c r="A346">
        <v>203141</v>
      </c>
      <c r="B346" t="s">
        <v>497</v>
      </c>
      <c r="C346" t="s">
        <v>598</v>
      </c>
      <c r="D346">
        <v>29</v>
      </c>
      <c r="E346" s="5">
        <f t="shared" si="5"/>
        <v>76</v>
      </c>
      <c r="F346">
        <v>81</v>
      </c>
      <c r="G346">
        <v>242</v>
      </c>
      <c r="H346" t="s">
        <v>586</v>
      </c>
      <c r="I346" t="s">
        <v>734</v>
      </c>
    </row>
    <row r="347" spans="1:9" x14ac:dyDescent="0.25">
      <c r="A347">
        <v>203956</v>
      </c>
      <c r="B347" t="s">
        <v>371</v>
      </c>
      <c r="C347" t="s">
        <v>34</v>
      </c>
      <c r="D347">
        <v>22</v>
      </c>
      <c r="E347" s="5">
        <f t="shared" si="5"/>
        <v>77</v>
      </c>
      <c r="F347">
        <v>82</v>
      </c>
      <c r="G347">
        <v>255</v>
      </c>
      <c r="H347" t="s">
        <v>603</v>
      </c>
      <c r="I347" t="s">
        <v>587</v>
      </c>
    </row>
    <row r="348" spans="1:9" x14ac:dyDescent="0.25">
      <c r="A348">
        <v>2590</v>
      </c>
      <c r="B348" t="s">
        <v>546</v>
      </c>
      <c r="C348" t="s">
        <v>619</v>
      </c>
      <c r="D348">
        <v>32</v>
      </c>
      <c r="E348" s="5">
        <f t="shared" si="5"/>
        <v>68</v>
      </c>
      <c r="F348">
        <v>73</v>
      </c>
      <c r="G348">
        <v>198</v>
      </c>
      <c r="H348" t="s">
        <v>608</v>
      </c>
      <c r="I348" t="s">
        <v>587</v>
      </c>
    </row>
    <row r="349" spans="1:9" x14ac:dyDescent="0.25">
      <c r="A349">
        <v>101145</v>
      </c>
      <c r="B349" t="s">
        <v>203</v>
      </c>
      <c r="C349" t="s">
        <v>51</v>
      </c>
      <c r="D349">
        <v>29</v>
      </c>
      <c r="E349" s="5">
        <f t="shared" si="5"/>
        <v>70</v>
      </c>
      <c r="F349">
        <v>75</v>
      </c>
      <c r="G349">
        <v>185</v>
      </c>
      <c r="H349" t="s">
        <v>586</v>
      </c>
      <c r="I349" t="s">
        <v>587</v>
      </c>
    </row>
    <row r="350" spans="1:9" x14ac:dyDescent="0.25">
      <c r="A350">
        <v>101126</v>
      </c>
      <c r="B350" t="s">
        <v>454</v>
      </c>
      <c r="C350" t="s">
        <v>84</v>
      </c>
      <c r="D350">
        <v>30</v>
      </c>
      <c r="E350" s="5">
        <f t="shared" si="5"/>
        <v>64</v>
      </c>
      <c r="F350">
        <v>69</v>
      </c>
      <c r="G350">
        <v>180</v>
      </c>
      <c r="H350" t="s">
        <v>643</v>
      </c>
      <c r="I350" t="s">
        <v>587</v>
      </c>
    </row>
    <row r="351" spans="1:9" x14ac:dyDescent="0.25">
      <c r="A351">
        <v>203489</v>
      </c>
      <c r="B351" t="s">
        <v>550</v>
      </c>
      <c r="C351" t="s">
        <v>41</v>
      </c>
      <c r="D351">
        <v>24</v>
      </c>
      <c r="E351" s="5">
        <f t="shared" si="5"/>
        <v>71</v>
      </c>
      <c r="F351">
        <v>76</v>
      </c>
      <c r="G351">
        <v>190</v>
      </c>
      <c r="H351" t="s">
        <v>749</v>
      </c>
      <c r="I351" t="s">
        <v>587</v>
      </c>
    </row>
    <row r="352" spans="1:9" x14ac:dyDescent="0.25">
      <c r="A352">
        <v>1737</v>
      </c>
      <c r="B352" t="s">
        <v>388</v>
      </c>
      <c r="C352" t="s">
        <v>77</v>
      </c>
      <c r="D352">
        <v>37</v>
      </c>
      <c r="E352" s="5">
        <f t="shared" si="5"/>
        <v>77</v>
      </c>
      <c r="F352">
        <v>82</v>
      </c>
      <c r="G352">
        <v>250</v>
      </c>
      <c r="H352" t="s">
        <v>593</v>
      </c>
      <c r="I352" t="s">
        <v>587</v>
      </c>
    </row>
    <row r="353" spans="1:9" x14ac:dyDescent="0.25">
      <c r="A353">
        <v>2403</v>
      </c>
      <c r="B353" t="s">
        <v>613</v>
      </c>
      <c r="C353" t="s">
        <v>95</v>
      </c>
      <c r="D353">
        <v>32</v>
      </c>
      <c r="E353" s="5">
        <f t="shared" si="5"/>
        <v>78</v>
      </c>
      <c r="F353">
        <v>83</v>
      </c>
      <c r="G353">
        <v>250</v>
      </c>
      <c r="H353" t="s">
        <v>586</v>
      </c>
      <c r="I353" t="s">
        <v>614</v>
      </c>
    </row>
    <row r="354" spans="1:9" x14ac:dyDescent="0.25">
      <c r="A354">
        <v>203457</v>
      </c>
      <c r="B354" t="s">
        <v>406</v>
      </c>
      <c r="C354" t="s">
        <v>43</v>
      </c>
      <c r="D354">
        <v>21</v>
      </c>
      <c r="E354" s="5">
        <f t="shared" si="5"/>
        <v>78</v>
      </c>
      <c r="F354">
        <v>83</v>
      </c>
      <c r="G354">
        <v>228</v>
      </c>
      <c r="H354" t="s">
        <v>593</v>
      </c>
      <c r="I354" t="s">
        <v>587</v>
      </c>
    </row>
    <row r="355" spans="1:9" x14ac:dyDescent="0.25">
      <c r="A355">
        <v>201979</v>
      </c>
      <c r="B355" t="s">
        <v>138</v>
      </c>
      <c r="C355" t="s">
        <v>31</v>
      </c>
      <c r="D355">
        <v>26</v>
      </c>
      <c r="E355" s="5">
        <f t="shared" si="5"/>
        <v>73</v>
      </c>
      <c r="F355">
        <v>78</v>
      </c>
      <c r="G355">
        <v>213</v>
      </c>
      <c r="H355" t="s">
        <v>602</v>
      </c>
      <c r="I355" t="s">
        <v>587</v>
      </c>
    </row>
    <row r="356" spans="1:9" x14ac:dyDescent="0.25">
      <c r="A356">
        <v>2555</v>
      </c>
      <c r="B356" t="s">
        <v>158</v>
      </c>
      <c r="C356" t="s">
        <v>34</v>
      </c>
      <c r="D356">
        <v>34</v>
      </c>
      <c r="E356" s="5">
        <f t="shared" si="5"/>
        <v>77</v>
      </c>
      <c r="F356">
        <v>82</v>
      </c>
      <c r="G356">
        <v>255</v>
      </c>
      <c r="H356" t="s">
        <v>592</v>
      </c>
      <c r="I356" t="s">
        <v>587</v>
      </c>
    </row>
    <row r="357" spans="1:9" x14ac:dyDescent="0.25">
      <c r="A357">
        <v>203910</v>
      </c>
      <c r="B357" t="s">
        <v>308</v>
      </c>
      <c r="C357" t="s">
        <v>69</v>
      </c>
      <c r="D357">
        <v>22</v>
      </c>
      <c r="E357" s="5">
        <f t="shared" si="5"/>
        <v>70</v>
      </c>
      <c r="F357">
        <v>75</v>
      </c>
      <c r="G357">
        <v>202</v>
      </c>
      <c r="H357" t="s">
        <v>597</v>
      </c>
      <c r="I357" t="s">
        <v>587</v>
      </c>
    </row>
    <row r="358" spans="1:9" x14ac:dyDescent="0.25">
      <c r="A358">
        <v>201156</v>
      </c>
      <c r="B358" t="s">
        <v>555</v>
      </c>
      <c r="C358" t="s">
        <v>107</v>
      </c>
      <c r="D358">
        <v>29</v>
      </c>
      <c r="E358" s="5">
        <f t="shared" si="5"/>
        <v>74</v>
      </c>
      <c r="F358">
        <v>79</v>
      </c>
      <c r="G358">
        <v>210</v>
      </c>
      <c r="H358" t="s">
        <v>667</v>
      </c>
      <c r="I358" t="s">
        <v>587</v>
      </c>
    </row>
    <row r="359" spans="1:9" x14ac:dyDescent="0.25">
      <c r="A359">
        <v>201587</v>
      </c>
      <c r="B359" t="s">
        <v>90</v>
      </c>
      <c r="C359" t="s">
        <v>39</v>
      </c>
      <c r="D359">
        <v>26</v>
      </c>
      <c r="E359" s="5">
        <f t="shared" si="5"/>
        <v>75</v>
      </c>
      <c r="F359">
        <v>80</v>
      </c>
      <c r="G359">
        <v>200</v>
      </c>
      <c r="H359" t="s">
        <v>586</v>
      </c>
      <c r="I359" t="s">
        <v>611</v>
      </c>
    </row>
    <row r="360" spans="1:9" x14ac:dyDescent="0.25">
      <c r="A360">
        <v>203917</v>
      </c>
      <c r="B360" t="s">
        <v>487</v>
      </c>
      <c r="C360" t="s">
        <v>103</v>
      </c>
      <c r="D360">
        <v>21</v>
      </c>
      <c r="E360" s="5">
        <f t="shared" si="5"/>
        <v>73</v>
      </c>
      <c r="F360">
        <v>78</v>
      </c>
      <c r="G360">
        <v>205</v>
      </c>
      <c r="H360" t="s">
        <v>603</v>
      </c>
      <c r="I360" t="s">
        <v>673</v>
      </c>
    </row>
    <row r="361" spans="1:9" x14ac:dyDescent="0.25">
      <c r="A361">
        <v>202703</v>
      </c>
      <c r="B361" t="s">
        <v>387</v>
      </c>
      <c r="C361" t="s">
        <v>77</v>
      </c>
      <c r="D361">
        <v>24</v>
      </c>
      <c r="E361" s="5">
        <f t="shared" si="5"/>
        <v>77</v>
      </c>
      <c r="F361">
        <v>82</v>
      </c>
      <c r="G361">
        <v>220</v>
      </c>
      <c r="H361" t="s">
        <v>586</v>
      </c>
      <c r="I361" t="s">
        <v>686</v>
      </c>
    </row>
    <row r="362" spans="1:9" x14ac:dyDescent="0.25">
      <c r="A362">
        <v>201593</v>
      </c>
      <c r="B362" t="s">
        <v>427</v>
      </c>
      <c r="C362" t="s">
        <v>36</v>
      </c>
      <c r="D362">
        <v>29</v>
      </c>
      <c r="E362" s="5">
        <f t="shared" si="5"/>
        <v>78</v>
      </c>
      <c r="F362">
        <v>83</v>
      </c>
      <c r="G362">
        <v>295</v>
      </c>
      <c r="H362" t="s">
        <v>586</v>
      </c>
      <c r="I362" t="s">
        <v>686</v>
      </c>
    </row>
    <row r="363" spans="1:9" x14ac:dyDescent="0.25">
      <c r="A363">
        <v>202696</v>
      </c>
      <c r="B363" t="s">
        <v>523</v>
      </c>
      <c r="C363" t="s">
        <v>182</v>
      </c>
      <c r="D363">
        <v>24</v>
      </c>
      <c r="E363" s="5">
        <f t="shared" si="5"/>
        <v>79</v>
      </c>
      <c r="F363">
        <v>84</v>
      </c>
      <c r="G363">
        <v>260</v>
      </c>
      <c r="H363" t="s">
        <v>667</v>
      </c>
      <c r="I363" t="s">
        <v>686</v>
      </c>
    </row>
    <row r="364" spans="1:9" x14ac:dyDescent="0.25">
      <c r="A364">
        <v>203943</v>
      </c>
      <c r="B364" t="s">
        <v>522</v>
      </c>
      <c r="C364" t="s">
        <v>619</v>
      </c>
      <c r="D364">
        <v>19</v>
      </c>
      <c r="E364" s="5">
        <f t="shared" si="5"/>
        <v>77</v>
      </c>
      <c r="F364">
        <v>82</v>
      </c>
      <c r="G364">
        <v>240</v>
      </c>
      <c r="H364" t="s">
        <v>677</v>
      </c>
      <c r="I364" t="s">
        <v>587</v>
      </c>
    </row>
    <row r="365" spans="1:9" x14ac:dyDescent="0.25">
      <c r="A365">
        <v>202708</v>
      </c>
      <c r="B365" t="s">
        <v>156</v>
      </c>
      <c r="C365" t="s">
        <v>41</v>
      </c>
      <c r="D365">
        <v>26</v>
      </c>
      <c r="E365" s="5">
        <f t="shared" si="5"/>
        <v>69</v>
      </c>
      <c r="F365">
        <v>74</v>
      </c>
      <c r="G365">
        <v>175</v>
      </c>
      <c r="H365" t="s">
        <v>721</v>
      </c>
      <c r="I365" t="s">
        <v>587</v>
      </c>
    </row>
    <row r="366" spans="1:9" x14ac:dyDescent="0.25">
      <c r="A366">
        <v>201564</v>
      </c>
      <c r="B366" t="s">
        <v>364</v>
      </c>
      <c r="C366" t="s">
        <v>62</v>
      </c>
      <c r="D366">
        <v>27</v>
      </c>
      <c r="E366" s="5">
        <f t="shared" si="5"/>
        <v>72</v>
      </c>
      <c r="F366">
        <v>77</v>
      </c>
      <c r="G366">
        <v>210</v>
      </c>
      <c r="H366" t="s">
        <v>667</v>
      </c>
      <c r="I366" t="s">
        <v>587</v>
      </c>
    </row>
    <row r="367" spans="1:9" x14ac:dyDescent="0.25">
      <c r="A367">
        <v>203136</v>
      </c>
      <c r="B367" t="s">
        <v>330</v>
      </c>
      <c r="C367" t="s">
        <v>79</v>
      </c>
      <c r="D367">
        <v>25</v>
      </c>
      <c r="E367" s="5">
        <f t="shared" si="5"/>
        <v>79</v>
      </c>
      <c r="F367">
        <v>84</v>
      </c>
      <c r="G367">
        <v>260</v>
      </c>
      <c r="H367" t="s">
        <v>586</v>
      </c>
      <c r="I367" t="s">
        <v>734</v>
      </c>
    </row>
    <row r="368" spans="1:9" x14ac:dyDescent="0.25">
      <c r="A368">
        <v>201600</v>
      </c>
      <c r="B368" t="s">
        <v>71</v>
      </c>
      <c r="C368" t="s">
        <v>41</v>
      </c>
      <c r="D368">
        <v>28</v>
      </c>
      <c r="E368" s="5">
        <f t="shared" si="5"/>
        <v>79</v>
      </c>
      <c r="F368">
        <v>84</v>
      </c>
      <c r="G368">
        <v>255</v>
      </c>
      <c r="H368" t="s">
        <v>586</v>
      </c>
      <c r="I368" t="s">
        <v>604</v>
      </c>
    </row>
    <row r="369" spans="1:9" x14ac:dyDescent="0.25">
      <c r="A369">
        <v>201956</v>
      </c>
      <c r="B369" t="s">
        <v>146</v>
      </c>
      <c r="C369" t="s">
        <v>103</v>
      </c>
      <c r="D369">
        <v>26</v>
      </c>
      <c r="E369" s="5">
        <f t="shared" si="5"/>
        <v>76</v>
      </c>
      <c r="F369">
        <v>81</v>
      </c>
      <c r="G369">
        <v>225</v>
      </c>
      <c r="H369" t="s">
        <v>586</v>
      </c>
      <c r="I369" t="s">
        <v>692</v>
      </c>
    </row>
    <row r="370" spans="1:9" x14ac:dyDescent="0.25">
      <c r="A370">
        <v>203490</v>
      </c>
      <c r="B370" t="s">
        <v>434</v>
      </c>
      <c r="C370" t="s">
        <v>95</v>
      </c>
      <c r="D370">
        <v>21</v>
      </c>
      <c r="E370" s="5">
        <f t="shared" si="5"/>
        <v>75</v>
      </c>
      <c r="F370">
        <v>80</v>
      </c>
      <c r="G370">
        <v>198</v>
      </c>
      <c r="H370" t="s">
        <v>665</v>
      </c>
      <c r="I370" t="s">
        <v>587</v>
      </c>
    </row>
    <row r="371" spans="1:9" x14ac:dyDescent="0.25">
      <c r="A371">
        <v>203143</v>
      </c>
      <c r="B371" t="s">
        <v>439</v>
      </c>
      <c r="C371" t="s">
        <v>69</v>
      </c>
      <c r="D371">
        <v>38</v>
      </c>
      <c r="E371" s="5">
        <f t="shared" si="5"/>
        <v>70</v>
      </c>
      <c r="F371">
        <v>75</v>
      </c>
      <c r="G371">
        <v>185</v>
      </c>
      <c r="H371" t="s">
        <v>586</v>
      </c>
      <c r="I371" t="s">
        <v>600</v>
      </c>
    </row>
    <row r="372" spans="1:9" x14ac:dyDescent="0.25">
      <c r="A372">
        <v>201976</v>
      </c>
      <c r="B372" t="s">
        <v>101</v>
      </c>
      <c r="C372" t="s">
        <v>69</v>
      </c>
      <c r="D372">
        <v>26</v>
      </c>
      <c r="E372" s="5">
        <f t="shared" si="5"/>
        <v>68</v>
      </c>
      <c r="F372">
        <v>73</v>
      </c>
      <c r="G372">
        <v>210</v>
      </c>
      <c r="H372" t="s">
        <v>607</v>
      </c>
      <c r="I372" t="s">
        <v>587</v>
      </c>
    </row>
    <row r="373" spans="1:9" x14ac:dyDescent="0.25">
      <c r="A373">
        <v>203565</v>
      </c>
      <c r="B373" t="s">
        <v>151</v>
      </c>
      <c r="C373" t="s">
        <v>99</v>
      </c>
      <c r="D373">
        <v>26</v>
      </c>
      <c r="E373" s="5">
        <f t="shared" si="5"/>
        <v>72</v>
      </c>
      <c r="F373">
        <v>77</v>
      </c>
      <c r="G373">
        <v>209</v>
      </c>
      <c r="H373" t="s">
        <v>682</v>
      </c>
      <c r="I373" t="s">
        <v>587</v>
      </c>
    </row>
    <row r="374" spans="1:9" x14ac:dyDescent="0.25">
      <c r="A374">
        <v>202335</v>
      </c>
      <c r="B374" t="s">
        <v>423</v>
      </c>
      <c r="C374" t="s">
        <v>137</v>
      </c>
      <c r="D374">
        <v>26</v>
      </c>
      <c r="E374" s="5">
        <f t="shared" si="5"/>
        <v>76</v>
      </c>
      <c r="F374">
        <v>81</v>
      </c>
      <c r="G374">
        <v>235</v>
      </c>
      <c r="H374" t="s">
        <v>593</v>
      </c>
      <c r="I374" t="s">
        <v>587</v>
      </c>
    </row>
    <row r="375" spans="1:9" x14ac:dyDescent="0.25">
      <c r="A375">
        <v>201988</v>
      </c>
      <c r="B375" t="s">
        <v>697</v>
      </c>
      <c r="C375" t="s">
        <v>59</v>
      </c>
      <c r="D375">
        <v>26</v>
      </c>
      <c r="E375" s="5">
        <f t="shared" si="5"/>
        <v>67</v>
      </c>
      <c r="F375">
        <v>72</v>
      </c>
      <c r="G375">
        <v>185</v>
      </c>
      <c r="H375" t="s">
        <v>698</v>
      </c>
      <c r="I375" t="s">
        <v>640</v>
      </c>
    </row>
    <row r="376" spans="1:9" x14ac:dyDescent="0.25">
      <c r="A376">
        <v>2200</v>
      </c>
      <c r="B376" t="s">
        <v>228</v>
      </c>
      <c r="C376" t="s">
        <v>77</v>
      </c>
      <c r="D376">
        <v>34</v>
      </c>
      <c r="E376" s="5">
        <f t="shared" si="5"/>
        <v>79</v>
      </c>
      <c r="F376">
        <v>84</v>
      </c>
      <c r="G376">
        <v>250</v>
      </c>
      <c r="H376" t="s">
        <v>586</v>
      </c>
      <c r="I376" t="s">
        <v>605</v>
      </c>
    </row>
    <row r="377" spans="1:9" x14ac:dyDescent="0.25">
      <c r="A377">
        <v>202331</v>
      </c>
      <c r="B377" t="s">
        <v>231</v>
      </c>
      <c r="C377" t="s">
        <v>47</v>
      </c>
      <c r="D377">
        <v>25</v>
      </c>
      <c r="E377" s="5">
        <f t="shared" si="5"/>
        <v>76</v>
      </c>
      <c r="F377">
        <v>81</v>
      </c>
      <c r="G377">
        <v>220</v>
      </c>
      <c r="H377" t="s">
        <v>703</v>
      </c>
      <c r="I377" t="s">
        <v>587</v>
      </c>
    </row>
    <row r="378" spans="1:9" x14ac:dyDescent="0.25">
      <c r="A378">
        <v>200794</v>
      </c>
      <c r="B378" t="s">
        <v>386</v>
      </c>
      <c r="C378" t="s">
        <v>67</v>
      </c>
      <c r="D378">
        <v>30</v>
      </c>
      <c r="E378" s="5">
        <f t="shared" si="5"/>
        <v>75</v>
      </c>
      <c r="F378">
        <v>80</v>
      </c>
      <c r="G378">
        <v>253</v>
      </c>
      <c r="H378" t="s">
        <v>659</v>
      </c>
      <c r="I378" t="s">
        <v>587</v>
      </c>
    </row>
    <row r="379" spans="1:9" x14ac:dyDescent="0.25">
      <c r="A379">
        <v>1718</v>
      </c>
      <c r="B379" t="s">
        <v>429</v>
      </c>
      <c r="C379" t="s">
        <v>95</v>
      </c>
      <c r="D379">
        <v>37</v>
      </c>
      <c r="E379" s="5">
        <f t="shared" si="5"/>
        <v>74</v>
      </c>
      <c r="F379">
        <v>79</v>
      </c>
      <c r="G379">
        <v>235</v>
      </c>
      <c r="H379" t="s">
        <v>592</v>
      </c>
      <c r="I379" t="s">
        <v>587</v>
      </c>
    </row>
    <row r="380" spans="1:9" x14ac:dyDescent="0.25">
      <c r="A380">
        <v>203544</v>
      </c>
      <c r="B380" t="s">
        <v>66</v>
      </c>
      <c r="C380" t="s">
        <v>67</v>
      </c>
      <c r="D380">
        <v>32</v>
      </c>
      <c r="E380" s="5">
        <f t="shared" si="5"/>
        <v>78</v>
      </c>
      <c r="F380">
        <v>83</v>
      </c>
      <c r="G380">
        <v>260</v>
      </c>
      <c r="H380" t="s">
        <v>586</v>
      </c>
      <c r="I380" t="s">
        <v>756</v>
      </c>
    </row>
    <row r="381" spans="1:9" x14ac:dyDescent="0.25">
      <c r="A381">
        <v>203103</v>
      </c>
      <c r="B381" t="s">
        <v>313</v>
      </c>
      <c r="C381" t="s">
        <v>34</v>
      </c>
      <c r="D381">
        <v>23</v>
      </c>
      <c r="E381" s="5">
        <f t="shared" si="5"/>
        <v>78</v>
      </c>
      <c r="F381">
        <v>83</v>
      </c>
      <c r="G381">
        <v>235</v>
      </c>
      <c r="H381" t="s">
        <v>701</v>
      </c>
      <c r="I381" t="s">
        <v>587</v>
      </c>
    </row>
    <row r="382" spans="1:9" x14ac:dyDescent="0.25">
      <c r="A382">
        <v>203515</v>
      </c>
      <c r="B382" t="s">
        <v>436</v>
      </c>
      <c r="C382" t="s">
        <v>89</v>
      </c>
      <c r="D382">
        <v>24</v>
      </c>
      <c r="E382" s="5">
        <f t="shared" si="5"/>
        <v>66</v>
      </c>
      <c r="F382">
        <v>71</v>
      </c>
      <c r="G382">
        <v>175</v>
      </c>
      <c r="H382" t="s">
        <v>693</v>
      </c>
      <c r="I382" t="s">
        <v>587</v>
      </c>
    </row>
    <row r="383" spans="1:9" x14ac:dyDescent="0.25">
      <c r="A383">
        <v>203798</v>
      </c>
      <c r="B383" t="s">
        <v>759</v>
      </c>
      <c r="C383" t="s">
        <v>619</v>
      </c>
      <c r="D383">
        <v>22</v>
      </c>
      <c r="E383" s="5">
        <f t="shared" si="5"/>
        <v>73</v>
      </c>
      <c r="F383">
        <v>78</v>
      </c>
      <c r="G383">
        <v>230</v>
      </c>
      <c r="H383" t="s">
        <v>590</v>
      </c>
      <c r="I383" t="s">
        <v>587</v>
      </c>
    </row>
    <row r="384" spans="1:9" x14ac:dyDescent="0.25">
      <c r="A384">
        <v>200782</v>
      </c>
      <c r="B384" t="s">
        <v>658</v>
      </c>
      <c r="C384" t="s">
        <v>638</v>
      </c>
      <c r="D384">
        <v>30</v>
      </c>
      <c r="E384" s="5">
        <f t="shared" si="5"/>
        <v>73</v>
      </c>
      <c r="F384">
        <v>78</v>
      </c>
      <c r="G384">
        <v>224</v>
      </c>
      <c r="H384" t="s">
        <v>654</v>
      </c>
      <c r="I384" t="s">
        <v>587</v>
      </c>
    </row>
    <row r="385" spans="1:9" x14ac:dyDescent="0.25">
      <c r="A385">
        <v>203112</v>
      </c>
      <c r="B385" t="s">
        <v>27</v>
      </c>
      <c r="C385" t="s">
        <v>28</v>
      </c>
      <c r="D385">
        <v>24</v>
      </c>
      <c r="E385" s="5">
        <f t="shared" si="5"/>
        <v>74</v>
      </c>
      <c r="F385">
        <v>79</v>
      </c>
      <c r="G385">
        <v>240</v>
      </c>
      <c r="H385" t="s">
        <v>701</v>
      </c>
      <c r="I385" t="s">
        <v>587</v>
      </c>
    </row>
    <row r="386" spans="1:9" x14ac:dyDescent="0.25">
      <c r="A386">
        <v>203113</v>
      </c>
      <c r="B386" t="s">
        <v>383</v>
      </c>
      <c r="C386" t="s">
        <v>65</v>
      </c>
      <c r="D386">
        <v>22</v>
      </c>
      <c r="E386" s="5">
        <f t="shared" ref="E386:E449" si="6">(F386-5)</f>
        <v>76</v>
      </c>
      <c r="F386">
        <v>81</v>
      </c>
      <c r="G386">
        <v>210</v>
      </c>
      <c r="H386" t="s">
        <v>701</v>
      </c>
      <c r="I386" t="s">
        <v>587</v>
      </c>
    </row>
    <row r="387" spans="1:9" x14ac:dyDescent="0.25">
      <c r="A387">
        <v>202347</v>
      </c>
      <c r="B387" t="s">
        <v>432</v>
      </c>
      <c r="C387" t="s">
        <v>41</v>
      </c>
      <c r="D387">
        <v>27</v>
      </c>
      <c r="E387" s="5">
        <f t="shared" si="6"/>
        <v>74</v>
      </c>
      <c r="F387">
        <v>79</v>
      </c>
      <c r="G387">
        <v>220</v>
      </c>
      <c r="H387" t="s">
        <v>643</v>
      </c>
      <c r="I387" t="s">
        <v>587</v>
      </c>
    </row>
    <row r="388" spans="1:9" x14ac:dyDescent="0.25">
      <c r="A388">
        <v>200765</v>
      </c>
      <c r="B388" t="s">
        <v>456</v>
      </c>
      <c r="C388" t="s">
        <v>51</v>
      </c>
      <c r="D388">
        <v>29</v>
      </c>
      <c r="E388" s="5">
        <f t="shared" si="6"/>
        <v>68</v>
      </c>
      <c r="F388">
        <v>73</v>
      </c>
      <c r="G388">
        <v>186</v>
      </c>
      <c r="H388" t="s">
        <v>593</v>
      </c>
      <c r="I388" t="s">
        <v>587</v>
      </c>
    </row>
    <row r="389" spans="1:9" x14ac:dyDescent="0.25">
      <c r="A389">
        <v>201196</v>
      </c>
      <c r="B389" t="s">
        <v>471</v>
      </c>
      <c r="C389" t="s">
        <v>95</v>
      </c>
      <c r="D389">
        <v>29</v>
      </c>
      <c r="E389" s="5">
        <f t="shared" si="6"/>
        <v>70</v>
      </c>
      <c r="F389">
        <v>75</v>
      </c>
      <c r="G389">
        <v>190</v>
      </c>
      <c r="H389" t="s">
        <v>672</v>
      </c>
      <c r="I389" t="s">
        <v>587</v>
      </c>
    </row>
    <row r="390" spans="1:9" x14ac:dyDescent="0.25">
      <c r="A390">
        <v>200751</v>
      </c>
      <c r="B390" t="s">
        <v>217</v>
      </c>
      <c r="C390" t="s">
        <v>38</v>
      </c>
      <c r="D390">
        <v>31</v>
      </c>
      <c r="E390" s="5">
        <f t="shared" si="6"/>
        <v>71</v>
      </c>
      <c r="F390">
        <v>76</v>
      </c>
      <c r="G390">
        <v>213</v>
      </c>
      <c r="H390" t="s">
        <v>655</v>
      </c>
      <c r="I390" t="s">
        <v>587</v>
      </c>
    </row>
    <row r="391" spans="1:9" x14ac:dyDescent="0.25">
      <c r="A391">
        <v>2446</v>
      </c>
      <c r="B391" t="s">
        <v>133</v>
      </c>
      <c r="C391" t="s">
        <v>95</v>
      </c>
      <c r="D391">
        <v>35</v>
      </c>
      <c r="E391" s="5">
        <f t="shared" si="6"/>
        <v>74</v>
      </c>
      <c r="F391">
        <v>79</v>
      </c>
      <c r="G391">
        <v>215</v>
      </c>
      <c r="H391" t="s">
        <v>618</v>
      </c>
      <c r="I391" t="s">
        <v>587</v>
      </c>
    </row>
    <row r="392" spans="1:9" x14ac:dyDescent="0.25">
      <c r="A392">
        <v>203492</v>
      </c>
      <c r="B392" t="s">
        <v>367</v>
      </c>
      <c r="C392" t="s">
        <v>103</v>
      </c>
      <c r="D392">
        <v>23</v>
      </c>
      <c r="E392" s="5">
        <f t="shared" si="6"/>
        <v>70</v>
      </c>
      <c r="F392">
        <v>75</v>
      </c>
      <c r="G392">
        <v>190</v>
      </c>
      <c r="H392" t="s">
        <v>628</v>
      </c>
      <c r="I392" t="s">
        <v>587</v>
      </c>
    </row>
    <row r="393" spans="1:9" x14ac:dyDescent="0.25">
      <c r="A393">
        <v>101109</v>
      </c>
      <c r="B393" t="s">
        <v>214</v>
      </c>
      <c r="C393" t="s">
        <v>51</v>
      </c>
      <c r="D393">
        <v>30</v>
      </c>
      <c r="E393" s="5">
        <f t="shared" si="6"/>
        <v>68</v>
      </c>
      <c r="F393">
        <v>73</v>
      </c>
      <c r="G393">
        <v>205</v>
      </c>
      <c r="H393" t="s">
        <v>590</v>
      </c>
      <c r="I393" t="s">
        <v>587</v>
      </c>
    </row>
    <row r="394" spans="1:9" x14ac:dyDescent="0.25">
      <c r="A394">
        <v>203493</v>
      </c>
      <c r="B394" t="s">
        <v>128</v>
      </c>
      <c r="C394" t="s">
        <v>638</v>
      </c>
      <c r="D394">
        <v>24</v>
      </c>
      <c r="E394" s="5">
        <f t="shared" si="6"/>
        <v>74</v>
      </c>
      <c r="F394">
        <v>79</v>
      </c>
      <c r="G394">
        <v>205</v>
      </c>
      <c r="H394" t="s">
        <v>590</v>
      </c>
      <c r="I394" t="s">
        <v>587</v>
      </c>
    </row>
    <row r="395" spans="1:9" x14ac:dyDescent="0.25">
      <c r="A395">
        <v>2501</v>
      </c>
      <c r="B395" t="s">
        <v>207</v>
      </c>
      <c r="C395" t="s">
        <v>103</v>
      </c>
      <c r="D395">
        <v>34</v>
      </c>
      <c r="E395" s="5">
        <f t="shared" si="6"/>
        <v>75</v>
      </c>
      <c r="F395">
        <v>80</v>
      </c>
      <c r="G395">
        <v>245</v>
      </c>
      <c r="H395" t="s">
        <v>620</v>
      </c>
      <c r="I395" t="s">
        <v>587</v>
      </c>
    </row>
    <row r="396" spans="1:9" x14ac:dyDescent="0.25">
      <c r="A396">
        <v>202704</v>
      </c>
      <c r="B396" t="s">
        <v>294</v>
      </c>
      <c r="C396" t="s">
        <v>65</v>
      </c>
      <c r="D396">
        <v>25</v>
      </c>
      <c r="E396" s="5">
        <f t="shared" si="6"/>
        <v>70</v>
      </c>
      <c r="F396">
        <v>75</v>
      </c>
      <c r="G396">
        <v>208</v>
      </c>
      <c r="H396" t="s">
        <v>669</v>
      </c>
      <c r="I396" t="s">
        <v>587</v>
      </c>
    </row>
    <row r="397" spans="1:9" x14ac:dyDescent="0.25">
      <c r="A397">
        <v>202130</v>
      </c>
      <c r="B397" t="s">
        <v>547</v>
      </c>
      <c r="C397" t="s">
        <v>59</v>
      </c>
      <c r="D397">
        <v>28</v>
      </c>
      <c r="E397" s="5">
        <f t="shared" si="6"/>
        <v>73</v>
      </c>
      <c r="F397">
        <v>78</v>
      </c>
      <c r="G397">
        <v>205</v>
      </c>
      <c r="H397" t="s">
        <v>700</v>
      </c>
      <c r="I397" t="s">
        <v>587</v>
      </c>
    </row>
    <row r="398" spans="1:9" x14ac:dyDescent="0.25">
      <c r="A398">
        <v>2210</v>
      </c>
      <c r="B398" t="s">
        <v>299</v>
      </c>
      <c r="C398" t="s">
        <v>51</v>
      </c>
      <c r="D398">
        <v>34</v>
      </c>
      <c r="E398" s="5">
        <f t="shared" si="6"/>
        <v>74</v>
      </c>
      <c r="F398">
        <v>79</v>
      </c>
      <c r="G398">
        <v>234</v>
      </c>
      <c r="H398" t="s">
        <v>597</v>
      </c>
      <c r="I398" t="s">
        <v>587</v>
      </c>
    </row>
    <row r="399" spans="1:9" x14ac:dyDescent="0.25">
      <c r="A399">
        <v>203495</v>
      </c>
      <c r="B399" t="s">
        <v>337</v>
      </c>
      <c r="C399" t="s">
        <v>28</v>
      </c>
      <c r="D399">
        <v>22</v>
      </c>
      <c r="E399" s="5">
        <f t="shared" si="6"/>
        <v>74</v>
      </c>
      <c r="F399">
        <v>79</v>
      </c>
      <c r="G399">
        <v>195</v>
      </c>
      <c r="H399" t="s">
        <v>750</v>
      </c>
      <c r="I399" t="s">
        <v>587</v>
      </c>
    </row>
    <row r="400" spans="1:9" x14ac:dyDescent="0.25">
      <c r="A400">
        <v>201937</v>
      </c>
      <c r="B400" t="s">
        <v>459</v>
      </c>
      <c r="C400" t="s">
        <v>36</v>
      </c>
      <c r="D400">
        <v>24</v>
      </c>
      <c r="E400" s="5">
        <f t="shared" si="6"/>
        <v>71</v>
      </c>
      <c r="F400">
        <v>76</v>
      </c>
      <c r="G400">
        <v>192</v>
      </c>
      <c r="H400" t="s">
        <v>586</v>
      </c>
      <c r="I400" t="s">
        <v>605</v>
      </c>
    </row>
    <row r="401" spans="1:9" x14ac:dyDescent="0.25">
      <c r="A401">
        <v>203133</v>
      </c>
      <c r="B401" t="s">
        <v>286</v>
      </c>
      <c r="C401" t="s">
        <v>36</v>
      </c>
      <c r="D401">
        <v>26</v>
      </c>
      <c r="E401" s="5">
        <f t="shared" si="6"/>
        <v>76</v>
      </c>
      <c r="F401">
        <v>81</v>
      </c>
      <c r="G401">
        <v>219</v>
      </c>
      <c r="H401" t="s">
        <v>671</v>
      </c>
      <c r="I401" t="s">
        <v>587</v>
      </c>
    </row>
    <row r="402" spans="1:9" x14ac:dyDescent="0.25">
      <c r="A402">
        <v>203496</v>
      </c>
      <c r="B402" t="s">
        <v>164</v>
      </c>
      <c r="C402" t="s">
        <v>43</v>
      </c>
      <c r="D402">
        <v>24</v>
      </c>
      <c r="E402" s="5">
        <f t="shared" si="6"/>
        <v>76</v>
      </c>
      <c r="F402">
        <v>81</v>
      </c>
      <c r="G402">
        <v>215</v>
      </c>
      <c r="H402" t="s">
        <v>751</v>
      </c>
      <c r="I402" t="s">
        <v>587</v>
      </c>
    </row>
    <row r="403" spans="1:9" x14ac:dyDescent="0.25">
      <c r="A403">
        <v>203135</v>
      </c>
      <c r="B403" t="s">
        <v>462</v>
      </c>
      <c r="C403" t="s">
        <v>107</v>
      </c>
      <c r="D403">
        <v>25</v>
      </c>
      <c r="E403" s="5">
        <f t="shared" si="6"/>
        <v>79</v>
      </c>
      <c r="F403">
        <v>84</v>
      </c>
      <c r="G403">
        <v>270</v>
      </c>
      <c r="H403" t="s">
        <v>648</v>
      </c>
      <c r="I403" t="s">
        <v>673</v>
      </c>
    </row>
    <row r="404" spans="1:9" x14ac:dyDescent="0.25">
      <c r="A404">
        <v>201577</v>
      </c>
      <c r="B404" t="s">
        <v>349</v>
      </c>
      <c r="C404" t="s">
        <v>39</v>
      </c>
      <c r="D404">
        <v>27</v>
      </c>
      <c r="E404" s="5">
        <f t="shared" si="6"/>
        <v>79</v>
      </c>
      <c r="F404">
        <v>84</v>
      </c>
      <c r="G404">
        <v>255</v>
      </c>
      <c r="H404" t="s">
        <v>678</v>
      </c>
      <c r="I404" t="s">
        <v>587</v>
      </c>
    </row>
    <row r="405" spans="1:9" x14ac:dyDescent="0.25">
      <c r="A405">
        <v>203918</v>
      </c>
      <c r="B405" t="s">
        <v>282</v>
      </c>
      <c r="C405" t="s">
        <v>99</v>
      </c>
      <c r="D405">
        <v>22</v>
      </c>
      <c r="E405" s="5">
        <f t="shared" si="6"/>
        <v>75</v>
      </c>
      <c r="F405">
        <v>80</v>
      </c>
      <c r="G405">
        <v>215</v>
      </c>
      <c r="H405" t="s">
        <v>594</v>
      </c>
      <c r="I405" t="s">
        <v>587</v>
      </c>
    </row>
    <row r="406" spans="1:9" x14ac:dyDescent="0.25">
      <c r="A406">
        <v>201155</v>
      </c>
      <c r="B406" t="s">
        <v>493</v>
      </c>
      <c r="C406" t="s">
        <v>47</v>
      </c>
      <c r="D406">
        <v>29</v>
      </c>
      <c r="E406" s="5">
        <f t="shared" si="6"/>
        <v>72</v>
      </c>
      <c r="F406">
        <v>77</v>
      </c>
      <c r="G406">
        <v>205</v>
      </c>
      <c r="H406" t="s">
        <v>666</v>
      </c>
      <c r="I406" t="s">
        <v>587</v>
      </c>
    </row>
    <row r="407" spans="1:9" x14ac:dyDescent="0.25">
      <c r="A407">
        <v>101179</v>
      </c>
      <c r="B407" t="s">
        <v>438</v>
      </c>
      <c r="C407" t="s">
        <v>107</v>
      </c>
      <c r="D407">
        <v>31</v>
      </c>
      <c r="E407" s="5">
        <f t="shared" si="6"/>
        <v>69</v>
      </c>
      <c r="F407">
        <v>74</v>
      </c>
      <c r="G407">
        <v>190</v>
      </c>
      <c r="H407" t="s">
        <v>650</v>
      </c>
      <c r="I407" t="s">
        <v>587</v>
      </c>
    </row>
    <row r="408" spans="1:9" x14ac:dyDescent="0.25">
      <c r="A408">
        <v>101142</v>
      </c>
      <c r="B408" t="s">
        <v>513</v>
      </c>
      <c r="C408" t="s">
        <v>36</v>
      </c>
      <c r="D408">
        <v>32</v>
      </c>
      <c r="E408" s="5">
        <f t="shared" si="6"/>
        <v>77</v>
      </c>
      <c r="F408">
        <v>82</v>
      </c>
      <c r="G408">
        <v>249</v>
      </c>
      <c r="H408" t="s">
        <v>648</v>
      </c>
      <c r="I408" t="s">
        <v>611</v>
      </c>
    </row>
    <row r="409" spans="1:9" x14ac:dyDescent="0.25">
      <c r="A409">
        <v>201579</v>
      </c>
      <c r="B409" t="s">
        <v>272</v>
      </c>
      <c r="C409" t="s">
        <v>47</v>
      </c>
      <c r="D409">
        <v>28</v>
      </c>
      <c r="E409" s="5">
        <f t="shared" si="6"/>
        <v>81</v>
      </c>
      <c r="F409">
        <v>86</v>
      </c>
      <c r="G409">
        <v>290</v>
      </c>
      <c r="H409" t="s">
        <v>665</v>
      </c>
      <c r="I409" t="s">
        <v>587</v>
      </c>
    </row>
    <row r="410" spans="1:9" x14ac:dyDescent="0.25">
      <c r="A410">
        <v>200752</v>
      </c>
      <c r="B410" t="s">
        <v>229</v>
      </c>
      <c r="C410" t="s">
        <v>103</v>
      </c>
      <c r="D410">
        <v>28</v>
      </c>
      <c r="E410" s="5">
        <f t="shared" si="6"/>
        <v>75</v>
      </c>
      <c r="F410">
        <v>80</v>
      </c>
      <c r="G410">
        <v>230</v>
      </c>
      <c r="H410" t="s">
        <v>615</v>
      </c>
      <c r="I410" t="s">
        <v>587</v>
      </c>
    </row>
    <row r="411" spans="1:9" x14ac:dyDescent="0.25">
      <c r="A411">
        <v>203497</v>
      </c>
      <c r="B411" t="s">
        <v>234</v>
      </c>
      <c r="C411" t="s">
        <v>99</v>
      </c>
      <c r="D411">
        <v>22</v>
      </c>
      <c r="E411" s="5">
        <f t="shared" si="6"/>
        <v>80</v>
      </c>
      <c r="F411">
        <v>85</v>
      </c>
      <c r="G411">
        <v>245</v>
      </c>
      <c r="H411" t="s">
        <v>586</v>
      </c>
      <c r="I411" t="s">
        <v>611</v>
      </c>
    </row>
    <row r="412" spans="1:9" x14ac:dyDescent="0.25">
      <c r="A412">
        <v>203893</v>
      </c>
      <c r="B412" t="s">
        <v>483</v>
      </c>
      <c r="C412" t="s">
        <v>31</v>
      </c>
      <c r="D412">
        <v>24</v>
      </c>
      <c r="E412" s="5">
        <f t="shared" si="6"/>
        <v>67</v>
      </c>
      <c r="F412">
        <v>72</v>
      </c>
      <c r="G412">
        <v>165</v>
      </c>
      <c r="H412" t="s">
        <v>644</v>
      </c>
      <c r="I412" t="s">
        <v>587</v>
      </c>
    </row>
    <row r="413" spans="1:9" x14ac:dyDescent="0.25">
      <c r="A413">
        <v>201566</v>
      </c>
      <c r="B413" t="s">
        <v>536</v>
      </c>
      <c r="C413" t="s">
        <v>34</v>
      </c>
      <c r="D413">
        <v>26</v>
      </c>
      <c r="E413" s="5">
        <f t="shared" si="6"/>
        <v>70</v>
      </c>
      <c r="F413">
        <v>75</v>
      </c>
      <c r="G413">
        <v>200</v>
      </c>
      <c r="H413" t="s">
        <v>617</v>
      </c>
      <c r="I413" t="s">
        <v>587</v>
      </c>
    </row>
    <row r="414" spans="1:9" x14ac:dyDescent="0.25">
      <c r="A414">
        <v>201583</v>
      </c>
      <c r="B414" t="s">
        <v>60</v>
      </c>
      <c r="C414" t="s">
        <v>41</v>
      </c>
      <c r="D414">
        <v>27</v>
      </c>
      <c r="E414" s="5">
        <f t="shared" si="6"/>
        <v>77</v>
      </c>
      <c r="F414">
        <v>82</v>
      </c>
      <c r="G414">
        <v>240</v>
      </c>
      <c r="H414" t="s">
        <v>682</v>
      </c>
      <c r="I414" t="s">
        <v>587</v>
      </c>
    </row>
    <row r="415" spans="1:9" x14ac:dyDescent="0.25">
      <c r="A415">
        <v>200797</v>
      </c>
      <c r="B415" t="s">
        <v>281</v>
      </c>
      <c r="C415" t="s">
        <v>103</v>
      </c>
      <c r="D415">
        <v>30</v>
      </c>
      <c r="E415" s="5">
        <f t="shared" si="6"/>
        <v>79</v>
      </c>
      <c r="F415">
        <v>84</v>
      </c>
      <c r="G415">
        <v>240</v>
      </c>
      <c r="H415" t="s">
        <v>617</v>
      </c>
      <c r="I415" t="s">
        <v>587</v>
      </c>
    </row>
    <row r="416" spans="1:9" x14ac:dyDescent="0.25">
      <c r="A416">
        <v>203527</v>
      </c>
      <c r="B416" t="s">
        <v>321</v>
      </c>
      <c r="C416" t="s">
        <v>107</v>
      </c>
      <c r="D416">
        <v>24</v>
      </c>
      <c r="E416" s="5">
        <f t="shared" si="6"/>
        <v>78</v>
      </c>
      <c r="F416">
        <v>83</v>
      </c>
      <c r="G416">
        <v>230</v>
      </c>
      <c r="H416" t="s">
        <v>594</v>
      </c>
      <c r="I416" t="s">
        <v>587</v>
      </c>
    </row>
    <row r="417" spans="1:9" x14ac:dyDescent="0.25">
      <c r="A417">
        <v>2223</v>
      </c>
      <c r="B417" t="s">
        <v>172</v>
      </c>
      <c r="C417" t="s">
        <v>28</v>
      </c>
      <c r="D417">
        <v>34</v>
      </c>
      <c r="E417" s="5">
        <f t="shared" si="6"/>
        <v>78</v>
      </c>
      <c r="F417">
        <v>83</v>
      </c>
      <c r="G417">
        <v>255</v>
      </c>
      <c r="H417" t="s">
        <v>609</v>
      </c>
      <c r="I417" t="s">
        <v>610</v>
      </c>
    </row>
    <row r="418" spans="1:9" x14ac:dyDescent="0.25">
      <c r="A418">
        <v>203930</v>
      </c>
      <c r="B418" t="s">
        <v>323</v>
      </c>
      <c r="C418" t="s">
        <v>36</v>
      </c>
      <c r="D418">
        <v>25</v>
      </c>
      <c r="E418" s="5">
        <f t="shared" si="6"/>
        <v>71</v>
      </c>
      <c r="F418">
        <v>76</v>
      </c>
      <c r="G418">
        <v>210</v>
      </c>
      <c r="H418" t="s">
        <v>601</v>
      </c>
      <c r="I418" t="s">
        <v>587</v>
      </c>
    </row>
    <row r="419" spans="1:9" x14ac:dyDescent="0.25">
      <c r="A419">
        <v>2742</v>
      </c>
      <c r="B419" t="s">
        <v>498</v>
      </c>
      <c r="C419" t="s">
        <v>34</v>
      </c>
      <c r="D419">
        <v>29</v>
      </c>
      <c r="E419" s="5">
        <f t="shared" si="6"/>
        <v>67</v>
      </c>
      <c r="F419">
        <v>72</v>
      </c>
      <c r="G419">
        <v>170</v>
      </c>
      <c r="H419" t="s">
        <v>586</v>
      </c>
      <c r="I419" t="s">
        <v>587</v>
      </c>
    </row>
    <row r="420" spans="1:9" x14ac:dyDescent="0.25">
      <c r="A420">
        <v>201586</v>
      </c>
      <c r="B420" t="s">
        <v>288</v>
      </c>
      <c r="C420" t="s">
        <v>34</v>
      </c>
      <c r="D420">
        <v>25</v>
      </c>
      <c r="E420" s="5">
        <f t="shared" si="6"/>
        <v>77</v>
      </c>
      <c r="F420">
        <v>82</v>
      </c>
      <c r="G420">
        <v>245</v>
      </c>
      <c r="H420" t="s">
        <v>586</v>
      </c>
      <c r="I420" t="s">
        <v>684</v>
      </c>
    </row>
    <row r="421" spans="1:9" x14ac:dyDescent="0.25">
      <c r="A421">
        <v>203508</v>
      </c>
      <c r="B421" t="s">
        <v>320</v>
      </c>
      <c r="C421" t="s">
        <v>598</v>
      </c>
      <c r="D421">
        <v>21</v>
      </c>
      <c r="E421" s="5">
        <f t="shared" si="6"/>
        <v>74</v>
      </c>
      <c r="F421">
        <v>79</v>
      </c>
      <c r="G421">
        <v>208</v>
      </c>
      <c r="H421" t="s">
        <v>586</v>
      </c>
      <c r="I421" t="s">
        <v>599</v>
      </c>
    </row>
    <row r="422" spans="1:9" x14ac:dyDescent="0.25">
      <c r="A422">
        <v>203552</v>
      </c>
      <c r="B422" t="s">
        <v>170</v>
      </c>
      <c r="C422" t="s">
        <v>638</v>
      </c>
      <c r="D422">
        <v>24</v>
      </c>
      <c r="E422" s="5">
        <f t="shared" si="6"/>
        <v>69</v>
      </c>
      <c r="F422">
        <v>74</v>
      </c>
      <c r="G422">
        <v>185</v>
      </c>
      <c r="H422" t="s">
        <v>594</v>
      </c>
      <c r="I422" t="s">
        <v>587</v>
      </c>
    </row>
    <row r="423" spans="1:9" x14ac:dyDescent="0.25">
      <c r="A423">
        <v>203498</v>
      </c>
      <c r="B423" t="s">
        <v>398</v>
      </c>
      <c r="C423" t="s">
        <v>36</v>
      </c>
      <c r="D423">
        <v>22</v>
      </c>
      <c r="E423" s="5">
        <f t="shared" si="6"/>
        <v>73</v>
      </c>
      <c r="F423">
        <v>78</v>
      </c>
      <c r="G423">
        <v>227</v>
      </c>
      <c r="H423" t="s">
        <v>617</v>
      </c>
      <c r="I423" t="s">
        <v>587</v>
      </c>
    </row>
    <row r="424" spans="1:9" x14ac:dyDescent="0.25">
      <c r="A424">
        <v>203894</v>
      </c>
      <c r="B424" t="s">
        <v>401</v>
      </c>
      <c r="C424" t="s">
        <v>55</v>
      </c>
      <c r="D424">
        <v>23</v>
      </c>
      <c r="E424" s="5">
        <f t="shared" si="6"/>
        <v>68</v>
      </c>
      <c r="F424">
        <v>73</v>
      </c>
      <c r="G424">
        <v>175</v>
      </c>
      <c r="H424" t="s">
        <v>615</v>
      </c>
      <c r="I424" t="s">
        <v>587</v>
      </c>
    </row>
    <row r="425" spans="1:9" x14ac:dyDescent="0.25">
      <c r="A425">
        <v>203499</v>
      </c>
      <c r="B425" t="s">
        <v>333</v>
      </c>
      <c r="C425" t="s">
        <v>28</v>
      </c>
      <c r="D425">
        <v>22</v>
      </c>
      <c r="E425" s="5">
        <f t="shared" si="6"/>
        <v>66</v>
      </c>
      <c r="F425">
        <v>71</v>
      </c>
      <c r="G425">
        <v>175</v>
      </c>
      <c r="H425" t="s">
        <v>616</v>
      </c>
      <c r="I425" t="s">
        <v>587</v>
      </c>
    </row>
    <row r="426" spans="1:9" x14ac:dyDescent="0.25">
      <c r="A426">
        <v>200769</v>
      </c>
      <c r="B426" t="s">
        <v>125</v>
      </c>
      <c r="C426" t="s">
        <v>55</v>
      </c>
      <c r="D426">
        <v>29</v>
      </c>
      <c r="E426" s="5">
        <f t="shared" si="6"/>
        <v>70</v>
      </c>
      <c r="F426">
        <v>75</v>
      </c>
      <c r="G426">
        <v>215</v>
      </c>
      <c r="H426" t="s">
        <v>606</v>
      </c>
      <c r="I426" t="s">
        <v>587</v>
      </c>
    </row>
    <row r="427" spans="1:9" x14ac:dyDescent="0.25">
      <c r="A427">
        <v>2733</v>
      </c>
      <c r="B427" t="s">
        <v>347</v>
      </c>
      <c r="C427" t="s">
        <v>79</v>
      </c>
      <c r="D427">
        <v>29</v>
      </c>
      <c r="E427" s="5">
        <f t="shared" si="6"/>
        <v>74</v>
      </c>
      <c r="F427">
        <v>79</v>
      </c>
      <c r="G427">
        <v>192</v>
      </c>
      <c r="H427" t="s">
        <v>586</v>
      </c>
      <c r="I427" t="s">
        <v>587</v>
      </c>
    </row>
    <row r="428" spans="1:9" x14ac:dyDescent="0.25">
      <c r="A428">
        <v>101183</v>
      </c>
      <c r="B428" t="s">
        <v>443</v>
      </c>
      <c r="C428" t="s">
        <v>89</v>
      </c>
      <c r="D428">
        <v>31</v>
      </c>
      <c r="E428" s="5">
        <f t="shared" si="6"/>
        <v>77</v>
      </c>
      <c r="F428">
        <v>82</v>
      </c>
      <c r="G428">
        <v>236</v>
      </c>
      <c r="H428" t="s">
        <v>594</v>
      </c>
      <c r="I428" t="s">
        <v>587</v>
      </c>
    </row>
    <row r="429" spans="1:9" x14ac:dyDescent="0.25">
      <c r="A429">
        <v>1890</v>
      </c>
      <c r="B429" t="s">
        <v>357</v>
      </c>
      <c r="C429" t="s">
        <v>53</v>
      </c>
      <c r="D429">
        <v>37</v>
      </c>
      <c r="E429" s="5">
        <f t="shared" si="6"/>
        <v>74</v>
      </c>
      <c r="F429">
        <v>79</v>
      </c>
      <c r="G429">
        <v>228</v>
      </c>
      <c r="H429" t="s">
        <v>596</v>
      </c>
      <c r="I429" t="s">
        <v>587</v>
      </c>
    </row>
    <row r="430" spans="1:9" x14ac:dyDescent="0.25">
      <c r="A430">
        <v>200761</v>
      </c>
      <c r="B430" t="s">
        <v>548</v>
      </c>
      <c r="C430" t="s">
        <v>65</v>
      </c>
      <c r="D430">
        <v>29</v>
      </c>
      <c r="E430" s="5">
        <f t="shared" si="6"/>
        <v>77</v>
      </c>
      <c r="F430">
        <v>82</v>
      </c>
      <c r="G430">
        <v>230</v>
      </c>
      <c r="H430" t="s">
        <v>639</v>
      </c>
      <c r="I430" t="s">
        <v>587</v>
      </c>
    </row>
    <row r="431" spans="1:9" x14ac:dyDescent="0.25">
      <c r="A431">
        <v>203963</v>
      </c>
      <c r="B431" t="s">
        <v>538</v>
      </c>
      <c r="C431" t="s">
        <v>47</v>
      </c>
      <c r="D431">
        <v>24</v>
      </c>
      <c r="E431" s="5">
        <f t="shared" si="6"/>
        <v>78</v>
      </c>
      <c r="F431">
        <v>83</v>
      </c>
      <c r="G431">
        <v>250</v>
      </c>
      <c r="H431" t="s">
        <v>764</v>
      </c>
      <c r="I431" t="s">
        <v>587</v>
      </c>
    </row>
    <row r="432" spans="1:9" x14ac:dyDescent="0.25">
      <c r="A432">
        <v>202714</v>
      </c>
      <c r="B432" t="s">
        <v>354</v>
      </c>
      <c r="C432" t="s">
        <v>67</v>
      </c>
      <c r="D432">
        <v>25</v>
      </c>
      <c r="E432" s="5">
        <f t="shared" si="6"/>
        <v>70</v>
      </c>
      <c r="F432">
        <v>75</v>
      </c>
      <c r="G432">
        <v>207</v>
      </c>
      <c r="H432" t="s">
        <v>702</v>
      </c>
      <c r="I432" t="s">
        <v>587</v>
      </c>
    </row>
    <row r="433" spans="1:9" x14ac:dyDescent="0.25">
      <c r="A433">
        <v>204021</v>
      </c>
      <c r="B433" t="s">
        <v>102</v>
      </c>
      <c r="C433" t="s">
        <v>103</v>
      </c>
      <c r="D433">
        <v>22</v>
      </c>
      <c r="E433" s="5">
        <f t="shared" si="6"/>
        <v>84</v>
      </c>
      <c r="F433">
        <v>89</v>
      </c>
      <c r="G433">
        <v>360</v>
      </c>
      <c r="H433" t="s">
        <v>765</v>
      </c>
      <c r="I433" t="s">
        <v>673</v>
      </c>
    </row>
    <row r="434" spans="1:9" x14ac:dyDescent="0.25">
      <c r="A434">
        <v>203524</v>
      </c>
      <c r="B434" t="s">
        <v>277</v>
      </c>
      <c r="C434" t="s">
        <v>47</v>
      </c>
      <c r="D434">
        <v>24</v>
      </c>
      <c r="E434" s="5">
        <f t="shared" si="6"/>
        <v>74</v>
      </c>
      <c r="F434">
        <v>79</v>
      </c>
      <c r="G434">
        <v>225</v>
      </c>
      <c r="H434" t="s">
        <v>597</v>
      </c>
      <c r="I434" t="s">
        <v>587</v>
      </c>
    </row>
    <row r="435" spans="1:9" x14ac:dyDescent="0.25">
      <c r="A435">
        <v>203915</v>
      </c>
      <c r="B435" t="s">
        <v>188</v>
      </c>
      <c r="C435" t="s">
        <v>65</v>
      </c>
      <c r="D435">
        <v>22</v>
      </c>
      <c r="E435" s="5">
        <f t="shared" si="6"/>
        <v>73</v>
      </c>
      <c r="F435">
        <v>78</v>
      </c>
      <c r="G435">
        <v>200</v>
      </c>
      <c r="H435" t="s">
        <v>718</v>
      </c>
      <c r="I435" t="s">
        <v>587</v>
      </c>
    </row>
    <row r="436" spans="1:9" x14ac:dyDescent="0.25">
      <c r="A436">
        <v>201150</v>
      </c>
      <c r="B436" t="s">
        <v>265</v>
      </c>
      <c r="C436" t="s">
        <v>84</v>
      </c>
      <c r="D436">
        <v>27</v>
      </c>
      <c r="E436" s="5">
        <f t="shared" si="6"/>
        <v>80</v>
      </c>
      <c r="F436">
        <v>85</v>
      </c>
      <c r="G436">
        <v>245</v>
      </c>
      <c r="H436" t="s">
        <v>643</v>
      </c>
      <c r="I436" t="s">
        <v>587</v>
      </c>
    </row>
    <row r="437" spans="1:9" x14ac:dyDescent="0.25">
      <c r="A437">
        <v>201939</v>
      </c>
      <c r="B437" t="s">
        <v>171</v>
      </c>
      <c r="C437" t="s">
        <v>79</v>
      </c>
      <c r="D437">
        <v>27</v>
      </c>
      <c r="E437" s="5">
        <f t="shared" si="6"/>
        <v>70</v>
      </c>
      <c r="F437">
        <v>75</v>
      </c>
      <c r="G437">
        <v>190</v>
      </c>
      <c r="H437" t="s">
        <v>691</v>
      </c>
      <c r="I437" t="s">
        <v>587</v>
      </c>
    </row>
    <row r="438" spans="1:9" x14ac:dyDescent="0.25">
      <c r="A438">
        <v>2581</v>
      </c>
      <c r="B438" t="s">
        <v>109</v>
      </c>
      <c r="C438" t="s">
        <v>39</v>
      </c>
      <c r="D438">
        <v>35</v>
      </c>
      <c r="E438" s="5">
        <f t="shared" si="6"/>
        <v>70</v>
      </c>
      <c r="F438">
        <v>75</v>
      </c>
      <c r="G438">
        <v>172</v>
      </c>
      <c r="H438" t="s">
        <v>627</v>
      </c>
      <c r="I438" t="s">
        <v>587</v>
      </c>
    </row>
    <row r="439" spans="1:9" x14ac:dyDescent="0.25">
      <c r="A439">
        <v>200779</v>
      </c>
      <c r="B439" t="s">
        <v>408</v>
      </c>
      <c r="C439" t="s">
        <v>34</v>
      </c>
      <c r="D439">
        <v>31</v>
      </c>
      <c r="E439" s="5">
        <f t="shared" si="6"/>
        <v>77</v>
      </c>
      <c r="F439">
        <v>82</v>
      </c>
      <c r="G439">
        <v>225</v>
      </c>
      <c r="H439" t="s">
        <v>623</v>
      </c>
      <c r="I439" t="s">
        <v>587</v>
      </c>
    </row>
    <row r="440" spans="1:9" x14ac:dyDescent="0.25">
      <c r="A440">
        <v>203500</v>
      </c>
      <c r="B440" t="s">
        <v>32</v>
      </c>
      <c r="C440" t="s">
        <v>34</v>
      </c>
      <c r="D440">
        <v>21</v>
      </c>
      <c r="E440" s="5">
        <f t="shared" si="6"/>
        <v>79</v>
      </c>
      <c r="F440">
        <v>84</v>
      </c>
      <c r="G440">
        <v>255</v>
      </c>
      <c r="H440" t="s">
        <v>695</v>
      </c>
      <c r="I440" t="s">
        <v>752</v>
      </c>
    </row>
    <row r="441" spans="1:9" x14ac:dyDescent="0.25">
      <c r="A441">
        <v>203933</v>
      </c>
      <c r="B441" t="s">
        <v>530</v>
      </c>
      <c r="C441" t="s">
        <v>638</v>
      </c>
      <c r="D441">
        <v>21</v>
      </c>
      <c r="E441" s="5">
        <f t="shared" si="6"/>
        <v>75</v>
      </c>
      <c r="F441">
        <v>80</v>
      </c>
      <c r="G441">
        <v>215</v>
      </c>
      <c r="H441" t="s">
        <v>681</v>
      </c>
      <c r="I441" t="s">
        <v>587</v>
      </c>
    </row>
    <row r="442" spans="1:9" x14ac:dyDescent="0.25">
      <c r="A442">
        <v>201959</v>
      </c>
      <c r="B442" t="s">
        <v>232</v>
      </c>
      <c r="C442" t="s">
        <v>77</v>
      </c>
      <c r="D442">
        <v>29</v>
      </c>
      <c r="E442" s="5">
        <f t="shared" si="6"/>
        <v>76</v>
      </c>
      <c r="F442">
        <v>81</v>
      </c>
      <c r="G442">
        <v>225</v>
      </c>
      <c r="H442" t="s">
        <v>667</v>
      </c>
      <c r="I442" t="s">
        <v>587</v>
      </c>
    </row>
    <row r="443" spans="1:9" x14ac:dyDescent="0.25">
      <c r="A443">
        <v>204028</v>
      </c>
      <c r="B443" t="s">
        <v>106</v>
      </c>
      <c r="C443" t="s">
        <v>107</v>
      </c>
      <c r="D443">
        <v>23</v>
      </c>
      <c r="E443" s="5">
        <f t="shared" si="6"/>
        <v>78</v>
      </c>
      <c r="F443">
        <v>83</v>
      </c>
      <c r="G443">
        <v>257</v>
      </c>
      <c r="H443" t="s">
        <v>592</v>
      </c>
      <c r="I443" t="s">
        <v>587</v>
      </c>
    </row>
    <row r="444" spans="1:9" x14ac:dyDescent="0.25">
      <c r="A444">
        <v>2419</v>
      </c>
      <c r="B444" t="s">
        <v>440</v>
      </c>
      <c r="C444" t="s">
        <v>65</v>
      </c>
      <c r="D444">
        <v>35</v>
      </c>
      <c r="E444" s="5">
        <f t="shared" si="6"/>
        <v>76</v>
      </c>
      <c r="F444">
        <v>81</v>
      </c>
      <c r="G444">
        <v>215</v>
      </c>
      <c r="H444" t="s">
        <v>593</v>
      </c>
      <c r="I444" t="s">
        <v>587</v>
      </c>
    </row>
    <row r="445" spans="1:9" x14ac:dyDescent="0.25">
      <c r="A445">
        <v>203093</v>
      </c>
      <c r="B445" t="s">
        <v>314</v>
      </c>
      <c r="C445" t="s">
        <v>69</v>
      </c>
      <c r="D445">
        <v>23</v>
      </c>
      <c r="E445" s="5">
        <f t="shared" si="6"/>
        <v>76</v>
      </c>
      <c r="F445">
        <v>81</v>
      </c>
      <c r="G445">
        <v>255</v>
      </c>
      <c r="H445" t="s">
        <v>593</v>
      </c>
      <c r="I445" t="s">
        <v>587</v>
      </c>
    </row>
    <row r="446" spans="1:9" x14ac:dyDescent="0.25">
      <c r="A446">
        <v>203082</v>
      </c>
      <c r="B446" t="s">
        <v>458</v>
      </c>
      <c r="C446" t="s">
        <v>137</v>
      </c>
      <c r="D446">
        <v>24</v>
      </c>
      <c r="E446" s="5">
        <f t="shared" si="6"/>
        <v>74</v>
      </c>
      <c r="F446">
        <v>79</v>
      </c>
      <c r="G446">
        <v>195</v>
      </c>
      <c r="H446" t="s">
        <v>643</v>
      </c>
      <c r="I446" t="s">
        <v>587</v>
      </c>
    </row>
    <row r="447" spans="1:9" x14ac:dyDescent="0.25">
      <c r="A447">
        <v>200757</v>
      </c>
      <c r="B447" t="s">
        <v>469</v>
      </c>
      <c r="C447" t="s">
        <v>67</v>
      </c>
      <c r="D447">
        <v>31</v>
      </c>
      <c r="E447" s="5">
        <f t="shared" si="6"/>
        <v>74</v>
      </c>
      <c r="F447">
        <v>79</v>
      </c>
      <c r="G447">
        <v>222</v>
      </c>
      <c r="H447" t="s">
        <v>586</v>
      </c>
      <c r="I447" t="s">
        <v>657</v>
      </c>
    </row>
    <row r="448" spans="1:9" x14ac:dyDescent="0.25">
      <c r="A448">
        <v>201152</v>
      </c>
      <c r="B448" t="s">
        <v>556</v>
      </c>
      <c r="C448" t="s">
        <v>598</v>
      </c>
      <c r="D448">
        <v>26</v>
      </c>
      <c r="E448" s="5">
        <f t="shared" si="6"/>
        <v>75</v>
      </c>
      <c r="F448">
        <v>80</v>
      </c>
      <c r="G448">
        <v>221</v>
      </c>
      <c r="H448" t="s">
        <v>622</v>
      </c>
      <c r="I448" t="s">
        <v>587</v>
      </c>
    </row>
    <row r="449" spans="1:9" x14ac:dyDescent="0.25">
      <c r="A449">
        <v>203080</v>
      </c>
      <c r="B449" t="s">
        <v>455</v>
      </c>
      <c r="C449" t="s">
        <v>43</v>
      </c>
      <c r="D449">
        <v>24</v>
      </c>
      <c r="E449" s="5">
        <f t="shared" si="6"/>
        <v>77</v>
      </c>
      <c r="F449">
        <v>82</v>
      </c>
      <c r="G449">
        <v>237</v>
      </c>
      <c r="H449" t="s">
        <v>592</v>
      </c>
      <c r="I449" t="s">
        <v>587</v>
      </c>
    </row>
    <row r="450" spans="1:9" x14ac:dyDescent="0.25">
      <c r="A450">
        <v>201168</v>
      </c>
      <c r="B450" t="s">
        <v>486</v>
      </c>
      <c r="C450" t="s">
        <v>59</v>
      </c>
      <c r="D450">
        <v>30</v>
      </c>
      <c r="E450" s="5">
        <f t="shared" ref="E450:E493" si="7">(F450-5)</f>
        <v>78</v>
      </c>
      <c r="F450">
        <v>83</v>
      </c>
      <c r="G450">
        <v>245</v>
      </c>
      <c r="H450" t="s">
        <v>586</v>
      </c>
      <c r="I450" t="s">
        <v>614</v>
      </c>
    </row>
    <row r="451" spans="1:9" x14ac:dyDescent="0.25">
      <c r="A451">
        <v>1495</v>
      </c>
      <c r="B451" t="s">
        <v>198</v>
      </c>
      <c r="C451" t="s">
        <v>59</v>
      </c>
      <c r="D451">
        <v>39</v>
      </c>
      <c r="E451" s="5">
        <f t="shared" si="7"/>
        <v>78</v>
      </c>
      <c r="F451">
        <v>83</v>
      </c>
      <c r="G451">
        <v>250</v>
      </c>
      <c r="H451" t="s">
        <v>588</v>
      </c>
      <c r="I451" t="s">
        <v>589</v>
      </c>
    </row>
    <row r="452" spans="1:9" x14ac:dyDescent="0.25">
      <c r="A452">
        <v>204025</v>
      </c>
      <c r="B452" t="s">
        <v>219</v>
      </c>
      <c r="C452" t="s">
        <v>39</v>
      </c>
      <c r="D452">
        <v>24</v>
      </c>
      <c r="E452" s="5">
        <f t="shared" si="7"/>
        <v>68</v>
      </c>
      <c r="F452">
        <v>73</v>
      </c>
      <c r="G452">
        <v>170</v>
      </c>
      <c r="H452" t="s">
        <v>586</v>
      </c>
      <c r="I452" t="s">
        <v>587</v>
      </c>
    </row>
    <row r="453" spans="1:9" x14ac:dyDescent="0.25">
      <c r="A453">
        <v>203501</v>
      </c>
      <c r="B453" t="s">
        <v>753</v>
      </c>
      <c r="C453" t="s">
        <v>28</v>
      </c>
      <c r="D453">
        <v>23</v>
      </c>
      <c r="E453" s="5">
        <f t="shared" si="7"/>
        <v>73</v>
      </c>
      <c r="F453">
        <v>78</v>
      </c>
      <c r="G453">
        <v>210</v>
      </c>
      <c r="H453" t="s">
        <v>603</v>
      </c>
      <c r="I453" t="s">
        <v>587</v>
      </c>
    </row>
    <row r="454" spans="1:9" x14ac:dyDescent="0.25">
      <c r="A454">
        <v>202389</v>
      </c>
      <c r="B454" t="s">
        <v>397</v>
      </c>
      <c r="C454" t="s">
        <v>53</v>
      </c>
      <c r="D454">
        <v>28</v>
      </c>
      <c r="E454" s="5">
        <f t="shared" si="7"/>
        <v>80</v>
      </c>
      <c r="F454">
        <v>85</v>
      </c>
      <c r="G454">
        <v>250</v>
      </c>
      <c r="H454" t="s">
        <v>586</v>
      </c>
      <c r="I454" t="s">
        <v>599</v>
      </c>
    </row>
    <row r="455" spans="1:9" x14ac:dyDescent="0.25">
      <c r="A455">
        <v>202699</v>
      </c>
      <c r="B455" t="s">
        <v>263</v>
      </c>
      <c r="C455" t="s">
        <v>182</v>
      </c>
      <c r="D455">
        <v>22</v>
      </c>
      <c r="E455" s="5">
        <f t="shared" si="7"/>
        <v>76</v>
      </c>
      <c r="F455">
        <v>81</v>
      </c>
      <c r="G455">
        <v>235</v>
      </c>
      <c r="H455" t="s">
        <v>675</v>
      </c>
      <c r="I455" t="s">
        <v>587</v>
      </c>
    </row>
    <row r="456" spans="1:9" x14ac:dyDescent="0.25">
      <c r="A456">
        <v>201962</v>
      </c>
      <c r="B456" t="s">
        <v>190</v>
      </c>
      <c r="C456" t="s">
        <v>41</v>
      </c>
      <c r="D456">
        <v>29</v>
      </c>
      <c r="E456" s="5">
        <f t="shared" si="7"/>
        <v>69</v>
      </c>
      <c r="F456">
        <v>74</v>
      </c>
      <c r="G456">
        <v>195</v>
      </c>
      <c r="H456" t="s">
        <v>694</v>
      </c>
      <c r="I456" t="s">
        <v>587</v>
      </c>
    </row>
    <row r="457" spans="1:9" x14ac:dyDescent="0.25">
      <c r="A457">
        <v>2754</v>
      </c>
      <c r="B457" t="s">
        <v>48</v>
      </c>
      <c r="C457" t="s">
        <v>31</v>
      </c>
      <c r="D457">
        <v>33</v>
      </c>
      <c r="E457" s="5">
        <f t="shared" si="7"/>
        <v>71</v>
      </c>
      <c r="F457">
        <v>76</v>
      </c>
      <c r="G457">
        <v>213</v>
      </c>
      <c r="H457" t="s">
        <v>635</v>
      </c>
      <c r="I457" t="s">
        <v>587</v>
      </c>
    </row>
    <row r="458" spans="1:9" x14ac:dyDescent="0.25">
      <c r="A458">
        <v>2225</v>
      </c>
      <c r="B458" t="s">
        <v>421</v>
      </c>
      <c r="C458" t="s">
        <v>59</v>
      </c>
      <c r="D458">
        <v>33</v>
      </c>
      <c r="E458" s="5">
        <f t="shared" si="7"/>
        <v>69</v>
      </c>
      <c r="F458">
        <v>74</v>
      </c>
      <c r="G458">
        <v>185</v>
      </c>
      <c r="H458" t="s">
        <v>586</v>
      </c>
      <c r="I458" t="s">
        <v>611</v>
      </c>
    </row>
    <row r="459" spans="1:9" x14ac:dyDescent="0.25">
      <c r="A459">
        <v>203503</v>
      </c>
      <c r="B459" t="s">
        <v>484</v>
      </c>
      <c r="C459" t="s">
        <v>77</v>
      </c>
      <c r="D459">
        <v>23</v>
      </c>
      <c r="E459" s="5">
        <f t="shared" si="7"/>
        <v>74</v>
      </c>
      <c r="F459">
        <v>79</v>
      </c>
      <c r="G459">
        <v>200</v>
      </c>
      <c r="H459" t="s">
        <v>642</v>
      </c>
      <c r="I459" t="s">
        <v>587</v>
      </c>
    </row>
    <row r="460" spans="1:9" x14ac:dyDescent="0.25">
      <c r="A460">
        <v>203100</v>
      </c>
      <c r="B460" t="s">
        <v>553</v>
      </c>
      <c r="C460" t="s">
        <v>43</v>
      </c>
      <c r="D460">
        <v>22</v>
      </c>
      <c r="E460" s="5">
        <f t="shared" si="7"/>
        <v>73</v>
      </c>
      <c r="F460">
        <v>78</v>
      </c>
      <c r="G460">
        <v>205</v>
      </c>
      <c r="H460" t="s">
        <v>643</v>
      </c>
      <c r="I460" t="s">
        <v>587</v>
      </c>
    </row>
    <row r="461" spans="1:9" x14ac:dyDescent="0.25">
      <c r="A461">
        <v>203315</v>
      </c>
      <c r="B461" t="s">
        <v>739</v>
      </c>
      <c r="C461" t="s">
        <v>95</v>
      </c>
      <c r="D461">
        <v>25</v>
      </c>
      <c r="E461" s="5">
        <f t="shared" si="7"/>
        <v>72</v>
      </c>
      <c r="F461">
        <v>77</v>
      </c>
      <c r="G461">
        <v>195</v>
      </c>
      <c r="H461" t="s">
        <v>740</v>
      </c>
      <c r="I461" t="s">
        <v>587</v>
      </c>
    </row>
    <row r="462" spans="1:9" x14ac:dyDescent="0.25">
      <c r="A462">
        <v>204037</v>
      </c>
      <c r="B462" t="s">
        <v>533</v>
      </c>
      <c r="C462" t="s">
        <v>28</v>
      </c>
      <c r="D462">
        <v>24</v>
      </c>
      <c r="E462" s="5">
        <f t="shared" si="7"/>
        <v>77</v>
      </c>
      <c r="F462">
        <v>82</v>
      </c>
      <c r="G462">
        <v>225</v>
      </c>
      <c r="H462" t="s">
        <v>617</v>
      </c>
      <c r="I462" t="s">
        <v>587</v>
      </c>
    </row>
    <row r="463" spans="1:9" x14ac:dyDescent="0.25">
      <c r="A463">
        <v>2772</v>
      </c>
      <c r="B463" t="s">
        <v>68</v>
      </c>
      <c r="C463" t="s">
        <v>69</v>
      </c>
      <c r="D463">
        <v>29</v>
      </c>
      <c r="E463" s="5">
        <f t="shared" si="7"/>
        <v>75</v>
      </c>
      <c r="F463">
        <v>80</v>
      </c>
      <c r="G463">
        <v>215</v>
      </c>
      <c r="H463" t="s">
        <v>617</v>
      </c>
      <c r="I463" t="s">
        <v>587</v>
      </c>
    </row>
    <row r="464" spans="1:9" x14ac:dyDescent="0.25">
      <c r="A464">
        <v>202344</v>
      </c>
      <c r="B464" t="s">
        <v>115</v>
      </c>
      <c r="C464" t="s">
        <v>99</v>
      </c>
      <c r="D464">
        <v>27</v>
      </c>
      <c r="E464" s="5">
        <f t="shared" si="7"/>
        <v>75</v>
      </c>
      <c r="F464">
        <v>80</v>
      </c>
      <c r="G464">
        <v>230</v>
      </c>
      <c r="H464" t="s">
        <v>706</v>
      </c>
      <c r="I464" t="s">
        <v>587</v>
      </c>
    </row>
    <row r="465" spans="1:9" x14ac:dyDescent="0.25">
      <c r="A465">
        <v>203504</v>
      </c>
      <c r="B465" t="s">
        <v>129</v>
      </c>
      <c r="C465" t="s">
        <v>99</v>
      </c>
      <c r="D465">
        <v>22</v>
      </c>
      <c r="E465" s="5">
        <f t="shared" si="7"/>
        <v>68</v>
      </c>
      <c r="F465">
        <v>73</v>
      </c>
      <c r="G465">
        <v>185</v>
      </c>
      <c r="H465" t="s">
        <v>603</v>
      </c>
      <c r="I465" t="s">
        <v>587</v>
      </c>
    </row>
    <row r="466" spans="1:9" x14ac:dyDescent="0.25">
      <c r="A466">
        <v>202684</v>
      </c>
      <c r="B466" t="s">
        <v>509</v>
      </c>
      <c r="C466" t="s">
        <v>53</v>
      </c>
      <c r="D466">
        <v>24</v>
      </c>
      <c r="E466" s="5">
        <f t="shared" si="7"/>
        <v>76</v>
      </c>
      <c r="F466">
        <v>81</v>
      </c>
      <c r="G466">
        <v>238</v>
      </c>
      <c r="H466" t="s">
        <v>654</v>
      </c>
      <c r="I466" t="s">
        <v>673</v>
      </c>
    </row>
    <row r="467" spans="1:9" x14ac:dyDescent="0.25">
      <c r="A467">
        <v>203584</v>
      </c>
      <c r="B467" t="s">
        <v>173</v>
      </c>
      <c r="C467" t="s">
        <v>619</v>
      </c>
      <c r="D467">
        <v>23</v>
      </c>
      <c r="E467" s="5">
        <f t="shared" si="7"/>
        <v>71</v>
      </c>
      <c r="F467">
        <v>76</v>
      </c>
      <c r="G467">
        <v>205</v>
      </c>
      <c r="H467" t="s">
        <v>704</v>
      </c>
      <c r="I467" t="s">
        <v>587</v>
      </c>
    </row>
    <row r="468" spans="1:9" x14ac:dyDescent="0.25">
      <c r="A468">
        <v>201951</v>
      </c>
      <c r="B468" t="s">
        <v>336</v>
      </c>
      <c r="C468" t="s">
        <v>38</v>
      </c>
      <c r="D468">
        <v>27</v>
      </c>
      <c r="E468" s="5">
        <f t="shared" si="7"/>
        <v>66</v>
      </c>
      <c r="F468">
        <v>71</v>
      </c>
      <c r="G468">
        <v>195</v>
      </c>
      <c r="H468" t="s">
        <v>590</v>
      </c>
      <c r="I468" t="s">
        <v>587</v>
      </c>
    </row>
    <row r="469" spans="1:9" x14ac:dyDescent="0.25">
      <c r="A469">
        <v>203898</v>
      </c>
      <c r="B469" t="s">
        <v>205</v>
      </c>
      <c r="C469" t="s">
        <v>62</v>
      </c>
      <c r="D469">
        <v>20</v>
      </c>
      <c r="E469" s="5">
        <f t="shared" si="7"/>
        <v>70</v>
      </c>
      <c r="F469">
        <v>75</v>
      </c>
      <c r="G469">
        <v>175</v>
      </c>
      <c r="H469" t="s">
        <v>621</v>
      </c>
      <c r="I469" t="s">
        <v>673</v>
      </c>
    </row>
    <row r="470" spans="1:9" x14ac:dyDescent="0.25">
      <c r="A470">
        <v>201946</v>
      </c>
      <c r="B470" t="s">
        <v>256</v>
      </c>
      <c r="C470" t="s">
        <v>137</v>
      </c>
      <c r="D470">
        <v>29</v>
      </c>
      <c r="E470" s="5">
        <f t="shared" si="7"/>
        <v>76</v>
      </c>
      <c r="F470">
        <v>81</v>
      </c>
      <c r="G470">
        <v>250</v>
      </c>
      <c r="H470" t="s">
        <v>590</v>
      </c>
      <c r="I470" t="s">
        <v>587</v>
      </c>
    </row>
    <row r="471" spans="1:9" x14ac:dyDescent="0.25">
      <c r="A471">
        <v>204020</v>
      </c>
      <c r="B471" t="s">
        <v>309</v>
      </c>
      <c r="C471" t="s">
        <v>55</v>
      </c>
      <c r="D471">
        <v>23</v>
      </c>
      <c r="E471" s="5">
        <f t="shared" si="7"/>
        <v>70</v>
      </c>
      <c r="F471">
        <v>75</v>
      </c>
      <c r="G471">
        <v>190</v>
      </c>
      <c r="H471" t="s">
        <v>703</v>
      </c>
      <c r="I471" t="s">
        <v>587</v>
      </c>
    </row>
    <row r="472" spans="1:9" x14ac:dyDescent="0.25">
      <c r="A472">
        <v>203092</v>
      </c>
      <c r="B472" t="s">
        <v>558</v>
      </c>
      <c r="C472" t="s">
        <v>89</v>
      </c>
      <c r="D472">
        <v>25</v>
      </c>
      <c r="E472" s="5">
        <f t="shared" si="7"/>
        <v>79</v>
      </c>
      <c r="F472">
        <v>84</v>
      </c>
      <c r="G472">
        <v>253</v>
      </c>
      <c r="H472" t="s">
        <v>590</v>
      </c>
      <c r="I472" t="s">
        <v>587</v>
      </c>
    </row>
    <row r="473" spans="1:9" x14ac:dyDescent="0.25">
      <c r="A473">
        <v>201936</v>
      </c>
      <c r="B473" t="s">
        <v>208</v>
      </c>
      <c r="C473" t="s">
        <v>41</v>
      </c>
      <c r="D473">
        <v>25</v>
      </c>
      <c r="E473" s="5">
        <f t="shared" si="7"/>
        <v>73</v>
      </c>
      <c r="F473">
        <v>78</v>
      </c>
      <c r="G473">
        <v>220</v>
      </c>
      <c r="H473" t="s">
        <v>639</v>
      </c>
      <c r="I473" t="s">
        <v>587</v>
      </c>
    </row>
    <row r="474" spans="1:9" x14ac:dyDescent="0.25">
      <c r="A474">
        <v>200748</v>
      </c>
      <c r="B474" t="s">
        <v>505</v>
      </c>
      <c r="C474" t="s">
        <v>31</v>
      </c>
      <c r="D474">
        <v>28</v>
      </c>
      <c r="E474" s="5">
        <f t="shared" si="7"/>
        <v>77</v>
      </c>
      <c r="F474">
        <v>82</v>
      </c>
      <c r="G474">
        <v>225</v>
      </c>
      <c r="H474" t="s">
        <v>646</v>
      </c>
      <c r="I474" t="s">
        <v>587</v>
      </c>
    </row>
    <row r="475" spans="1:9" x14ac:dyDescent="0.25">
      <c r="A475">
        <v>2199</v>
      </c>
      <c r="B475" t="s">
        <v>148</v>
      </c>
      <c r="C475" t="s">
        <v>51</v>
      </c>
      <c r="D475">
        <v>32</v>
      </c>
      <c r="E475" s="5">
        <f t="shared" si="7"/>
        <v>80</v>
      </c>
      <c r="F475">
        <v>85</v>
      </c>
      <c r="G475">
        <v>240</v>
      </c>
      <c r="H475" t="s">
        <v>586</v>
      </c>
      <c r="I475" t="s">
        <v>587</v>
      </c>
    </row>
    <row r="476" spans="1:9" x14ac:dyDescent="0.25">
      <c r="A476">
        <v>2617</v>
      </c>
      <c r="B476" t="s">
        <v>264</v>
      </c>
      <c r="C476" t="s">
        <v>55</v>
      </c>
      <c r="D476">
        <v>34</v>
      </c>
      <c r="E476" s="5">
        <f t="shared" si="7"/>
        <v>75</v>
      </c>
      <c r="F476">
        <v>80</v>
      </c>
      <c r="G476">
        <v>235</v>
      </c>
      <c r="H476" t="s">
        <v>602</v>
      </c>
      <c r="I476" t="s">
        <v>587</v>
      </c>
    </row>
    <row r="477" spans="1:9" x14ac:dyDescent="0.25">
      <c r="A477">
        <v>203505</v>
      </c>
      <c r="B477" t="s">
        <v>111</v>
      </c>
      <c r="C477" t="s">
        <v>107</v>
      </c>
      <c r="D477">
        <v>22</v>
      </c>
      <c r="E477" s="5">
        <f t="shared" si="7"/>
        <v>71</v>
      </c>
      <c r="F477">
        <v>76</v>
      </c>
      <c r="G477">
        <v>200</v>
      </c>
      <c r="H477" t="s">
        <v>623</v>
      </c>
      <c r="I477" t="s">
        <v>587</v>
      </c>
    </row>
    <row r="478" spans="1:9" x14ac:dyDescent="0.25">
      <c r="A478">
        <v>201964</v>
      </c>
      <c r="B478" t="s">
        <v>155</v>
      </c>
      <c r="C478" t="s">
        <v>39</v>
      </c>
      <c r="D478">
        <v>26</v>
      </c>
      <c r="E478" s="5">
        <f t="shared" si="7"/>
        <v>76</v>
      </c>
      <c r="F478">
        <v>81</v>
      </c>
      <c r="G478">
        <v>224</v>
      </c>
      <c r="H478" t="s">
        <v>586</v>
      </c>
      <c r="I478" t="s">
        <v>605</v>
      </c>
    </row>
    <row r="479" spans="1:9" x14ac:dyDescent="0.25">
      <c r="A479">
        <v>203506</v>
      </c>
      <c r="B479" t="s">
        <v>414</v>
      </c>
      <c r="C479" t="s">
        <v>182</v>
      </c>
      <c r="D479">
        <v>23</v>
      </c>
      <c r="E479" s="5">
        <f t="shared" si="7"/>
        <v>71</v>
      </c>
      <c r="F479">
        <v>76</v>
      </c>
      <c r="G479">
        <v>210</v>
      </c>
      <c r="H479" t="s">
        <v>677</v>
      </c>
      <c r="I479" t="s">
        <v>587</v>
      </c>
    </row>
    <row r="480" spans="1:9" x14ac:dyDescent="0.25">
      <c r="A480">
        <v>1713</v>
      </c>
      <c r="B480" t="s">
        <v>144</v>
      </c>
      <c r="C480" t="s">
        <v>31</v>
      </c>
      <c r="D480">
        <v>38</v>
      </c>
      <c r="E480" s="5">
        <f t="shared" si="7"/>
        <v>73</v>
      </c>
      <c r="F480">
        <v>78</v>
      </c>
      <c r="G480">
        <v>220</v>
      </c>
      <c r="H480" t="s">
        <v>590</v>
      </c>
      <c r="I480" t="s">
        <v>587</v>
      </c>
    </row>
    <row r="481" spans="1:9" x14ac:dyDescent="0.25">
      <c r="A481">
        <v>201961</v>
      </c>
      <c r="B481" t="s">
        <v>202</v>
      </c>
      <c r="C481" t="s">
        <v>107</v>
      </c>
      <c r="D481">
        <v>27</v>
      </c>
      <c r="E481" s="5">
        <f t="shared" si="7"/>
        <v>71</v>
      </c>
      <c r="F481">
        <v>76</v>
      </c>
      <c r="G481">
        <v>200</v>
      </c>
      <c r="H481" t="s">
        <v>590</v>
      </c>
      <c r="I481" t="s">
        <v>587</v>
      </c>
    </row>
    <row r="482" spans="1:9" x14ac:dyDescent="0.25">
      <c r="A482">
        <v>202325</v>
      </c>
      <c r="B482" t="s">
        <v>310</v>
      </c>
      <c r="C482" t="s">
        <v>107</v>
      </c>
      <c r="D482">
        <v>27</v>
      </c>
      <c r="E482" s="5">
        <f t="shared" si="7"/>
        <v>74</v>
      </c>
      <c r="F482">
        <v>79</v>
      </c>
      <c r="G482">
        <v>215</v>
      </c>
      <c r="H482" t="s">
        <v>621</v>
      </c>
      <c r="I482" t="s">
        <v>587</v>
      </c>
    </row>
    <row r="483" spans="1:9" x14ac:dyDescent="0.25">
      <c r="A483">
        <v>202083</v>
      </c>
      <c r="B483" t="s">
        <v>362</v>
      </c>
      <c r="C483" t="s">
        <v>39</v>
      </c>
      <c r="D483">
        <v>28</v>
      </c>
      <c r="E483" s="5">
        <f t="shared" si="7"/>
        <v>72</v>
      </c>
      <c r="F483">
        <v>77</v>
      </c>
      <c r="G483">
        <v>220</v>
      </c>
      <c r="H483" t="s">
        <v>623</v>
      </c>
      <c r="I483" t="s">
        <v>587</v>
      </c>
    </row>
    <row r="484" spans="1:9" x14ac:dyDescent="0.25">
      <c r="A484">
        <v>203115</v>
      </c>
      <c r="B484" t="s">
        <v>87</v>
      </c>
      <c r="C484" t="s">
        <v>38</v>
      </c>
      <c r="D484">
        <v>24</v>
      </c>
      <c r="E484" s="5">
        <f t="shared" si="7"/>
        <v>73</v>
      </c>
      <c r="F484">
        <v>78</v>
      </c>
      <c r="G484">
        <v>175</v>
      </c>
      <c r="H484" t="s">
        <v>639</v>
      </c>
      <c r="I484" t="s">
        <v>587</v>
      </c>
    </row>
    <row r="485" spans="1:9" x14ac:dyDescent="0.25">
      <c r="A485">
        <v>101198</v>
      </c>
      <c r="B485" t="s">
        <v>135</v>
      </c>
      <c r="C485" t="s">
        <v>95</v>
      </c>
      <c r="D485">
        <v>32</v>
      </c>
      <c r="E485" s="5">
        <f t="shared" si="7"/>
        <v>67</v>
      </c>
      <c r="F485">
        <v>72</v>
      </c>
      <c r="G485">
        <v>185</v>
      </c>
      <c r="H485" t="s">
        <v>622</v>
      </c>
      <c r="I485" t="s">
        <v>587</v>
      </c>
    </row>
    <row r="486" spans="1:9" x14ac:dyDescent="0.25">
      <c r="A486">
        <v>203805</v>
      </c>
      <c r="B486" t="s">
        <v>150</v>
      </c>
      <c r="C486" t="s">
        <v>53</v>
      </c>
      <c r="D486">
        <v>24</v>
      </c>
      <c r="E486" s="5">
        <f t="shared" si="7"/>
        <v>67</v>
      </c>
      <c r="F486">
        <v>72</v>
      </c>
      <c r="G486">
        <v>185</v>
      </c>
      <c r="H486" t="s">
        <v>760</v>
      </c>
      <c r="I486" t="s">
        <v>587</v>
      </c>
    </row>
    <row r="487" spans="1:9" x14ac:dyDescent="0.25">
      <c r="A487">
        <v>2584</v>
      </c>
      <c r="B487" t="s">
        <v>250</v>
      </c>
      <c r="C487" t="s">
        <v>182</v>
      </c>
      <c r="D487">
        <v>33</v>
      </c>
      <c r="E487" s="5">
        <f t="shared" si="7"/>
        <v>70</v>
      </c>
      <c r="F487">
        <v>75</v>
      </c>
      <c r="G487">
        <v>205</v>
      </c>
      <c r="H487" t="s">
        <v>628</v>
      </c>
      <c r="I487" t="s">
        <v>587</v>
      </c>
    </row>
    <row r="488" spans="1:9" x14ac:dyDescent="0.25">
      <c r="A488">
        <v>201163</v>
      </c>
      <c r="B488" t="s">
        <v>149</v>
      </c>
      <c r="C488" t="s">
        <v>38</v>
      </c>
      <c r="D488">
        <v>28</v>
      </c>
      <c r="E488" s="5">
        <f t="shared" si="7"/>
        <v>75</v>
      </c>
      <c r="F488">
        <v>80</v>
      </c>
      <c r="G488">
        <v>225</v>
      </c>
      <c r="H488" t="s">
        <v>670</v>
      </c>
      <c r="I488" t="s">
        <v>587</v>
      </c>
    </row>
    <row r="489" spans="1:9" x14ac:dyDescent="0.25">
      <c r="A489">
        <v>202333</v>
      </c>
      <c r="B489" t="s">
        <v>270</v>
      </c>
      <c r="C489" t="s">
        <v>107</v>
      </c>
      <c r="D489">
        <v>24</v>
      </c>
      <c r="E489" s="5">
        <f t="shared" si="7"/>
        <v>73</v>
      </c>
      <c r="F489">
        <v>78</v>
      </c>
      <c r="G489">
        <v>220</v>
      </c>
      <c r="H489" t="s">
        <v>592</v>
      </c>
      <c r="I489" t="s">
        <v>587</v>
      </c>
    </row>
    <row r="490" spans="1:9" x14ac:dyDescent="0.25">
      <c r="A490">
        <v>203897</v>
      </c>
      <c r="B490" t="s">
        <v>335</v>
      </c>
      <c r="C490" t="s">
        <v>36</v>
      </c>
      <c r="D490">
        <v>20</v>
      </c>
      <c r="E490" s="5">
        <f t="shared" si="7"/>
        <v>72</v>
      </c>
      <c r="F490">
        <v>77</v>
      </c>
      <c r="G490">
        <v>183</v>
      </c>
      <c r="H490" t="s">
        <v>617</v>
      </c>
      <c r="I490" t="s">
        <v>587</v>
      </c>
    </row>
    <row r="491" spans="1:9" x14ac:dyDescent="0.25">
      <c r="A491">
        <v>2216</v>
      </c>
      <c r="B491" t="s">
        <v>444</v>
      </c>
      <c r="C491" t="s">
        <v>31</v>
      </c>
      <c r="D491">
        <v>33</v>
      </c>
      <c r="E491" s="5">
        <f t="shared" si="7"/>
        <v>76</v>
      </c>
      <c r="F491">
        <v>81</v>
      </c>
      <c r="G491">
        <v>260</v>
      </c>
      <c r="H491" t="s">
        <v>606</v>
      </c>
      <c r="I491" t="s">
        <v>587</v>
      </c>
    </row>
    <row r="492" spans="1:9" x14ac:dyDescent="0.25">
      <c r="A492">
        <v>2585</v>
      </c>
      <c r="B492" t="s">
        <v>417</v>
      </c>
      <c r="C492" t="s">
        <v>62</v>
      </c>
      <c r="D492">
        <v>31</v>
      </c>
      <c r="E492" s="5">
        <f t="shared" si="7"/>
        <v>78</v>
      </c>
      <c r="F492">
        <v>83</v>
      </c>
      <c r="G492">
        <v>270</v>
      </c>
      <c r="H492" t="s">
        <v>586</v>
      </c>
      <c r="I492" t="s">
        <v>629</v>
      </c>
    </row>
    <row r="493" spans="1:9" x14ac:dyDescent="0.25">
      <c r="A493">
        <v>204054</v>
      </c>
      <c r="B493" t="s">
        <v>194</v>
      </c>
      <c r="C493" t="s">
        <v>55</v>
      </c>
      <c r="D493">
        <v>25</v>
      </c>
      <c r="E493" s="5">
        <f t="shared" si="7"/>
        <v>72</v>
      </c>
      <c r="F493">
        <v>77</v>
      </c>
      <c r="G493">
        <v>200</v>
      </c>
      <c r="H493" t="s">
        <v>586</v>
      </c>
      <c r="I493" t="s">
        <v>637</v>
      </c>
    </row>
  </sheetData>
  <sortState ref="A2:W493">
    <sortCondition ref="B2:B4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topLeftCell="A457" workbookViewId="0">
      <selection activeCell="E476" sqref="E476"/>
    </sheetView>
  </sheetViews>
  <sheetFormatPr defaultRowHeight="15" x14ac:dyDescent="0.25"/>
  <cols>
    <col min="1" max="1" width="35.140625" bestFit="1" customWidth="1"/>
    <col min="2" max="3" width="9.140625" style="51"/>
  </cols>
  <sheetData>
    <row r="1" spans="1:3" x14ac:dyDescent="0.25">
      <c r="A1" s="1" t="s">
        <v>66</v>
      </c>
      <c r="B1" s="51" t="s">
        <v>781</v>
      </c>
      <c r="C1" s="51" t="s">
        <v>781</v>
      </c>
    </row>
    <row r="2" spans="1:3" x14ac:dyDescent="0.25">
      <c r="A2" s="1" t="s">
        <v>93</v>
      </c>
      <c r="B2" s="51" t="s">
        <v>781</v>
      </c>
      <c r="C2" s="51" t="s">
        <v>781</v>
      </c>
    </row>
    <row r="3" spans="1:3" x14ac:dyDescent="0.25">
      <c r="A3" s="1" t="s">
        <v>119</v>
      </c>
      <c r="B3" s="51" t="s">
        <v>781</v>
      </c>
      <c r="C3" s="51" t="s">
        <v>781</v>
      </c>
    </row>
    <row r="4" spans="1:3" x14ac:dyDescent="0.25">
      <c r="A4" s="1" t="s">
        <v>143</v>
      </c>
      <c r="B4" s="51" t="s">
        <v>781</v>
      </c>
      <c r="C4" s="51" t="s">
        <v>781</v>
      </c>
    </row>
    <row r="5" spans="1:3" x14ac:dyDescent="0.25">
      <c r="A5" s="1" t="s">
        <v>180</v>
      </c>
      <c r="B5" s="51" t="s">
        <v>781</v>
      </c>
      <c r="C5" s="51" t="s">
        <v>781</v>
      </c>
    </row>
    <row r="6" spans="1:3" x14ac:dyDescent="0.25">
      <c r="A6" s="1" t="s">
        <v>283</v>
      </c>
      <c r="B6" s="51" t="s">
        <v>781</v>
      </c>
      <c r="C6" s="51" t="s">
        <v>781</v>
      </c>
    </row>
    <row r="7" spans="1:3" x14ac:dyDescent="0.25">
      <c r="A7" s="1" t="s">
        <v>300</v>
      </c>
      <c r="B7" s="51" t="s">
        <v>781</v>
      </c>
      <c r="C7" s="51" t="s">
        <v>781</v>
      </c>
    </row>
    <row r="8" spans="1:3" x14ac:dyDescent="0.25">
      <c r="A8" s="1" t="s">
        <v>328</v>
      </c>
      <c r="B8" s="51" t="s">
        <v>781</v>
      </c>
      <c r="C8" s="51" t="s">
        <v>781</v>
      </c>
    </row>
    <row r="9" spans="1:3" x14ac:dyDescent="0.25">
      <c r="A9" s="1" t="s">
        <v>354</v>
      </c>
      <c r="B9" s="51" t="s">
        <v>781</v>
      </c>
      <c r="C9" s="51" t="s">
        <v>781</v>
      </c>
    </row>
    <row r="10" spans="1:3" x14ac:dyDescent="0.25">
      <c r="A10" s="1" t="s">
        <v>386</v>
      </c>
      <c r="B10" s="51" t="s">
        <v>781</v>
      </c>
      <c r="C10" s="51" t="s">
        <v>781</v>
      </c>
    </row>
    <row r="11" spans="1:3" x14ac:dyDescent="0.25">
      <c r="A11" s="1" t="s">
        <v>400</v>
      </c>
      <c r="B11" s="51" t="s">
        <v>781</v>
      </c>
      <c r="C11" s="51" t="s">
        <v>781</v>
      </c>
    </row>
    <row r="12" spans="1:3" x14ac:dyDescent="0.25">
      <c r="A12" s="1" t="s">
        <v>466</v>
      </c>
      <c r="B12" s="51" t="s">
        <v>781</v>
      </c>
      <c r="C12" s="51" t="s">
        <v>781</v>
      </c>
    </row>
    <row r="13" spans="1:3" x14ac:dyDescent="0.25">
      <c r="A13" s="1" t="s">
        <v>468</v>
      </c>
      <c r="B13" s="51" t="s">
        <v>781</v>
      </c>
      <c r="C13" s="51" t="s">
        <v>781</v>
      </c>
    </row>
    <row r="14" spans="1:3" x14ac:dyDescent="0.25">
      <c r="A14" s="1" t="s">
        <v>469</v>
      </c>
      <c r="B14" s="51" t="s">
        <v>781</v>
      </c>
      <c r="C14" s="51" t="s">
        <v>781</v>
      </c>
    </row>
    <row r="15" spans="1:3" x14ac:dyDescent="0.25">
      <c r="A15" s="1" t="s">
        <v>496</v>
      </c>
      <c r="B15" s="51" t="s">
        <v>781</v>
      </c>
      <c r="C15" s="51" t="s">
        <v>781</v>
      </c>
    </row>
    <row r="16" spans="1:3" x14ac:dyDescent="0.25">
      <c r="A16" s="1" t="s">
        <v>88</v>
      </c>
      <c r="B16" s="51" t="s">
        <v>781</v>
      </c>
      <c r="C16" s="51" t="s">
        <v>781</v>
      </c>
    </row>
    <row r="17" spans="1:3" x14ac:dyDescent="0.25">
      <c r="A17" s="1" t="s">
        <v>118</v>
      </c>
      <c r="B17" s="51" t="s">
        <v>781</v>
      </c>
      <c r="C17" s="51" t="s">
        <v>781</v>
      </c>
    </row>
    <row r="18" spans="1:3" x14ac:dyDescent="0.25">
      <c r="A18" s="1" t="s">
        <v>167</v>
      </c>
      <c r="B18" s="51" t="s">
        <v>781</v>
      </c>
      <c r="C18" s="51" t="s">
        <v>781</v>
      </c>
    </row>
    <row r="19" spans="1:3" x14ac:dyDescent="0.25">
      <c r="A19" s="1" t="s">
        <v>174</v>
      </c>
      <c r="B19" s="51" t="s">
        <v>781</v>
      </c>
      <c r="C19" s="51" t="s">
        <v>781</v>
      </c>
    </row>
    <row r="20" spans="1:3" x14ac:dyDescent="0.25">
      <c r="A20" s="1" t="s">
        <v>302</v>
      </c>
      <c r="B20" s="51" t="s">
        <v>781</v>
      </c>
      <c r="C20" s="51" t="s">
        <v>781</v>
      </c>
    </row>
    <row r="21" spans="1:3" x14ac:dyDescent="0.25">
      <c r="A21" s="1" t="s">
        <v>415</v>
      </c>
      <c r="B21" s="51" t="s">
        <v>781</v>
      </c>
      <c r="C21" s="51" t="s">
        <v>781</v>
      </c>
    </row>
    <row r="22" spans="1:3" x14ac:dyDescent="0.25">
      <c r="A22" s="1" t="s">
        <v>436</v>
      </c>
      <c r="B22" s="51" t="s">
        <v>781</v>
      </c>
      <c r="C22" s="51" t="s">
        <v>781</v>
      </c>
    </row>
    <row r="23" spans="1:3" x14ac:dyDescent="0.25">
      <c r="A23" s="1" t="s">
        <v>443</v>
      </c>
      <c r="B23" s="51" t="s">
        <v>781</v>
      </c>
      <c r="C23" s="51" t="s">
        <v>781</v>
      </c>
    </row>
    <row r="24" spans="1:3" x14ac:dyDescent="0.25">
      <c r="A24" s="1" t="s">
        <v>477</v>
      </c>
      <c r="B24" s="51" t="s">
        <v>781</v>
      </c>
      <c r="C24" s="51" t="s">
        <v>781</v>
      </c>
    </row>
    <row r="25" spans="1:3" x14ac:dyDescent="0.25">
      <c r="A25" s="1" t="s">
        <v>494</v>
      </c>
      <c r="B25" s="51" t="s">
        <v>781</v>
      </c>
      <c r="C25" s="51" t="s">
        <v>781</v>
      </c>
    </row>
    <row r="26" spans="1:3" x14ac:dyDescent="0.25">
      <c r="A26" s="1" t="s">
        <v>501</v>
      </c>
      <c r="B26" s="51" t="s">
        <v>781</v>
      </c>
      <c r="C26" s="51" t="s">
        <v>781</v>
      </c>
    </row>
    <row r="27" spans="1:3" x14ac:dyDescent="0.25">
      <c r="A27" s="1" t="s">
        <v>515</v>
      </c>
      <c r="B27" s="51" t="s">
        <v>781</v>
      </c>
      <c r="C27" s="51" t="s">
        <v>781</v>
      </c>
    </row>
    <row r="28" spans="1:3" x14ac:dyDescent="0.25">
      <c r="A28" s="1" t="s">
        <v>529</v>
      </c>
      <c r="B28" s="51" t="s">
        <v>781</v>
      </c>
      <c r="C28" s="51" t="s">
        <v>781</v>
      </c>
    </row>
    <row r="29" spans="1:3" x14ac:dyDescent="0.25">
      <c r="A29" s="1" t="s">
        <v>554</v>
      </c>
      <c r="B29" s="51" t="s">
        <v>781</v>
      </c>
      <c r="C29" s="51" t="s">
        <v>781</v>
      </c>
    </row>
    <row r="30" spans="1:3" x14ac:dyDescent="0.25">
      <c r="A30" s="1" t="s">
        <v>558</v>
      </c>
      <c r="B30" s="51" t="s">
        <v>781</v>
      </c>
      <c r="C30" s="51" t="s">
        <v>781</v>
      </c>
    </row>
    <row r="31" spans="1:3" x14ac:dyDescent="0.25">
      <c r="A31" s="1" t="s">
        <v>56</v>
      </c>
      <c r="B31" s="51" t="s">
        <v>781</v>
      </c>
      <c r="C31" s="51" t="s">
        <v>781</v>
      </c>
    </row>
    <row r="32" spans="1:3" x14ac:dyDescent="0.25">
      <c r="A32" s="1" t="s">
        <v>112</v>
      </c>
      <c r="B32" s="51" t="s">
        <v>781</v>
      </c>
      <c r="C32" s="51" t="s">
        <v>781</v>
      </c>
    </row>
    <row r="33" spans="1:3" x14ac:dyDescent="0.25">
      <c r="A33" s="1" t="s">
        <v>124</v>
      </c>
      <c r="B33" s="51" t="s">
        <v>781</v>
      </c>
      <c r="C33" s="51" t="s">
        <v>781</v>
      </c>
    </row>
    <row r="34" spans="1:3" x14ac:dyDescent="0.25">
      <c r="A34" s="1" t="s">
        <v>152</v>
      </c>
      <c r="B34" s="51" t="s">
        <v>781</v>
      </c>
      <c r="C34" s="51" t="s">
        <v>781</v>
      </c>
    </row>
    <row r="35" spans="1:3" x14ac:dyDescent="0.25">
      <c r="A35" s="1" t="s">
        <v>175</v>
      </c>
      <c r="B35" s="51" t="s">
        <v>781</v>
      </c>
      <c r="C35" s="51" t="s">
        <v>781</v>
      </c>
    </row>
    <row r="36" spans="1:3" x14ac:dyDescent="0.25">
      <c r="A36" s="1" t="s">
        <v>293</v>
      </c>
      <c r="B36" s="51" t="s">
        <v>781</v>
      </c>
      <c r="C36" s="51" t="s">
        <v>781</v>
      </c>
    </row>
    <row r="37" spans="1:3" x14ac:dyDescent="0.25">
      <c r="A37" s="1" t="s">
        <v>298</v>
      </c>
      <c r="B37" s="51" t="s">
        <v>781</v>
      </c>
      <c r="C37" s="51" t="s">
        <v>781</v>
      </c>
    </row>
    <row r="38" spans="1:3" x14ac:dyDescent="0.25">
      <c r="A38" s="1" t="s">
        <v>307</v>
      </c>
      <c r="B38" s="51" t="s">
        <v>781</v>
      </c>
      <c r="C38" s="51" t="s">
        <v>781</v>
      </c>
    </row>
    <row r="39" spans="1:3" x14ac:dyDescent="0.25">
      <c r="A39" s="1" t="s">
        <v>316</v>
      </c>
      <c r="B39" s="51" t="s">
        <v>781</v>
      </c>
      <c r="C39" s="51" t="s">
        <v>781</v>
      </c>
    </row>
    <row r="40" spans="1:3" x14ac:dyDescent="0.25">
      <c r="A40" s="1" t="s">
        <v>320</v>
      </c>
      <c r="B40" s="51" t="s">
        <v>781</v>
      </c>
      <c r="C40" s="51" t="s">
        <v>781</v>
      </c>
    </row>
    <row r="41" spans="1:3" x14ac:dyDescent="0.25">
      <c r="A41" s="1" t="s">
        <v>324</v>
      </c>
      <c r="B41" s="51" t="s">
        <v>781</v>
      </c>
      <c r="C41" s="51" t="s">
        <v>781</v>
      </c>
    </row>
    <row r="42" spans="1:3" x14ac:dyDescent="0.25">
      <c r="A42" s="1" t="s">
        <v>348</v>
      </c>
      <c r="B42" s="51" t="s">
        <v>781</v>
      </c>
      <c r="C42" s="51" t="s">
        <v>781</v>
      </c>
    </row>
    <row r="43" spans="1:3" x14ac:dyDescent="0.25">
      <c r="A43" s="1" t="s">
        <v>392</v>
      </c>
      <c r="B43" s="51" t="s">
        <v>781</v>
      </c>
      <c r="C43" s="51" t="s">
        <v>781</v>
      </c>
    </row>
    <row r="44" spans="1:3" x14ac:dyDescent="0.25">
      <c r="A44" s="1" t="s">
        <v>430</v>
      </c>
      <c r="B44" s="51" t="s">
        <v>781</v>
      </c>
      <c r="C44" s="51" t="s">
        <v>781</v>
      </c>
    </row>
    <row r="45" spans="1:3" x14ac:dyDescent="0.25">
      <c r="A45" s="1" t="s">
        <v>497</v>
      </c>
      <c r="B45" s="51" t="s">
        <v>781</v>
      </c>
      <c r="C45" s="51" t="s">
        <v>781</v>
      </c>
    </row>
    <row r="46" spans="1:3" x14ac:dyDescent="0.25">
      <c r="A46" s="1" t="s">
        <v>541</v>
      </c>
      <c r="B46" s="51" t="s">
        <v>781</v>
      </c>
      <c r="C46" s="51" t="s">
        <v>781</v>
      </c>
    </row>
    <row r="47" spans="1:3" x14ac:dyDescent="0.25">
      <c r="A47" s="1" t="s">
        <v>556</v>
      </c>
      <c r="B47" s="51" t="s">
        <v>781</v>
      </c>
      <c r="C47" s="51" t="s">
        <v>781</v>
      </c>
    </row>
    <row r="48" spans="1:3" x14ac:dyDescent="0.25">
      <c r="A48" s="1" t="s">
        <v>76</v>
      </c>
      <c r="B48" s="51" t="s">
        <v>781</v>
      </c>
      <c r="C48" s="51" t="s">
        <v>781</v>
      </c>
    </row>
    <row r="49" spans="1:3" x14ac:dyDescent="0.25">
      <c r="A49" s="1" t="s">
        <v>121</v>
      </c>
      <c r="B49" s="51" t="s">
        <v>781</v>
      </c>
      <c r="C49" s="51" t="s">
        <v>781</v>
      </c>
    </row>
    <row r="50" spans="1:3" x14ac:dyDescent="0.25">
      <c r="A50" s="1" t="s">
        <v>132</v>
      </c>
      <c r="B50" s="51" t="s">
        <v>781</v>
      </c>
      <c r="C50" s="51" t="s">
        <v>781</v>
      </c>
    </row>
    <row r="51" spans="1:3" x14ac:dyDescent="0.25">
      <c r="A51" s="1" t="s">
        <v>199</v>
      </c>
      <c r="B51" s="51" t="s">
        <v>781</v>
      </c>
      <c r="C51" s="51" t="s">
        <v>781</v>
      </c>
    </row>
    <row r="52" spans="1:3" x14ac:dyDescent="0.25">
      <c r="A52" s="1" t="s">
        <v>228</v>
      </c>
      <c r="B52" s="51" t="s">
        <v>781</v>
      </c>
      <c r="C52" s="51" t="s">
        <v>781</v>
      </c>
    </row>
    <row r="53" spans="1:3" x14ac:dyDescent="0.25">
      <c r="A53" s="1" t="s">
        <v>232</v>
      </c>
      <c r="B53" s="51" t="s">
        <v>781</v>
      </c>
      <c r="C53" s="51" t="s">
        <v>781</v>
      </c>
    </row>
    <row r="54" spans="1:3" x14ac:dyDescent="0.25">
      <c r="A54" s="1" t="s">
        <v>278</v>
      </c>
      <c r="B54" s="51" t="s">
        <v>781</v>
      </c>
      <c r="C54" s="51" t="s">
        <v>781</v>
      </c>
    </row>
    <row r="55" spans="1:3" x14ac:dyDescent="0.25">
      <c r="A55" s="1" t="s">
        <v>370</v>
      </c>
      <c r="B55" s="51" t="s">
        <v>781</v>
      </c>
      <c r="C55" s="51" t="s">
        <v>781</v>
      </c>
    </row>
    <row r="56" spans="1:3" x14ac:dyDescent="0.25">
      <c r="A56" s="1" t="s">
        <v>387</v>
      </c>
      <c r="B56" s="51" t="s">
        <v>781</v>
      </c>
      <c r="C56" s="51" t="s">
        <v>781</v>
      </c>
    </row>
    <row r="57" spans="1:3" x14ac:dyDescent="0.25">
      <c r="A57" s="1" t="s">
        <v>388</v>
      </c>
      <c r="B57" s="51" t="s">
        <v>781</v>
      </c>
      <c r="C57" s="51" t="s">
        <v>781</v>
      </c>
    </row>
    <row r="58" spans="1:3" x14ac:dyDescent="0.25">
      <c r="A58" s="1" t="s">
        <v>390</v>
      </c>
      <c r="B58" s="51" t="s">
        <v>781</v>
      </c>
      <c r="C58" s="51" t="s">
        <v>781</v>
      </c>
    </row>
    <row r="59" spans="1:3" x14ac:dyDescent="0.25">
      <c r="A59" s="1" t="s">
        <v>405</v>
      </c>
      <c r="B59" s="51" t="s">
        <v>781</v>
      </c>
      <c r="C59" s="51" t="s">
        <v>781</v>
      </c>
    </row>
    <row r="60" spans="1:3" x14ac:dyDescent="0.25">
      <c r="A60" s="1" t="s">
        <v>457</v>
      </c>
      <c r="B60" s="51" t="s">
        <v>781</v>
      </c>
      <c r="C60" s="51" t="s">
        <v>781</v>
      </c>
    </row>
    <row r="61" spans="1:3" x14ac:dyDescent="0.25">
      <c r="A61" s="1" t="s">
        <v>484</v>
      </c>
      <c r="B61" s="51" t="s">
        <v>781</v>
      </c>
      <c r="C61" s="51" t="s">
        <v>781</v>
      </c>
    </row>
    <row r="62" spans="1:3" x14ac:dyDescent="0.25">
      <c r="A62" s="1" t="s">
        <v>104</v>
      </c>
      <c r="B62" s="51" t="s">
        <v>781</v>
      </c>
      <c r="C62" s="51" t="s">
        <v>781</v>
      </c>
    </row>
    <row r="63" spans="1:3" x14ac:dyDescent="0.25">
      <c r="A63" s="1" t="s">
        <v>173</v>
      </c>
      <c r="B63" s="51" t="s">
        <v>781</v>
      </c>
      <c r="C63" s="51" t="s">
        <v>781</v>
      </c>
    </row>
    <row r="64" spans="1:3" x14ac:dyDescent="0.25">
      <c r="A64" s="1" t="s">
        <v>253</v>
      </c>
      <c r="B64" s="51" t="s">
        <v>781</v>
      </c>
      <c r="C64" s="51" t="s">
        <v>781</v>
      </c>
    </row>
    <row r="65" spans="1:3" x14ac:dyDescent="0.25">
      <c r="A65" s="1" t="s">
        <v>269</v>
      </c>
      <c r="B65" s="51" t="s">
        <v>781</v>
      </c>
      <c r="C65" s="51" t="s">
        <v>781</v>
      </c>
    </row>
    <row r="66" spans="1:3" x14ac:dyDescent="0.25">
      <c r="A66" s="1" t="s">
        <v>297</v>
      </c>
      <c r="B66" s="51" t="s">
        <v>781</v>
      </c>
      <c r="C66" s="51" t="s">
        <v>781</v>
      </c>
    </row>
    <row r="67" spans="1:3" x14ac:dyDescent="0.25">
      <c r="A67" s="1" t="s">
        <v>322</v>
      </c>
      <c r="B67" s="51" t="s">
        <v>781</v>
      </c>
      <c r="C67" s="51" t="s">
        <v>781</v>
      </c>
    </row>
    <row r="68" spans="1:3" x14ac:dyDescent="0.25">
      <c r="A68" s="1" t="s">
        <v>363</v>
      </c>
      <c r="B68" s="51" t="s">
        <v>781</v>
      </c>
      <c r="C68" s="51" t="s">
        <v>781</v>
      </c>
    </row>
    <row r="69" spans="1:3" x14ac:dyDescent="0.25">
      <c r="A69" s="1" t="s">
        <v>419</v>
      </c>
      <c r="B69" s="51" t="s">
        <v>781</v>
      </c>
      <c r="C69" s="51" t="s">
        <v>781</v>
      </c>
    </row>
    <row r="70" spans="1:3" x14ac:dyDescent="0.25">
      <c r="A70" s="1" t="s">
        <v>451</v>
      </c>
      <c r="B70" s="51" t="s">
        <v>781</v>
      </c>
      <c r="C70" s="51" t="s">
        <v>781</v>
      </c>
    </row>
    <row r="71" spans="1:3" x14ac:dyDescent="0.25">
      <c r="A71" s="1" t="s">
        <v>488</v>
      </c>
      <c r="B71" s="51" t="s">
        <v>781</v>
      </c>
      <c r="C71" s="51" t="s">
        <v>781</v>
      </c>
    </row>
    <row r="72" spans="1:3" x14ac:dyDescent="0.25">
      <c r="A72" s="1" t="s">
        <v>495</v>
      </c>
      <c r="B72" s="51" t="s">
        <v>781</v>
      </c>
      <c r="C72" s="51" t="s">
        <v>781</v>
      </c>
    </row>
    <row r="73" spans="1:3" x14ac:dyDescent="0.25">
      <c r="A73" s="1" t="s">
        <v>522</v>
      </c>
      <c r="B73" s="51" t="s">
        <v>781</v>
      </c>
      <c r="C73" s="51" t="s">
        <v>781</v>
      </c>
    </row>
    <row r="74" spans="1:3" x14ac:dyDescent="0.25">
      <c r="A74" s="1" t="s">
        <v>527</v>
      </c>
      <c r="B74" s="51" t="s">
        <v>781</v>
      </c>
      <c r="C74" s="51" t="s">
        <v>781</v>
      </c>
    </row>
    <row r="75" spans="1:3" x14ac:dyDescent="0.25">
      <c r="A75" s="1" t="s">
        <v>545</v>
      </c>
      <c r="B75" s="51" t="s">
        <v>781</v>
      </c>
      <c r="C75" s="51" t="s">
        <v>781</v>
      </c>
    </row>
    <row r="76" spans="1:3" x14ac:dyDescent="0.25">
      <c r="A76" s="1" t="s">
        <v>546</v>
      </c>
      <c r="B76" s="51" t="s">
        <v>781</v>
      </c>
      <c r="C76" s="51" t="s">
        <v>781</v>
      </c>
    </row>
    <row r="77" spans="1:3" x14ac:dyDescent="0.25">
      <c r="A77" s="1" t="s">
        <v>557</v>
      </c>
      <c r="B77" s="51" t="s">
        <v>781</v>
      </c>
      <c r="C77" s="51" t="s">
        <v>781</v>
      </c>
    </row>
    <row r="78" spans="1:3" x14ac:dyDescent="0.25">
      <c r="A78" s="1" t="s">
        <v>150</v>
      </c>
      <c r="B78" s="51" t="s">
        <v>781</v>
      </c>
      <c r="C78" s="51" t="s">
        <v>781</v>
      </c>
    </row>
    <row r="79" spans="1:3" x14ac:dyDescent="0.25">
      <c r="A79" s="1" t="s">
        <v>183</v>
      </c>
      <c r="B79" s="51" t="s">
        <v>781</v>
      </c>
      <c r="C79" s="51" t="s">
        <v>781</v>
      </c>
    </row>
    <row r="80" spans="1:3" x14ac:dyDescent="0.25">
      <c r="A80" s="1" t="s">
        <v>262</v>
      </c>
      <c r="B80" s="51" t="s">
        <v>781</v>
      </c>
      <c r="C80" s="51" t="s">
        <v>781</v>
      </c>
    </row>
    <row r="81" spans="1:3" x14ac:dyDescent="0.25">
      <c r="A81" s="1" t="s">
        <v>268</v>
      </c>
      <c r="B81" s="51" t="s">
        <v>781</v>
      </c>
      <c r="C81" s="51" t="s">
        <v>781</v>
      </c>
    </row>
    <row r="82" spans="1:3" x14ac:dyDescent="0.25">
      <c r="A82" s="1" t="s">
        <v>292</v>
      </c>
      <c r="B82" s="51" t="s">
        <v>781</v>
      </c>
      <c r="C82" s="51" t="s">
        <v>781</v>
      </c>
    </row>
    <row r="83" spans="1:3" x14ac:dyDescent="0.25">
      <c r="A83" s="1" t="s">
        <v>296</v>
      </c>
      <c r="B83" s="51" t="s">
        <v>781</v>
      </c>
      <c r="C83" s="51" t="s">
        <v>781</v>
      </c>
    </row>
    <row r="84" spans="1:3" x14ac:dyDescent="0.25">
      <c r="A84" s="1" t="s">
        <v>312</v>
      </c>
      <c r="B84" s="51" t="s">
        <v>781</v>
      </c>
      <c r="C84" s="51" t="s">
        <v>781</v>
      </c>
    </row>
    <row r="85" spans="1:3" x14ac:dyDescent="0.25">
      <c r="A85" s="1" t="s">
        <v>325</v>
      </c>
      <c r="B85" s="51" t="s">
        <v>781</v>
      </c>
      <c r="C85" s="51" t="s">
        <v>781</v>
      </c>
    </row>
    <row r="86" spans="1:3" x14ac:dyDescent="0.25">
      <c r="A86" s="1" t="s">
        <v>350</v>
      </c>
      <c r="B86" s="51" t="s">
        <v>781</v>
      </c>
      <c r="C86" s="51" t="s">
        <v>781</v>
      </c>
    </row>
    <row r="87" spans="1:3" x14ac:dyDescent="0.25">
      <c r="A87" s="1" t="s">
        <v>357</v>
      </c>
      <c r="B87" s="51" t="s">
        <v>781</v>
      </c>
      <c r="C87" s="51" t="s">
        <v>781</v>
      </c>
    </row>
    <row r="88" spans="1:3" x14ac:dyDescent="0.25">
      <c r="A88" s="1" t="s">
        <v>382</v>
      </c>
      <c r="B88" s="51" t="s">
        <v>781</v>
      </c>
      <c r="C88" s="51" t="s">
        <v>781</v>
      </c>
    </row>
    <row r="89" spans="1:3" x14ac:dyDescent="0.25">
      <c r="A89" s="1" t="s">
        <v>397</v>
      </c>
      <c r="B89" s="51" t="s">
        <v>781</v>
      </c>
      <c r="C89" s="51" t="s">
        <v>781</v>
      </c>
    </row>
    <row r="90" spans="1:3" x14ac:dyDescent="0.25">
      <c r="A90" s="1" t="s">
        <v>428</v>
      </c>
      <c r="B90" s="51" t="s">
        <v>781</v>
      </c>
      <c r="C90" s="51" t="s">
        <v>781</v>
      </c>
    </row>
    <row r="91" spans="1:3" x14ac:dyDescent="0.25">
      <c r="A91" s="1" t="s">
        <v>472</v>
      </c>
      <c r="B91" s="51" t="s">
        <v>781</v>
      </c>
      <c r="C91" s="51" t="s">
        <v>781</v>
      </c>
    </row>
    <row r="92" spans="1:3" x14ac:dyDescent="0.25">
      <c r="A92" s="1" t="s">
        <v>480</v>
      </c>
      <c r="B92" s="51" t="s">
        <v>781</v>
      </c>
      <c r="C92" s="51" t="s">
        <v>781</v>
      </c>
    </row>
    <row r="93" spans="1:3" x14ac:dyDescent="0.25">
      <c r="A93" s="1" t="s">
        <v>509</v>
      </c>
      <c r="B93" s="51" t="s">
        <v>781</v>
      </c>
      <c r="C93" s="51" t="s">
        <v>781</v>
      </c>
    </row>
    <row r="94" spans="1:3" x14ac:dyDescent="0.25">
      <c r="A94" s="1" t="s">
        <v>519</v>
      </c>
      <c r="B94" s="51" t="s">
        <v>781</v>
      </c>
      <c r="C94" s="51" t="s">
        <v>781</v>
      </c>
    </row>
    <row r="95" spans="1:3" x14ac:dyDescent="0.25">
      <c r="A95" s="1" t="s">
        <v>49</v>
      </c>
      <c r="B95" s="51" t="s">
        <v>781</v>
      </c>
      <c r="C95" s="51" t="s">
        <v>781</v>
      </c>
    </row>
    <row r="96" spans="1:3" x14ac:dyDescent="0.25">
      <c r="A96" s="1" t="s">
        <v>80</v>
      </c>
      <c r="B96" s="51" t="s">
        <v>781</v>
      </c>
      <c r="C96" s="51" t="s">
        <v>781</v>
      </c>
    </row>
    <row r="97" spans="1:3" x14ac:dyDescent="0.25">
      <c r="A97" s="1" t="s">
        <v>148</v>
      </c>
      <c r="B97" s="51" t="s">
        <v>781</v>
      </c>
      <c r="C97" s="51" t="s">
        <v>781</v>
      </c>
    </row>
    <row r="98" spans="1:3" x14ac:dyDescent="0.25">
      <c r="A98" s="1" t="s">
        <v>203</v>
      </c>
      <c r="B98" s="51" t="s">
        <v>781</v>
      </c>
      <c r="C98" s="51" t="s">
        <v>781</v>
      </c>
    </row>
    <row r="99" spans="1:3" x14ac:dyDescent="0.25">
      <c r="A99" s="1" t="s">
        <v>214</v>
      </c>
      <c r="B99" s="51" t="s">
        <v>781</v>
      </c>
      <c r="C99" s="51" t="s">
        <v>781</v>
      </c>
    </row>
    <row r="100" spans="1:3" x14ac:dyDescent="0.25">
      <c r="A100" s="1" t="s">
        <v>260</v>
      </c>
      <c r="B100" s="51" t="s">
        <v>781</v>
      </c>
      <c r="C100" s="51" t="s">
        <v>781</v>
      </c>
    </row>
    <row r="101" spans="1:3" x14ac:dyDescent="0.25">
      <c r="A101" s="1" t="s">
        <v>295</v>
      </c>
      <c r="B101" s="51" t="s">
        <v>781</v>
      </c>
      <c r="C101" s="51" t="s">
        <v>781</v>
      </c>
    </row>
    <row r="102" spans="1:3" x14ac:dyDescent="0.25">
      <c r="A102" s="1" t="s">
        <v>299</v>
      </c>
      <c r="B102" s="51" t="s">
        <v>781</v>
      </c>
      <c r="C102" s="51" t="s">
        <v>781</v>
      </c>
    </row>
    <row r="103" spans="1:3" x14ac:dyDescent="0.25">
      <c r="A103" s="1" t="s">
        <v>410</v>
      </c>
      <c r="B103" s="51" t="s">
        <v>781</v>
      </c>
      <c r="C103" s="51" t="s">
        <v>781</v>
      </c>
    </row>
    <row r="104" spans="1:3" x14ac:dyDescent="0.25">
      <c r="A104" s="1" t="s">
        <v>422</v>
      </c>
      <c r="B104" s="51" t="s">
        <v>781</v>
      </c>
      <c r="C104" s="51" t="s">
        <v>781</v>
      </c>
    </row>
    <row r="105" spans="1:3" x14ac:dyDescent="0.25">
      <c r="A105" s="1" t="s">
        <v>435</v>
      </c>
      <c r="B105" s="51" t="s">
        <v>781</v>
      </c>
      <c r="C105" s="51" t="s">
        <v>781</v>
      </c>
    </row>
    <row r="106" spans="1:3" x14ac:dyDescent="0.25">
      <c r="A106" s="1" t="s">
        <v>456</v>
      </c>
      <c r="B106" s="51" t="s">
        <v>781</v>
      </c>
      <c r="C106" s="51" t="s">
        <v>781</v>
      </c>
    </row>
    <row r="107" spans="1:3" x14ac:dyDescent="0.25">
      <c r="A107" s="1" t="s">
        <v>478</v>
      </c>
      <c r="B107" s="51" t="s">
        <v>781</v>
      </c>
      <c r="C107" s="51" t="s">
        <v>781</v>
      </c>
    </row>
    <row r="108" spans="1:3" x14ac:dyDescent="0.25">
      <c r="A108" s="1" t="s">
        <v>492</v>
      </c>
      <c r="B108" s="51" t="s">
        <v>781</v>
      </c>
      <c r="C108" s="51" t="s">
        <v>781</v>
      </c>
    </row>
    <row r="109" spans="1:3" x14ac:dyDescent="0.25">
      <c r="A109" s="1" t="s">
        <v>521</v>
      </c>
      <c r="B109" s="51" t="s">
        <v>781</v>
      </c>
      <c r="C109" s="51" t="s">
        <v>781</v>
      </c>
    </row>
    <row r="110" spans="1:3" x14ac:dyDescent="0.25">
      <c r="A110" s="1" t="s">
        <v>70</v>
      </c>
      <c r="B110" s="51" t="s">
        <v>781</v>
      </c>
      <c r="C110" s="51" t="s">
        <v>781</v>
      </c>
    </row>
    <row r="111" spans="1:3" x14ac:dyDescent="0.25">
      <c r="A111" s="1" t="s">
        <v>87</v>
      </c>
      <c r="B111" s="51" t="s">
        <v>781</v>
      </c>
      <c r="C111" s="51" t="s">
        <v>781</v>
      </c>
    </row>
    <row r="112" spans="1:3" x14ac:dyDescent="0.25">
      <c r="A112" s="1" t="s">
        <v>149</v>
      </c>
      <c r="B112" s="51" t="s">
        <v>781</v>
      </c>
      <c r="C112" s="51" t="s">
        <v>781</v>
      </c>
    </row>
    <row r="113" spans="1:3" x14ac:dyDescent="0.25">
      <c r="A113" s="1" t="s">
        <v>153</v>
      </c>
      <c r="B113" s="51" t="s">
        <v>781</v>
      </c>
      <c r="C113" s="51" t="s">
        <v>781</v>
      </c>
    </row>
    <row r="114" spans="1:3" x14ac:dyDescent="0.25">
      <c r="A114" s="1" t="s">
        <v>211</v>
      </c>
      <c r="B114" s="51" t="s">
        <v>781</v>
      </c>
      <c r="C114" s="51" t="s">
        <v>781</v>
      </c>
    </row>
    <row r="115" spans="1:3" x14ac:dyDescent="0.25">
      <c r="A115" s="1" t="s">
        <v>217</v>
      </c>
      <c r="B115" s="51" t="s">
        <v>781</v>
      </c>
      <c r="C115" s="51" t="s">
        <v>781</v>
      </c>
    </row>
    <row r="116" spans="1:3" x14ac:dyDescent="0.25">
      <c r="A116" s="1" t="s">
        <v>218</v>
      </c>
      <c r="B116" s="51" t="s">
        <v>781</v>
      </c>
      <c r="C116" s="51" t="s">
        <v>781</v>
      </c>
    </row>
    <row r="117" spans="1:3" x14ac:dyDescent="0.25">
      <c r="A117" s="1" t="s">
        <v>223</v>
      </c>
      <c r="B117" s="51" t="s">
        <v>781</v>
      </c>
      <c r="C117" s="51" t="s">
        <v>781</v>
      </c>
    </row>
    <row r="118" spans="1:3" x14ac:dyDescent="0.25">
      <c r="A118" s="1" t="s">
        <v>246</v>
      </c>
      <c r="B118" s="51" t="s">
        <v>781</v>
      </c>
      <c r="C118" s="51" t="s">
        <v>781</v>
      </c>
    </row>
    <row r="119" spans="1:3" x14ac:dyDescent="0.25">
      <c r="A119" s="1" t="s">
        <v>261</v>
      </c>
      <c r="B119" s="51" t="s">
        <v>781</v>
      </c>
      <c r="C119" s="51" t="s">
        <v>781</v>
      </c>
    </row>
    <row r="120" spans="1:3" x14ac:dyDescent="0.25">
      <c r="A120" s="1" t="s">
        <v>273</v>
      </c>
      <c r="B120" s="51" t="s">
        <v>781</v>
      </c>
      <c r="C120" s="51" t="s">
        <v>781</v>
      </c>
    </row>
    <row r="121" spans="1:3" x14ac:dyDescent="0.25">
      <c r="A121" s="1" t="s">
        <v>334</v>
      </c>
      <c r="B121" s="51" t="s">
        <v>781</v>
      </c>
      <c r="C121" s="51" t="s">
        <v>781</v>
      </c>
    </row>
    <row r="122" spans="1:3" x14ac:dyDescent="0.25">
      <c r="A122" s="1" t="s">
        <v>336</v>
      </c>
      <c r="B122" s="51" t="s">
        <v>781</v>
      </c>
      <c r="C122" s="51" t="s">
        <v>781</v>
      </c>
    </row>
    <row r="123" spans="1:3" x14ac:dyDescent="0.25">
      <c r="A123" s="1" t="s">
        <v>403</v>
      </c>
      <c r="B123" s="51" t="s">
        <v>781</v>
      </c>
      <c r="C123" s="51" t="s">
        <v>781</v>
      </c>
    </row>
    <row r="124" spans="1:3" x14ac:dyDescent="0.25">
      <c r="A124" s="1" t="s">
        <v>411</v>
      </c>
      <c r="B124" s="51" t="s">
        <v>781</v>
      </c>
      <c r="C124" s="51" t="s">
        <v>781</v>
      </c>
    </row>
    <row r="125" spans="1:3" x14ac:dyDescent="0.25">
      <c r="A125" s="1" t="s">
        <v>64</v>
      </c>
      <c r="B125" s="51" t="s">
        <v>781</v>
      </c>
      <c r="C125" s="51" t="s">
        <v>781</v>
      </c>
    </row>
    <row r="126" spans="1:3" x14ac:dyDescent="0.25">
      <c r="A126" s="1" t="s">
        <v>131</v>
      </c>
      <c r="B126" s="51" t="s">
        <v>781</v>
      </c>
      <c r="C126" s="51" t="s">
        <v>781</v>
      </c>
    </row>
    <row r="127" spans="1:3" x14ac:dyDescent="0.25">
      <c r="A127" s="1" t="s">
        <v>140</v>
      </c>
      <c r="B127" s="51" t="s">
        <v>781</v>
      </c>
      <c r="C127" s="51" t="s">
        <v>781</v>
      </c>
    </row>
    <row r="128" spans="1:3" x14ac:dyDescent="0.25">
      <c r="A128" s="1" t="s">
        <v>188</v>
      </c>
      <c r="B128" s="51" t="s">
        <v>781</v>
      </c>
      <c r="C128" s="51" t="s">
        <v>781</v>
      </c>
    </row>
    <row r="129" spans="1:3" x14ac:dyDescent="0.25">
      <c r="A129" s="1" t="s">
        <v>196</v>
      </c>
      <c r="B129" s="51" t="s">
        <v>781</v>
      </c>
      <c r="C129" s="51" t="s">
        <v>781</v>
      </c>
    </row>
    <row r="130" spans="1:3" x14ac:dyDescent="0.25">
      <c r="A130" s="1" t="s">
        <v>294</v>
      </c>
      <c r="B130" s="51" t="s">
        <v>781</v>
      </c>
      <c r="C130" s="51" t="s">
        <v>781</v>
      </c>
    </row>
    <row r="131" spans="1:3" x14ac:dyDescent="0.25">
      <c r="A131" s="1" t="s">
        <v>301</v>
      </c>
      <c r="B131" s="51" t="s">
        <v>781</v>
      </c>
      <c r="C131" s="51" t="s">
        <v>781</v>
      </c>
    </row>
    <row r="132" spans="1:3" x14ac:dyDescent="0.25">
      <c r="A132" s="1" t="s">
        <v>352</v>
      </c>
      <c r="B132" s="51" t="s">
        <v>781</v>
      </c>
      <c r="C132" s="51" t="s">
        <v>781</v>
      </c>
    </row>
    <row r="133" spans="1:3" x14ac:dyDescent="0.25">
      <c r="A133" s="1" t="s">
        <v>359</v>
      </c>
      <c r="B133" s="51" t="s">
        <v>781</v>
      </c>
      <c r="C133" s="51" t="s">
        <v>781</v>
      </c>
    </row>
    <row r="134" spans="1:3" x14ac:dyDescent="0.25">
      <c r="A134" s="1" t="s">
        <v>376</v>
      </c>
      <c r="B134" s="51" t="s">
        <v>781</v>
      </c>
      <c r="C134" s="51" t="s">
        <v>781</v>
      </c>
    </row>
    <row r="135" spans="1:3" x14ac:dyDescent="0.25">
      <c r="A135" s="1" t="s">
        <v>383</v>
      </c>
      <c r="B135" s="51" t="s">
        <v>781</v>
      </c>
      <c r="C135" s="51" t="s">
        <v>781</v>
      </c>
    </row>
    <row r="136" spans="1:3" x14ac:dyDescent="0.25">
      <c r="A136" s="1" t="s">
        <v>389</v>
      </c>
      <c r="B136" s="51" t="s">
        <v>781</v>
      </c>
      <c r="C136" s="51" t="s">
        <v>781</v>
      </c>
    </row>
    <row r="137" spans="1:3" x14ac:dyDescent="0.25">
      <c r="A137" s="1" t="s">
        <v>440</v>
      </c>
      <c r="B137" s="51" t="s">
        <v>781</v>
      </c>
      <c r="C137" s="51" t="s">
        <v>781</v>
      </c>
    </row>
    <row r="138" spans="1:3" x14ac:dyDescent="0.25">
      <c r="A138" s="1" t="s">
        <v>511</v>
      </c>
      <c r="B138" s="51" t="s">
        <v>781</v>
      </c>
      <c r="C138" s="51" t="s">
        <v>781</v>
      </c>
    </row>
    <row r="139" spans="1:3" x14ac:dyDescent="0.25">
      <c r="A139" s="1" t="s">
        <v>548</v>
      </c>
      <c r="B139" s="51" t="s">
        <v>781</v>
      </c>
      <c r="C139" s="51" t="s">
        <v>781</v>
      </c>
    </row>
    <row r="140" spans="1:3" x14ac:dyDescent="0.25">
      <c r="A140" s="1" t="s">
        <v>78</v>
      </c>
      <c r="B140" s="51" t="s">
        <v>781</v>
      </c>
      <c r="C140" s="51" t="s">
        <v>781</v>
      </c>
    </row>
    <row r="141" spans="1:3" x14ac:dyDescent="0.25">
      <c r="A141" s="1" t="s">
        <v>82</v>
      </c>
      <c r="B141" s="51" t="s">
        <v>781</v>
      </c>
      <c r="C141" s="51" t="s">
        <v>781</v>
      </c>
    </row>
    <row r="142" spans="1:3" x14ac:dyDescent="0.25">
      <c r="A142" s="1" t="s">
        <v>113</v>
      </c>
      <c r="B142" s="51" t="s">
        <v>781</v>
      </c>
      <c r="C142" s="51" t="s">
        <v>781</v>
      </c>
    </row>
    <row r="143" spans="1:3" x14ac:dyDescent="0.25">
      <c r="A143" s="1" t="s">
        <v>171</v>
      </c>
      <c r="B143" s="51" t="s">
        <v>781</v>
      </c>
      <c r="C143" s="51" t="s">
        <v>781</v>
      </c>
    </row>
    <row r="144" spans="1:3" x14ac:dyDescent="0.25">
      <c r="A144" s="1" t="s">
        <v>210</v>
      </c>
      <c r="B144" s="51" t="s">
        <v>781</v>
      </c>
      <c r="C144" s="51" t="s">
        <v>781</v>
      </c>
    </row>
    <row r="145" spans="1:3" x14ac:dyDescent="0.25">
      <c r="A145" s="1" t="s">
        <v>245</v>
      </c>
      <c r="B145" s="51" t="s">
        <v>781</v>
      </c>
      <c r="C145" s="51" t="s">
        <v>781</v>
      </c>
    </row>
    <row r="146" spans="1:3" x14ac:dyDescent="0.25">
      <c r="A146" s="1" t="s">
        <v>280</v>
      </c>
      <c r="B146" s="51" t="s">
        <v>781</v>
      </c>
      <c r="C146" s="51" t="s">
        <v>781</v>
      </c>
    </row>
    <row r="147" spans="1:3" x14ac:dyDescent="0.25">
      <c r="A147" s="1" t="s">
        <v>289</v>
      </c>
      <c r="B147" s="51" t="s">
        <v>781</v>
      </c>
      <c r="C147" s="51" t="s">
        <v>781</v>
      </c>
    </row>
    <row r="148" spans="1:3" x14ac:dyDescent="0.25">
      <c r="A148" s="1" t="s">
        <v>330</v>
      </c>
      <c r="B148" s="51" t="s">
        <v>781</v>
      </c>
      <c r="C148" s="51" t="s">
        <v>781</v>
      </c>
    </row>
    <row r="149" spans="1:3" x14ac:dyDescent="0.25">
      <c r="A149" s="1" t="s">
        <v>339</v>
      </c>
      <c r="B149" s="51" t="s">
        <v>781</v>
      </c>
      <c r="C149" s="51" t="s">
        <v>781</v>
      </c>
    </row>
    <row r="150" spans="1:3" x14ac:dyDescent="0.25">
      <c r="A150" s="1" t="s">
        <v>347</v>
      </c>
      <c r="B150" s="51" t="s">
        <v>781</v>
      </c>
      <c r="C150" s="51" t="s">
        <v>781</v>
      </c>
    </row>
    <row r="151" spans="1:3" x14ac:dyDescent="0.25">
      <c r="A151" s="1" t="s">
        <v>366</v>
      </c>
      <c r="B151" s="51" t="s">
        <v>781</v>
      </c>
      <c r="C151" s="51" t="s">
        <v>781</v>
      </c>
    </row>
    <row r="152" spans="1:3" x14ac:dyDescent="0.25">
      <c r="A152" s="1" t="s">
        <v>461</v>
      </c>
      <c r="B152" s="51" t="s">
        <v>781</v>
      </c>
      <c r="C152" s="51" t="s">
        <v>781</v>
      </c>
    </row>
    <row r="153" spans="1:3" x14ac:dyDescent="0.25">
      <c r="A153" s="1" t="s">
        <v>485</v>
      </c>
      <c r="B153" s="51" t="s">
        <v>781</v>
      </c>
      <c r="C153" s="51" t="s">
        <v>781</v>
      </c>
    </row>
    <row r="154" spans="1:3" x14ac:dyDescent="0.25">
      <c r="A154" s="1" t="s">
        <v>508</v>
      </c>
      <c r="B154" s="51" t="s">
        <v>781</v>
      </c>
      <c r="C154" s="51" t="s">
        <v>781</v>
      </c>
    </row>
    <row r="155" spans="1:3" x14ac:dyDescent="0.25">
      <c r="A155" s="1" t="s">
        <v>68</v>
      </c>
      <c r="B155" s="51" t="s">
        <v>781</v>
      </c>
      <c r="C155" s="51" t="s">
        <v>781</v>
      </c>
    </row>
    <row r="156" spans="1:3" x14ac:dyDescent="0.25">
      <c r="A156" s="1" t="s">
        <v>101</v>
      </c>
      <c r="B156" s="51" t="s">
        <v>781</v>
      </c>
      <c r="C156" s="51" t="s">
        <v>781</v>
      </c>
    </row>
    <row r="157" spans="1:3" x14ac:dyDescent="0.25">
      <c r="A157" s="1" t="s">
        <v>120</v>
      </c>
      <c r="B157" s="51" t="s">
        <v>781</v>
      </c>
      <c r="C157" s="51" t="s">
        <v>781</v>
      </c>
    </row>
    <row r="158" spans="1:3" x14ac:dyDescent="0.25">
      <c r="A158" s="1" t="s">
        <v>142</v>
      </c>
      <c r="B158" s="51" t="s">
        <v>781</v>
      </c>
      <c r="C158" s="51" t="s">
        <v>781</v>
      </c>
    </row>
    <row r="159" spans="1:3" x14ac:dyDescent="0.25">
      <c r="A159" s="1" t="s">
        <v>189</v>
      </c>
      <c r="B159" s="51" t="s">
        <v>781</v>
      </c>
      <c r="C159" s="51" t="s">
        <v>781</v>
      </c>
    </row>
    <row r="160" spans="1:3" x14ac:dyDescent="0.25">
      <c r="A160" s="1" t="s">
        <v>225</v>
      </c>
      <c r="B160" s="51" t="s">
        <v>781</v>
      </c>
      <c r="C160" s="51" t="s">
        <v>781</v>
      </c>
    </row>
    <row r="161" spans="1:3" x14ac:dyDescent="0.25">
      <c r="A161" s="1" t="s">
        <v>258</v>
      </c>
      <c r="B161" s="51" t="s">
        <v>781</v>
      </c>
      <c r="C161" s="51" t="s">
        <v>781</v>
      </c>
    </row>
    <row r="162" spans="1:3" x14ac:dyDescent="0.25">
      <c r="A162" s="1" t="s">
        <v>284</v>
      </c>
      <c r="B162" s="51" t="s">
        <v>781</v>
      </c>
      <c r="C162" s="51" t="s">
        <v>781</v>
      </c>
    </row>
    <row r="163" spans="1:3" x14ac:dyDescent="0.25">
      <c r="A163" s="1" t="s">
        <v>308</v>
      </c>
      <c r="B163" s="51" t="s">
        <v>781</v>
      </c>
      <c r="C163" s="51" t="s">
        <v>781</v>
      </c>
    </row>
    <row r="164" spans="1:3" x14ac:dyDescent="0.25">
      <c r="A164" s="1" t="s">
        <v>314</v>
      </c>
      <c r="B164" s="51" t="s">
        <v>781</v>
      </c>
      <c r="C164" s="51" t="s">
        <v>781</v>
      </c>
    </row>
    <row r="165" spans="1:3" x14ac:dyDescent="0.25">
      <c r="A165" s="1" t="s">
        <v>369</v>
      </c>
      <c r="B165" s="51" t="s">
        <v>781</v>
      </c>
      <c r="C165" s="51" t="s">
        <v>781</v>
      </c>
    </row>
    <row r="166" spans="1:3" x14ac:dyDescent="0.25">
      <c r="A166" s="1" t="s">
        <v>396</v>
      </c>
      <c r="B166" s="51" t="s">
        <v>781</v>
      </c>
      <c r="C166" s="51" t="s">
        <v>781</v>
      </c>
    </row>
    <row r="167" spans="1:3" x14ac:dyDescent="0.25">
      <c r="A167" s="1" t="s">
        <v>418</v>
      </c>
      <c r="B167" s="51" t="s">
        <v>781</v>
      </c>
      <c r="C167" s="51" t="s">
        <v>781</v>
      </c>
    </row>
    <row r="168" spans="1:3" x14ac:dyDescent="0.25">
      <c r="A168" s="1" t="s">
        <v>439</v>
      </c>
      <c r="B168" s="51" t="s">
        <v>781</v>
      </c>
      <c r="C168" s="51" t="s">
        <v>781</v>
      </c>
    </row>
    <row r="169" spans="1:3" x14ac:dyDescent="0.25">
      <c r="A169" s="1" t="s">
        <v>481</v>
      </c>
      <c r="B169" s="51" t="s">
        <v>781</v>
      </c>
      <c r="C169" s="51" t="s">
        <v>781</v>
      </c>
    </row>
    <row r="170" spans="1:3" x14ac:dyDescent="0.25">
      <c r="A170" s="1" t="s">
        <v>482</v>
      </c>
      <c r="B170" s="51" t="s">
        <v>781</v>
      </c>
      <c r="C170" s="51" t="s">
        <v>781</v>
      </c>
    </row>
    <row r="171" spans="1:3" x14ac:dyDescent="0.25">
      <c r="A171" s="1" t="s">
        <v>500</v>
      </c>
      <c r="B171" s="51" t="s">
        <v>781</v>
      </c>
      <c r="C171" s="51" t="s">
        <v>781</v>
      </c>
    </row>
    <row r="172" spans="1:3" x14ac:dyDescent="0.25">
      <c r="A172" s="1" t="s">
        <v>46</v>
      </c>
      <c r="B172" s="51" t="s">
        <v>781</v>
      </c>
      <c r="C172" s="51" t="s">
        <v>781</v>
      </c>
    </row>
    <row r="173" spans="1:3" x14ac:dyDescent="0.25">
      <c r="A173" s="1" t="s">
        <v>161</v>
      </c>
      <c r="B173" s="51" t="s">
        <v>781</v>
      </c>
      <c r="C173" s="51" t="s">
        <v>781</v>
      </c>
    </row>
    <row r="174" spans="1:3" x14ac:dyDescent="0.25">
      <c r="A174" s="1" t="s">
        <v>231</v>
      </c>
      <c r="B174" s="51" t="s">
        <v>781</v>
      </c>
      <c r="C174" s="51" t="s">
        <v>781</v>
      </c>
    </row>
    <row r="175" spans="1:3" x14ac:dyDescent="0.25">
      <c r="A175" s="1" t="s">
        <v>272</v>
      </c>
      <c r="B175" s="51" t="s">
        <v>781</v>
      </c>
      <c r="C175" s="51" t="s">
        <v>781</v>
      </c>
    </row>
    <row r="176" spans="1:3" x14ac:dyDescent="0.25">
      <c r="A176" s="1" t="s">
        <v>275</v>
      </c>
      <c r="B176" s="51" t="s">
        <v>781</v>
      </c>
      <c r="C176" s="51" t="s">
        <v>781</v>
      </c>
    </row>
    <row r="177" spans="1:3" x14ac:dyDescent="0.25">
      <c r="A177" s="1" t="s">
        <v>277</v>
      </c>
      <c r="B177" s="51" t="s">
        <v>781</v>
      </c>
      <c r="C177" s="51" t="s">
        <v>781</v>
      </c>
    </row>
    <row r="178" spans="1:3" x14ac:dyDescent="0.25">
      <c r="A178" s="1" t="s">
        <v>355</v>
      </c>
      <c r="B178" s="51" t="s">
        <v>781</v>
      </c>
      <c r="C178" s="51" t="s">
        <v>781</v>
      </c>
    </row>
    <row r="179" spans="1:3" x14ac:dyDescent="0.25">
      <c r="A179" s="1" t="s">
        <v>379</v>
      </c>
      <c r="B179" s="51" t="s">
        <v>781</v>
      </c>
      <c r="C179" s="51" t="s">
        <v>781</v>
      </c>
    </row>
    <row r="180" spans="1:3" x14ac:dyDescent="0.25">
      <c r="A180" s="1" t="s">
        <v>460</v>
      </c>
      <c r="B180" s="51" t="s">
        <v>781</v>
      </c>
      <c r="C180" s="51" t="s">
        <v>781</v>
      </c>
    </row>
    <row r="181" spans="1:3" x14ac:dyDescent="0.25">
      <c r="A181" s="1" t="s">
        <v>467</v>
      </c>
      <c r="B181" s="51" t="s">
        <v>781</v>
      </c>
      <c r="C181" s="51" t="s">
        <v>781</v>
      </c>
    </row>
    <row r="182" spans="1:3" x14ac:dyDescent="0.25">
      <c r="A182" s="1" t="s">
        <v>476</v>
      </c>
      <c r="B182" s="51" t="s">
        <v>781</v>
      </c>
      <c r="C182" s="51" t="s">
        <v>781</v>
      </c>
    </row>
    <row r="183" spans="1:3" x14ac:dyDescent="0.25">
      <c r="A183" s="1" t="s">
        <v>493</v>
      </c>
      <c r="B183" s="51" t="s">
        <v>781</v>
      </c>
      <c r="C183" s="51" t="s">
        <v>781</v>
      </c>
    </row>
    <row r="184" spans="1:3" x14ac:dyDescent="0.25">
      <c r="A184" s="1" t="s">
        <v>531</v>
      </c>
      <c r="B184" s="51" t="s">
        <v>781</v>
      </c>
      <c r="C184" s="51" t="s">
        <v>781</v>
      </c>
    </row>
    <row r="185" spans="1:3" x14ac:dyDescent="0.25">
      <c r="A185" s="1" t="s">
        <v>535</v>
      </c>
      <c r="B185" s="51" t="s">
        <v>781</v>
      </c>
      <c r="C185" s="51" t="s">
        <v>781</v>
      </c>
    </row>
    <row r="186" spans="1:3" x14ac:dyDescent="0.25">
      <c r="A186" s="1" t="s">
        <v>538</v>
      </c>
      <c r="B186" s="51" t="s">
        <v>781</v>
      </c>
      <c r="C186" s="51" t="s">
        <v>781</v>
      </c>
    </row>
    <row r="187" spans="1:3" x14ac:dyDescent="0.25">
      <c r="A187" s="1" t="s">
        <v>83</v>
      </c>
      <c r="B187" s="51" t="s">
        <v>781</v>
      </c>
      <c r="C187" s="51" t="s">
        <v>781</v>
      </c>
    </row>
    <row r="188" spans="1:3" x14ac:dyDescent="0.25">
      <c r="A188" s="1" t="s">
        <v>166</v>
      </c>
      <c r="B188" s="51" t="s">
        <v>781</v>
      </c>
      <c r="C188" s="51" t="s">
        <v>781</v>
      </c>
    </row>
    <row r="189" spans="1:3" x14ac:dyDescent="0.25">
      <c r="A189" s="1" t="s">
        <v>169</v>
      </c>
      <c r="B189" s="51" t="s">
        <v>781</v>
      </c>
      <c r="C189" s="51" t="s">
        <v>781</v>
      </c>
    </row>
    <row r="190" spans="1:3" x14ac:dyDescent="0.25">
      <c r="A190" s="1" t="s">
        <v>178</v>
      </c>
      <c r="B190" s="51" t="s">
        <v>781</v>
      </c>
      <c r="C190" s="51" t="s">
        <v>781</v>
      </c>
    </row>
    <row r="191" spans="1:3" x14ac:dyDescent="0.25">
      <c r="A191" s="1" t="s">
        <v>191</v>
      </c>
      <c r="B191" s="51" t="s">
        <v>781</v>
      </c>
      <c r="C191" s="51" t="s">
        <v>781</v>
      </c>
    </row>
    <row r="192" spans="1:3" x14ac:dyDescent="0.25">
      <c r="A192" s="1" t="s">
        <v>212</v>
      </c>
      <c r="B192" s="51" t="s">
        <v>781</v>
      </c>
      <c r="C192" s="51" t="s">
        <v>781</v>
      </c>
    </row>
    <row r="193" spans="1:3" x14ac:dyDescent="0.25">
      <c r="A193" s="1" t="s">
        <v>251</v>
      </c>
      <c r="B193" s="51" t="s">
        <v>781</v>
      </c>
      <c r="C193" s="51" t="s">
        <v>781</v>
      </c>
    </row>
    <row r="194" spans="1:3" x14ac:dyDescent="0.25">
      <c r="A194" s="1" t="s">
        <v>254</v>
      </c>
      <c r="B194" s="51" t="s">
        <v>781</v>
      </c>
      <c r="C194" s="51" t="s">
        <v>781</v>
      </c>
    </row>
    <row r="195" spans="1:3" x14ac:dyDescent="0.25">
      <c r="A195" s="1" t="s">
        <v>265</v>
      </c>
      <c r="B195" s="51" t="s">
        <v>781</v>
      </c>
      <c r="C195" s="51" t="s">
        <v>781</v>
      </c>
    </row>
    <row r="196" spans="1:3" x14ac:dyDescent="0.25">
      <c r="A196" s="1" t="s">
        <v>285</v>
      </c>
      <c r="B196" s="51" t="s">
        <v>781</v>
      </c>
      <c r="C196" s="51" t="s">
        <v>781</v>
      </c>
    </row>
    <row r="197" spans="1:3" x14ac:dyDescent="0.25">
      <c r="A197" s="1" t="s">
        <v>311</v>
      </c>
      <c r="B197" s="51" t="s">
        <v>781</v>
      </c>
      <c r="C197" s="51" t="s">
        <v>781</v>
      </c>
    </row>
    <row r="198" spans="1:3" x14ac:dyDescent="0.25">
      <c r="A198" s="1" t="s">
        <v>315</v>
      </c>
      <c r="B198" s="51" t="s">
        <v>781</v>
      </c>
      <c r="C198" s="51" t="s">
        <v>781</v>
      </c>
    </row>
    <row r="199" spans="1:3" x14ac:dyDescent="0.25">
      <c r="A199" s="1" t="s">
        <v>424</v>
      </c>
      <c r="B199" s="51" t="s">
        <v>781</v>
      </c>
      <c r="C199" s="51" t="s">
        <v>781</v>
      </c>
    </row>
    <row r="200" spans="1:3" x14ac:dyDescent="0.25">
      <c r="A200" s="1" t="s">
        <v>445</v>
      </c>
      <c r="B200" s="51" t="s">
        <v>781</v>
      </c>
      <c r="C200" s="51" t="s">
        <v>781</v>
      </c>
    </row>
    <row r="201" spans="1:3" x14ac:dyDescent="0.25">
      <c r="A201" s="1" t="s">
        <v>449</v>
      </c>
      <c r="B201" s="51" t="s">
        <v>781</v>
      </c>
      <c r="C201" s="51" t="s">
        <v>781</v>
      </c>
    </row>
    <row r="202" spans="1:3" x14ac:dyDescent="0.25">
      <c r="A202" s="1" t="s">
        <v>454</v>
      </c>
      <c r="B202" s="51" t="s">
        <v>781</v>
      </c>
      <c r="C202" s="51" t="s">
        <v>781</v>
      </c>
    </row>
    <row r="203" spans="1:3" x14ac:dyDescent="0.25">
      <c r="A203" s="1" t="s">
        <v>514</v>
      </c>
      <c r="B203" s="51" t="s">
        <v>781</v>
      </c>
      <c r="C203" s="51" t="s">
        <v>781</v>
      </c>
    </row>
    <row r="204" spans="1:3" x14ac:dyDescent="0.25">
      <c r="A204" s="1" t="s">
        <v>516</v>
      </c>
      <c r="B204" s="51" t="s">
        <v>781</v>
      </c>
      <c r="C204" s="51" t="s">
        <v>781</v>
      </c>
    </row>
    <row r="205" spans="1:3" x14ac:dyDescent="0.25">
      <c r="A205" s="1" t="s">
        <v>540</v>
      </c>
      <c r="B205" s="51" t="s">
        <v>781</v>
      </c>
      <c r="C205" s="51" t="s">
        <v>781</v>
      </c>
    </row>
    <row r="206" spans="1:3" x14ac:dyDescent="0.25">
      <c r="A206" s="1" t="s">
        <v>106</v>
      </c>
      <c r="B206" s="51" t="s">
        <v>781</v>
      </c>
      <c r="C206" s="51" t="s">
        <v>781</v>
      </c>
    </row>
    <row r="207" spans="1:3" x14ac:dyDescent="0.25">
      <c r="A207" s="1" t="s">
        <v>111</v>
      </c>
      <c r="B207" s="51" t="s">
        <v>781</v>
      </c>
      <c r="C207" s="51" t="s">
        <v>781</v>
      </c>
    </row>
    <row r="208" spans="1:3" x14ac:dyDescent="0.25">
      <c r="A208" s="1" t="s">
        <v>116</v>
      </c>
      <c r="B208" s="51" t="s">
        <v>781</v>
      </c>
      <c r="C208" s="51" t="s">
        <v>781</v>
      </c>
    </row>
    <row r="209" spans="1:3" x14ac:dyDescent="0.25">
      <c r="A209" s="1" t="s">
        <v>122</v>
      </c>
      <c r="B209" s="51" t="s">
        <v>781</v>
      </c>
      <c r="C209" s="51" t="s">
        <v>781</v>
      </c>
    </row>
    <row r="210" spans="1:3" x14ac:dyDescent="0.25">
      <c r="A210" s="1" t="s">
        <v>126</v>
      </c>
      <c r="B210" s="51" t="s">
        <v>781</v>
      </c>
      <c r="C210" s="51" t="s">
        <v>781</v>
      </c>
    </row>
    <row r="211" spans="1:3" x14ac:dyDescent="0.25">
      <c r="A211" s="1" t="s">
        <v>134</v>
      </c>
      <c r="B211" s="51" t="s">
        <v>781</v>
      </c>
      <c r="C211" s="51" t="s">
        <v>781</v>
      </c>
    </row>
    <row r="212" spans="1:3" x14ac:dyDescent="0.25">
      <c r="A212" s="1" t="s">
        <v>154</v>
      </c>
      <c r="B212" s="51" t="s">
        <v>781</v>
      </c>
      <c r="C212" s="51" t="s">
        <v>781</v>
      </c>
    </row>
    <row r="213" spans="1:3" x14ac:dyDescent="0.25">
      <c r="A213" s="1" t="s">
        <v>177</v>
      </c>
      <c r="B213" s="51" t="s">
        <v>781</v>
      </c>
      <c r="C213" s="51" t="s">
        <v>781</v>
      </c>
    </row>
    <row r="214" spans="1:3" x14ac:dyDescent="0.25">
      <c r="A214" s="1" t="s">
        <v>202</v>
      </c>
      <c r="B214" s="51" t="s">
        <v>781</v>
      </c>
      <c r="C214" s="51" t="s">
        <v>781</v>
      </c>
    </row>
    <row r="215" spans="1:3" x14ac:dyDescent="0.25">
      <c r="A215" s="1" t="s">
        <v>270</v>
      </c>
      <c r="B215" s="51" t="s">
        <v>781</v>
      </c>
      <c r="C215" s="51" t="s">
        <v>781</v>
      </c>
    </row>
    <row r="216" spans="1:3" x14ac:dyDescent="0.25">
      <c r="A216" s="1" t="s">
        <v>276</v>
      </c>
      <c r="B216" s="51" t="s">
        <v>781</v>
      </c>
      <c r="C216" s="51" t="s">
        <v>781</v>
      </c>
    </row>
    <row r="217" spans="1:3" x14ac:dyDescent="0.25">
      <c r="A217" s="1" t="s">
        <v>310</v>
      </c>
      <c r="B217" s="51" t="s">
        <v>781</v>
      </c>
      <c r="C217" s="51" t="s">
        <v>781</v>
      </c>
    </row>
    <row r="218" spans="1:3" x14ac:dyDescent="0.25">
      <c r="A218" s="1" t="s">
        <v>321</v>
      </c>
      <c r="B218" s="51" t="s">
        <v>781</v>
      </c>
      <c r="C218" s="51" t="s">
        <v>781</v>
      </c>
    </row>
    <row r="219" spans="1:3" x14ac:dyDescent="0.25">
      <c r="A219" s="1" t="s">
        <v>346</v>
      </c>
      <c r="B219" s="51" t="s">
        <v>781</v>
      </c>
      <c r="C219" s="51" t="s">
        <v>781</v>
      </c>
    </row>
    <row r="220" spans="1:3" x14ac:dyDescent="0.25">
      <c r="A220" s="1" t="s">
        <v>438</v>
      </c>
      <c r="B220" s="51" t="s">
        <v>781</v>
      </c>
      <c r="C220" s="51" t="s">
        <v>781</v>
      </c>
    </row>
    <row r="221" spans="1:3" x14ac:dyDescent="0.25">
      <c r="A221" s="1" t="s">
        <v>442</v>
      </c>
      <c r="B221" s="51" t="s">
        <v>781</v>
      </c>
      <c r="C221" s="51" t="s">
        <v>781</v>
      </c>
    </row>
    <row r="222" spans="1:3" x14ac:dyDescent="0.25">
      <c r="A222" s="1" t="s">
        <v>462</v>
      </c>
      <c r="B222" s="51" t="s">
        <v>781</v>
      </c>
      <c r="C222" s="51" t="s">
        <v>781</v>
      </c>
    </row>
    <row r="223" spans="1:3" x14ac:dyDescent="0.25">
      <c r="A223" s="1" t="s">
        <v>555</v>
      </c>
      <c r="B223" s="51" t="s">
        <v>781</v>
      </c>
      <c r="C223" s="51" t="s">
        <v>781</v>
      </c>
    </row>
    <row r="224" spans="1:3" x14ac:dyDescent="0.25">
      <c r="A224" s="1" t="s">
        <v>29</v>
      </c>
      <c r="B224" s="51" t="s">
        <v>781</v>
      </c>
      <c r="C224" s="51" t="s">
        <v>781</v>
      </c>
    </row>
    <row r="225" spans="1:3" x14ac:dyDescent="0.25">
      <c r="A225" s="1" t="s">
        <v>48</v>
      </c>
      <c r="B225" s="51" t="s">
        <v>781</v>
      </c>
      <c r="C225" s="51" t="s">
        <v>781</v>
      </c>
    </row>
    <row r="226" spans="1:3" x14ac:dyDescent="0.25">
      <c r="A226" s="1" t="s">
        <v>138</v>
      </c>
      <c r="B226" s="51" t="s">
        <v>781</v>
      </c>
      <c r="C226" s="51" t="s">
        <v>781</v>
      </c>
    </row>
    <row r="227" spans="1:3" x14ac:dyDescent="0.25">
      <c r="A227" s="1" t="s">
        <v>144</v>
      </c>
      <c r="B227" s="51" t="s">
        <v>781</v>
      </c>
      <c r="C227" s="51" t="s">
        <v>781</v>
      </c>
    </row>
    <row r="228" spans="1:3" x14ac:dyDescent="0.25">
      <c r="A228" s="1" t="s">
        <v>159</v>
      </c>
      <c r="B228" s="51" t="s">
        <v>781</v>
      </c>
      <c r="C228" s="51" t="s">
        <v>781</v>
      </c>
    </row>
    <row r="229" spans="1:3" x14ac:dyDescent="0.25">
      <c r="A229" s="1" t="s">
        <v>227</v>
      </c>
      <c r="B229" s="51" t="s">
        <v>781</v>
      </c>
      <c r="C229" s="51" t="s">
        <v>781</v>
      </c>
    </row>
    <row r="230" spans="1:3" x14ac:dyDescent="0.25">
      <c r="A230" s="1" t="s">
        <v>248</v>
      </c>
      <c r="B230" s="51" t="s">
        <v>781</v>
      </c>
      <c r="C230" s="51" t="s">
        <v>781</v>
      </c>
    </row>
    <row r="231" spans="1:3" x14ac:dyDescent="0.25">
      <c r="A231" s="1" t="s">
        <v>249</v>
      </c>
      <c r="B231" s="51" t="s">
        <v>781</v>
      </c>
      <c r="C231" s="51" t="s">
        <v>781</v>
      </c>
    </row>
    <row r="232" spans="1:3" x14ac:dyDescent="0.25">
      <c r="A232" s="1" t="s">
        <v>329</v>
      </c>
      <c r="B232" s="51" t="s">
        <v>781</v>
      </c>
      <c r="C232" s="51" t="s">
        <v>781</v>
      </c>
    </row>
    <row r="233" spans="1:3" x14ac:dyDescent="0.25">
      <c r="A233" s="1" t="s">
        <v>338</v>
      </c>
      <c r="B233" s="51" t="s">
        <v>781</v>
      </c>
      <c r="C233" s="51" t="s">
        <v>781</v>
      </c>
    </row>
    <row r="234" spans="1:3" x14ac:dyDescent="0.25">
      <c r="A234" s="1" t="s">
        <v>344</v>
      </c>
      <c r="B234" s="51" t="s">
        <v>781</v>
      </c>
      <c r="C234" s="51" t="s">
        <v>781</v>
      </c>
    </row>
    <row r="235" spans="1:3" x14ac:dyDescent="0.25">
      <c r="A235" s="1" t="s">
        <v>353</v>
      </c>
      <c r="B235" s="51" t="s">
        <v>781</v>
      </c>
      <c r="C235" s="51" t="s">
        <v>781</v>
      </c>
    </row>
    <row r="236" spans="1:3" x14ac:dyDescent="0.25">
      <c r="A236" s="1" t="s">
        <v>444</v>
      </c>
      <c r="B236" s="51" t="s">
        <v>781</v>
      </c>
      <c r="C236" s="51" t="s">
        <v>781</v>
      </c>
    </row>
    <row r="237" spans="1:3" x14ac:dyDescent="0.25">
      <c r="A237" s="1" t="s">
        <v>483</v>
      </c>
      <c r="B237" s="51" t="s">
        <v>781</v>
      </c>
      <c r="C237" s="51" t="s">
        <v>781</v>
      </c>
    </row>
    <row r="238" spans="1:3" x14ac:dyDescent="0.25">
      <c r="A238" s="1" t="s">
        <v>491</v>
      </c>
      <c r="B238" s="51" t="s">
        <v>781</v>
      </c>
      <c r="C238" s="51" t="s">
        <v>781</v>
      </c>
    </row>
    <row r="239" spans="1:3" x14ac:dyDescent="0.25">
      <c r="A239" s="1" t="s">
        <v>505</v>
      </c>
      <c r="B239" s="51" t="s">
        <v>781</v>
      </c>
      <c r="C239" s="51" t="s">
        <v>781</v>
      </c>
    </row>
    <row r="240" spans="1:3" x14ac:dyDescent="0.25">
      <c r="A240" s="1" t="s">
        <v>517</v>
      </c>
      <c r="B240" s="51" t="s">
        <v>781</v>
      </c>
      <c r="C240" s="51" t="s">
        <v>781</v>
      </c>
    </row>
    <row r="241" spans="1:3" x14ac:dyDescent="0.25">
      <c r="A241" s="1" t="s">
        <v>54</v>
      </c>
      <c r="B241" s="51" t="s">
        <v>781</v>
      </c>
      <c r="C241" s="51" t="s">
        <v>781</v>
      </c>
    </row>
    <row r="242" spans="1:3" x14ac:dyDescent="0.25">
      <c r="A242" s="1" t="s">
        <v>96</v>
      </c>
      <c r="B242" s="51" t="s">
        <v>781</v>
      </c>
      <c r="C242" s="51" t="s">
        <v>781</v>
      </c>
    </row>
    <row r="243" spans="1:3" x14ac:dyDescent="0.25">
      <c r="A243" s="1" t="s">
        <v>117</v>
      </c>
      <c r="B243" s="51" t="s">
        <v>781</v>
      </c>
      <c r="C243" s="51" t="s">
        <v>781</v>
      </c>
    </row>
    <row r="244" spans="1:3" x14ac:dyDescent="0.25">
      <c r="A244" s="1" t="s">
        <v>125</v>
      </c>
      <c r="B244" s="51" t="s">
        <v>781</v>
      </c>
      <c r="C244" s="51" t="s">
        <v>781</v>
      </c>
    </row>
    <row r="245" spans="1:3" x14ac:dyDescent="0.25">
      <c r="A245" s="1" t="s">
        <v>147</v>
      </c>
      <c r="B245" s="51" t="s">
        <v>781</v>
      </c>
      <c r="C245" s="51" t="s">
        <v>781</v>
      </c>
    </row>
    <row r="246" spans="1:3" x14ac:dyDescent="0.25">
      <c r="A246" s="1" t="s">
        <v>179</v>
      </c>
      <c r="B246" s="51" t="s">
        <v>781</v>
      </c>
      <c r="C246" s="51" t="s">
        <v>781</v>
      </c>
    </row>
    <row r="247" spans="1:3" x14ac:dyDescent="0.25">
      <c r="A247" s="1" t="s">
        <v>184</v>
      </c>
      <c r="B247" s="51" t="s">
        <v>781</v>
      </c>
      <c r="C247" s="51" t="s">
        <v>781</v>
      </c>
    </row>
    <row r="248" spans="1:3" x14ac:dyDescent="0.25">
      <c r="A248" s="1" t="s">
        <v>192</v>
      </c>
      <c r="B248" s="51" t="s">
        <v>781</v>
      </c>
      <c r="C248" s="51" t="s">
        <v>781</v>
      </c>
    </row>
    <row r="249" spans="1:3" x14ac:dyDescent="0.25">
      <c r="A249" s="1" t="s">
        <v>194</v>
      </c>
      <c r="B249" s="51" t="s">
        <v>781</v>
      </c>
      <c r="C249" s="51" t="s">
        <v>781</v>
      </c>
    </row>
    <row r="250" spans="1:3" x14ac:dyDescent="0.25">
      <c r="A250" s="1" t="s">
        <v>204</v>
      </c>
      <c r="B250" s="51" t="s">
        <v>781</v>
      </c>
      <c r="C250" s="51" t="s">
        <v>781</v>
      </c>
    </row>
    <row r="251" spans="1:3" x14ac:dyDescent="0.25">
      <c r="A251" s="1" t="s">
        <v>242</v>
      </c>
      <c r="B251" s="51" t="s">
        <v>781</v>
      </c>
      <c r="C251" s="51" t="s">
        <v>781</v>
      </c>
    </row>
    <row r="252" spans="1:3" x14ac:dyDescent="0.25">
      <c r="A252" s="1" t="s">
        <v>264</v>
      </c>
      <c r="B252" s="51" t="s">
        <v>781</v>
      </c>
      <c r="C252" s="51" t="s">
        <v>781</v>
      </c>
    </row>
    <row r="253" spans="1:3" x14ac:dyDescent="0.25">
      <c r="A253" s="1" t="s">
        <v>309</v>
      </c>
      <c r="B253" s="51" t="s">
        <v>781</v>
      </c>
      <c r="C253" s="51" t="s">
        <v>781</v>
      </c>
    </row>
    <row r="254" spans="1:3" x14ac:dyDescent="0.25">
      <c r="A254" s="1" t="s">
        <v>375</v>
      </c>
      <c r="B254" s="51" t="s">
        <v>781</v>
      </c>
      <c r="C254" s="51" t="s">
        <v>781</v>
      </c>
    </row>
    <row r="255" spans="1:3" x14ac:dyDescent="0.25">
      <c r="A255" s="1" t="s">
        <v>401</v>
      </c>
      <c r="B255" s="51" t="s">
        <v>781</v>
      </c>
      <c r="C255" s="51" t="s">
        <v>781</v>
      </c>
    </row>
    <row r="256" spans="1:3" x14ac:dyDescent="0.25">
      <c r="A256" s="1" t="s">
        <v>524</v>
      </c>
      <c r="B256" s="51" t="s">
        <v>781</v>
      </c>
      <c r="C256" s="51" t="s">
        <v>781</v>
      </c>
    </row>
    <row r="257" spans="1:3" x14ac:dyDescent="0.25">
      <c r="A257" s="1" t="s">
        <v>526</v>
      </c>
      <c r="B257" s="51" t="s">
        <v>781</v>
      </c>
      <c r="C257" s="51" t="s">
        <v>781</v>
      </c>
    </row>
    <row r="258" spans="1:3" x14ac:dyDescent="0.25">
      <c r="A258" s="1" t="s">
        <v>537</v>
      </c>
      <c r="B258" s="51" t="s">
        <v>781</v>
      </c>
      <c r="C258" s="51" t="s">
        <v>781</v>
      </c>
    </row>
    <row r="259" spans="1:3" x14ac:dyDescent="0.25">
      <c r="A259" s="1" t="s">
        <v>61</v>
      </c>
      <c r="B259" s="51" t="s">
        <v>781</v>
      </c>
      <c r="C259" s="51" t="s">
        <v>781</v>
      </c>
    </row>
    <row r="260" spans="1:3" x14ac:dyDescent="0.25">
      <c r="A260" s="1" t="s">
        <v>91</v>
      </c>
      <c r="B260" s="51" t="s">
        <v>781</v>
      </c>
      <c r="C260" s="51" t="s">
        <v>781</v>
      </c>
    </row>
    <row r="261" spans="1:3" x14ac:dyDescent="0.25">
      <c r="A261" s="1" t="s">
        <v>145</v>
      </c>
      <c r="B261" s="51" t="s">
        <v>781</v>
      </c>
      <c r="C261" s="51" t="s">
        <v>781</v>
      </c>
    </row>
    <row r="262" spans="1:3" x14ac:dyDescent="0.25">
      <c r="A262" s="1" t="s">
        <v>197</v>
      </c>
      <c r="B262" s="51" t="s">
        <v>781</v>
      </c>
      <c r="C262" s="51" t="s">
        <v>781</v>
      </c>
    </row>
    <row r="263" spans="1:3" x14ac:dyDescent="0.25">
      <c r="A263" s="1" t="s">
        <v>205</v>
      </c>
      <c r="B263" s="51" t="s">
        <v>781</v>
      </c>
      <c r="C263" s="51" t="s">
        <v>781</v>
      </c>
    </row>
    <row r="264" spans="1:3" x14ac:dyDescent="0.25">
      <c r="A264" s="1" t="s">
        <v>252</v>
      </c>
      <c r="B264" s="51" t="s">
        <v>781</v>
      </c>
      <c r="C264" s="51" t="s">
        <v>781</v>
      </c>
    </row>
    <row r="265" spans="1:3" x14ac:dyDescent="0.25">
      <c r="A265" s="1" t="s">
        <v>271</v>
      </c>
      <c r="B265" s="51" t="s">
        <v>781</v>
      </c>
      <c r="C265" s="51" t="s">
        <v>781</v>
      </c>
    </row>
    <row r="266" spans="1:3" x14ac:dyDescent="0.25">
      <c r="A266" s="1" t="s">
        <v>290</v>
      </c>
      <c r="B266" s="51" t="s">
        <v>781</v>
      </c>
      <c r="C266" s="51" t="s">
        <v>781</v>
      </c>
    </row>
    <row r="267" spans="1:3" x14ac:dyDescent="0.25">
      <c r="A267" s="1" t="s">
        <v>305</v>
      </c>
      <c r="B267" s="51" t="s">
        <v>781</v>
      </c>
      <c r="C267" s="51" t="s">
        <v>781</v>
      </c>
    </row>
    <row r="268" spans="1:3" x14ac:dyDescent="0.25">
      <c r="A268" s="1" t="s">
        <v>358</v>
      </c>
      <c r="B268" s="51" t="s">
        <v>781</v>
      </c>
      <c r="C268" s="51" t="s">
        <v>781</v>
      </c>
    </row>
    <row r="269" spans="1:3" x14ac:dyDescent="0.25">
      <c r="A269" s="1" t="s">
        <v>360</v>
      </c>
      <c r="B269" s="51" t="s">
        <v>781</v>
      </c>
      <c r="C269" s="51" t="s">
        <v>781</v>
      </c>
    </row>
    <row r="270" spans="1:3" x14ac:dyDescent="0.25">
      <c r="A270" s="1" t="s">
        <v>364</v>
      </c>
      <c r="B270" s="51" t="s">
        <v>781</v>
      </c>
      <c r="C270" s="51" t="s">
        <v>781</v>
      </c>
    </row>
    <row r="271" spans="1:3" x14ac:dyDescent="0.25">
      <c r="A271" s="1" t="s">
        <v>378</v>
      </c>
      <c r="B271" s="51" t="s">
        <v>781</v>
      </c>
      <c r="C271" s="51" t="s">
        <v>781</v>
      </c>
    </row>
    <row r="272" spans="1:3" x14ac:dyDescent="0.25">
      <c r="A272" s="1" t="s">
        <v>412</v>
      </c>
      <c r="B272" s="51" t="s">
        <v>781</v>
      </c>
      <c r="C272" s="51" t="s">
        <v>781</v>
      </c>
    </row>
    <row r="273" spans="1:3" x14ac:dyDescent="0.25">
      <c r="A273" s="1" t="s">
        <v>417</v>
      </c>
      <c r="B273" s="51" t="s">
        <v>781</v>
      </c>
      <c r="C273" s="51" t="s">
        <v>781</v>
      </c>
    </row>
    <row r="274" spans="1:3" x14ac:dyDescent="0.25">
      <c r="A274" s="1" t="s">
        <v>420</v>
      </c>
      <c r="B274" s="51" t="s">
        <v>781</v>
      </c>
      <c r="C274" s="51" t="s">
        <v>781</v>
      </c>
    </row>
    <row r="275" spans="1:3" x14ac:dyDescent="0.25">
      <c r="A275" s="1" t="s">
        <v>431</v>
      </c>
      <c r="B275" s="51" t="s">
        <v>781</v>
      </c>
      <c r="C275" s="51" t="s">
        <v>781</v>
      </c>
    </row>
    <row r="276" spans="1:3" x14ac:dyDescent="0.25">
      <c r="A276" s="1" t="s">
        <v>465</v>
      </c>
      <c r="B276" s="51" t="s">
        <v>781</v>
      </c>
      <c r="C276" s="51" t="s">
        <v>781</v>
      </c>
    </row>
    <row r="277" spans="1:3" x14ac:dyDescent="0.25">
      <c r="A277" s="1" t="s">
        <v>35</v>
      </c>
      <c r="B277" s="51" t="s">
        <v>781</v>
      </c>
      <c r="C277" s="51" t="s">
        <v>781</v>
      </c>
    </row>
    <row r="278" spans="1:3" x14ac:dyDescent="0.25">
      <c r="A278" s="1" t="s">
        <v>100</v>
      </c>
      <c r="B278" s="51" t="s">
        <v>781</v>
      </c>
      <c r="C278" s="51" t="s">
        <v>781</v>
      </c>
    </row>
    <row r="279" spans="1:3" x14ac:dyDescent="0.25">
      <c r="A279" s="1" t="s">
        <v>123</v>
      </c>
      <c r="B279" s="51" t="s">
        <v>781</v>
      </c>
      <c r="C279" s="51" t="s">
        <v>781</v>
      </c>
    </row>
    <row r="280" spans="1:3" x14ac:dyDescent="0.25">
      <c r="A280" s="1" t="s">
        <v>127</v>
      </c>
      <c r="B280" s="51" t="s">
        <v>781</v>
      </c>
      <c r="C280" s="51" t="s">
        <v>781</v>
      </c>
    </row>
    <row r="281" spans="1:3" x14ac:dyDescent="0.25">
      <c r="A281" s="1" t="s">
        <v>187</v>
      </c>
      <c r="B281" s="51" t="s">
        <v>781</v>
      </c>
      <c r="C281" s="51" t="s">
        <v>781</v>
      </c>
    </row>
    <row r="282" spans="1:3" x14ac:dyDescent="0.25">
      <c r="A282" s="1" t="s">
        <v>226</v>
      </c>
      <c r="B282" s="51" t="s">
        <v>781</v>
      </c>
      <c r="C282" s="51" t="s">
        <v>781</v>
      </c>
    </row>
    <row r="283" spans="1:3" x14ac:dyDescent="0.25">
      <c r="A283" s="1" t="s">
        <v>255</v>
      </c>
      <c r="B283" s="51" t="s">
        <v>781</v>
      </c>
      <c r="C283" s="51" t="s">
        <v>781</v>
      </c>
    </row>
    <row r="284" spans="1:3" x14ac:dyDescent="0.25">
      <c r="A284" s="1" t="s">
        <v>286</v>
      </c>
      <c r="B284" s="51" t="s">
        <v>781</v>
      </c>
      <c r="C284" s="51" t="s">
        <v>781</v>
      </c>
    </row>
    <row r="285" spans="1:3" x14ac:dyDescent="0.25">
      <c r="A285" s="1" t="s">
        <v>323</v>
      </c>
      <c r="B285" s="51" t="s">
        <v>781</v>
      </c>
      <c r="C285" s="51" t="s">
        <v>781</v>
      </c>
    </row>
    <row r="286" spans="1:3" x14ac:dyDescent="0.25">
      <c r="A286" s="1" t="s">
        <v>335</v>
      </c>
      <c r="B286" s="51" t="s">
        <v>781</v>
      </c>
      <c r="C286" s="51" t="s">
        <v>781</v>
      </c>
    </row>
    <row r="287" spans="1:3" x14ac:dyDescent="0.25">
      <c r="A287" s="1" t="s">
        <v>361</v>
      </c>
      <c r="B287" s="51" t="s">
        <v>781</v>
      </c>
      <c r="C287" s="51" t="s">
        <v>781</v>
      </c>
    </row>
    <row r="288" spans="1:3" x14ac:dyDescent="0.25">
      <c r="A288" s="1" t="s">
        <v>398</v>
      </c>
      <c r="B288" s="51" t="s">
        <v>781</v>
      </c>
      <c r="C288" s="51" t="s">
        <v>781</v>
      </c>
    </row>
    <row r="289" spans="1:3" x14ac:dyDescent="0.25">
      <c r="A289" s="1" t="s">
        <v>402</v>
      </c>
      <c r="B289" s="51" t="s">
        <v>781</v>
      </c>
      <c r="C289" s="51" t="s">
        <v>781</v>
      </c>
    </row>
    <row r="290" spans="1:3" x14ac:dyDescent="0.25">
      <c r="A290" s="1" t="s">
        <v>416</v>
      </c>
      <c r="B290" s="51" t="s">
        <v>781</v>
      </c>
      <c r="C290" s="51" t="s">
        <v>781</v>
      </c>
    </row>
    <row r="291" spans="1:3" x14ac:dyDescent="0.25">
      <c r="A291" s="1" t="s">
        <v>425</v>
      </c>
      <c r="B291" s="51" t="s">
        <v>781</v>
      </c>
      <c r="C291" s="51" t="s">
        <v>781</v>
      </c>
    </row>
    <row r="292" spans="1:3" x14ac:dyDescent="0.25">
      <c r="A292" s="1" t="s">
        <v>427</v>
      </c>
      <c r="B292" s="51" t="s">
        <v>781</v>
      </c>
      <c r="C292" s="51" t="s">
        <v>781</v>
      </c>
    </row>
    <row r="293" spans="1:3" x14ac:dyDescent="0.25">
      <c r="A293" s="1" t="s">
        <v>441</v>
      </c>
      <c r="B293" s="51" t="s">
        <v>781</v>
      </c>
      <c r="C293" s="51" t="s">
        <v>781</v>
      </c>
    </row>
    <row r="294" spans="1:3" x14ac:dyDescent="0.25">
      <c r="A294" s="1" t="s">
        <v>459</v>
      </c>
      <c r="B294" s="51" t="s">
        <v>781</v>
      </c>
      <c r="C294" s="51" t="s">
        <v>781</v>
      </c>
    </row>
    <row r="295" spans="1:3" x14ac:dyDescent="0.25">
      <c r="A295" s="1" t="s">
        <v>513</v>
      </c>
      <c r="B295" s="51" t="s">
        <v>781</v>
      </c>
      <c r="C295" s="51" t="s">
        <v>781</v>
      </c>
    </row>
    <row r="296" spans="1:3" x14ac:dyDescent="0.25">
      <c r="A296" s="1" t="s">
        <v>539</v>
      </c>
      <c r="B296" s="51" t="s">
        <v>781</v>
      </c>
      <c r="C296" s="51" t="s">
        <v>781</v>
      </c>
    </row>
    <row r="297" spans="1:3" x14ac:dyDescent="0.25">
      <c r="A297" s="1" t="s">
        <v>40</v>
      </c>
      <c r="B297" s="51" t="s">
        <v>781</v>
      </c>
      <c r="C297" s="51" t="s">
        <v>781</v>
      </c>
    </row>
    <row r="298" spans="1:3" x14ac:dyDescent="0.25">
      <c r="A298" s="1" t="s">
        <v>60</v>
      </c>
      <c r="B298" s="51" t="s">
        <v>781</v>
      </c>
      <c r="C298" s="51" t="s">
        <v>781</v>
      </c>
    </row>
    <row r="299" spans="1:3" x14ac:dyDescent="0.25">
      <c r="A299" s="1" t="s">
        <v>71</v>
      </c>
      <c r="B299" s="51" t="s">
        <v>781</v>
      </c>
      <c r="C299" s="51" t="s">
        <v>781</v>
      </c>
    </row>
    <row r="300" spans="1:3" x14ac:dyDescent="0.25">
      <c r="A300" s="1" t="s">
        <v>75</v>
      </c>
      <c r="B300" s="51" t="s">
        <v>781</v>
      </c>
      <c r="C300" s="51" t="s">
        <v>781</v>
      </c>
    </row>
    <row r="301" spans="1:3" x14ac:dyDescent="0.25">
      <c r="A301" s="1" t="s">
        <v>156</v>
      </c>
      <c r="B301" s="51" t="s">
        <v>781</v>
      </c>
      <c r="C301" s="51" t="s">
        <v>781</v>
      </c>
    </row>
    <row r="302" spans="1:3" x14ac:dyDescent="0.25">
      <c r="A302" s="1" t="s">
        <v>168</v>
      </c>
      <c r="B302" s="51" t="s">
        <v>781</v>
      </c>
      <c r="C302" s="51" t="s">
        <v>781</v>
      </c>
    </row>
    <row r="303" spans="1:3" x14ac:dyDescent="0.25">
      <c r="A303" s="1" t="s">
        <v>176</v>
      </c>
      <c r="B303" s="51" t="s">
        <v>781</v>
      </c>
      <c r="C303" s="51" t="s">
        <v>781</v>
      </c>
    </row>
    <row r="304" spans="1:3" x14ac:dyDescent="0.25">
      <c r="A304" s="1" t="s">
        <v>190</v>
      </c>
      <c r="B304" s="51" t="s">
        <v>781</v>
      </c>
      <c r="C304" s="51" t="s">
        <v>781</v>
      </c>
    </row>
    <row r="305" spans="1:3" x14ac:dyDescent="0.25">
      <c r="A305" s="1" t="s">
        <v>208</v>
      </c>
      <c r="B305" s="51" t="s">
        <v>781</v>
      </c>
      <c r="C305" s="51" t="s">
        <v>781</v>
      </c>
    </row>
    <row r="306" spans="1:3" x14ac:dyDescent="0.25">
      <c r="A306" s="1" t="s">
        <v>220</v>
      </c>
      <c r="B306" s="51" t="s">
        <v>781</v>
      </c>
      <c r="C306" s="51" t="s">
        <v>781</v>
      </c>
    </row>
    <row r="307" spans="1:3" x14ac:dyDescent="0.25">
      <c r="A307" s="1" t="s">
        <v>240</v>
      </c>
      <c r="B307" s="51" t="s">
        <v>781</v>
      </c>
      <c r="C307" s="51" t="s">
        <v>781</v>
      </c>
    </row>
    <row r="308" spans="1:3" x14ac:dyDescent="0.25">
      <c r="A308" s="1" t="s">
        <v>279</v>
      </c>
      <c r="B308" s="51" t="s">
        <v>781</v>
      </c>
      <c r="C308" s="51" t="s">
        <v>781</v>
      </c>
    </row>
    <row r="309" spans="1:3" x14ac:dyDescent="0.25">
      <c r="A309" s="1" t="s">
        <v>377</v>
      </c>
      <c r="B309" s="51" t="s">
        <v>781</v>
      </c>
      <c r="C309" s="51" t="s">
        <v>781</v>
      </c>
    </row>
    <row r="310" spans="1:3" x14ac:dyDescent="0.25">
      <c r="A310" s="1" t="s">
        <v>381</v>
      </c>
      <c r="B310" s="51" t="s">
        <v>781</v>
      </c>
      <c r="C310" s="51" t="s">
        <v>781</v>
      </c>
    </row>
    <row r="311" spans="1:3" x14ac:dyDescent="0.25">
      <c r="A311" s="1" t="s">
        <v>432</v>
      </c>
      <c r="B311" s="51" t="s">
        <v>781</v>
      </c>
      <c r="C311" s="51" t="s">
        <v>781</v>
      </c>
    </row>
    <row r="312" spans="1:3" x14ac:dyDescent="0.25">
      <c r="A312" s="1" t="s">
        <v>463</v>
      </c>
      <c r="B312" s="51" t="s">
        <v>781</v>
      </c>
      <c r="C312" s="51" t="s">
        <v>781</v>
      </c>
    </row>
    <row r="313" spans="1:3" x14ac:dyDescent="0.25">
      <c r="A313" s="1" t="s">
        <v>543</v>
      </c>
      <c r="B313" s="51" t="s">
        <v>781</v>
      </c>
      <c r="C313" s="51" t="s">
        <v>781</v>
      </c>
    </row>
    <row r="314" spans="1:3" x14ac:dyDescent="0.25">
      <c r="A314" s="1" t="s">
        <v>549</v>
      </c>
      <c r="B314" s="51" t="s">
        <v>781</v>
      </c>
      <c r="C314" s="51" t="s">
        <v>781</v>
      </c>
    </row>
    <row r="315" spans="1:3" x14ac:dyDescent="0.25">
      <c r="A315" s="1" t="s">
        <v>550</v>
      </c>
      <c r="B315" s="51" t="s">
        <v>781</v>
      </c>
      <c r="C315" s="51" t="s">
        <v>781</v>
      </c>
    </row>
    <row r="316" spans="1:3" x14ac:dyDescent="0.25">
      <c r="A316" s="1" t="s">
        <v>27</v>
      </c>
      <c r="B316" s="51" t="s">
        <v>781</v>
      </c>
      <c r="C316" s="51" t="s">
        <v>781</v>
      </c>
    </row>
    <row r="317" spans="1:3" x14ac:dyDescent="0.25">
      <c r="A317" s="1" t="s">
        <v>44</v>
      </c>
      <c r="B317" s="51" t="s">
        <v>781</v>
      </c>
      <c r="C317" s="51" t="s">
        <v>781</v>
      </c>
    </row>
    <row r="318" spans="1:3" x14ac:dyDescent="0.25">
      <c r="A318" s="1" t="s">
        <v>52</v>
      </c>
      <c r="B318" s="51" t="s">
        <v>781</v>
      </c>
      <c r="C318" s="51" t="s">
        <v>781</v>
      </c>
    </row>
    <row r="319" spans="1:3" x14ac:dyDescent="0.25">
      <c r="A319" s="1" t="s">
        <v>63</v>
      </c>
      <c r="B319" s="51" t="s">
        <v>781</v>
      </c>
      <c r="C319" s="51" t="s">
        <v>781</v>
      </c>
    </row>
    <row r="320" spans="1:3" x14ac:dyDescent="0.25">
      <c r="A320" s="1" t="s">
        <v>81</v>
      </c>
      <c r="B320" s="51" t="s">
        <v>781</v>
      </c>
      <c r="C320" s="51" t="s">
        <v>781</v>
      </c>
    </row>
    <row r="321" spans="1:3" x14ac:dyDescent="0.25">
      <c r="A321" s="1" t="s">
        <v>139</v>
      </c>
      <c r="B321" s="51" t="s">
        <v>781</v>
      </c>
      <c r="C321" s="51" t="s">
        <v>781</v>
      </c>
    </row>
    <row r="322" spans="1:3" x14ac:dyDescent="0.25">
      <c r="A322" s="1" t="s">
        <v>172</v>
      </c>
      <c r="B322" s="51" t="s">
        <v>781</v>
      </c>
      <c r="C322" s="51" t="s">
        <v>781</v>
      </c>
    </row>
    <row r="323" spans="1:3" x14ac:dyDescent="0.25">
      <c r="A323" s="1" t="s">
        <v>201</v>
      </c>
      <c r="B323" s="51" t="s">
        <v>781</v>
      </c>
      <c r="C323" s="51" t="s">
        <v>781</v>
      </c>
    </row>
    <row r="324" spans="1:3" x14ac:dyDescent="0.25">
      <c r="A324" s="1" t="s">
        <v>224</v>
      </c>
      <c r="B324" s="51" t="s">
        <v>781</v>
      </c>
      <c r="C324" s="51" t="s">
        <v>781</v>
      </c>
    </row>
    <row r="325" spans="1:3" x14ac:dyDescent="0.25">
      <c r="A325" s="1" t="s">
        <v>257</v>
      </c>
      <c r="B325" s="51" t="s">
        <v>781</v>
      </c>
      <c r="C325" s="51" t="s">
        <v>781</v>
      </c>
    </row>
    <row r="326" spans="1:3" x14ac:dyDescent="0.25">
      <c r="A326" s="1" t="s">
        <v>333</v>
      </c>
      <c r="B326" s="51" t="s">
        <v>781</v>
      </c>
      <c r="C326" s="51" t="s">
        <v>781</v>
      </c>
    </row>
    <row r="327" spans="1:3" x14ac:dyDescent="0.25">
      <c r="A327" s="1" t="s">
        <v>337</v>
      </c>
      <c r="B327" s="51" t="s">
        <v>781</v>
      </c>
      <c r="C327" s="51" t="s">
        <v>781</v>
      </c>
    </row>
    <row r="328" spans="1:3" x14ac:dyDescent="0.25">
      <c r="A328" s="1" t="s">
        <v>473</v>
      </c>
      <c r="B328" s="51" t="s">
        <v>781</v>
      </c>
      <c r="C328" s="51" t="s">
        <v>781</v>
      </c>
    </row>
    <row r="329" spans="1:3" x14ac:dyDescent="0.25">
      <c r="A329" s="1" t="s">
        <v>502</v>
      </c>
      <c r="B329" s="51" t="s">
        <v>781</v>
      </c>
      <c r="C329" s="51" t="s">
        <v>781</v>
      </c>
    </row>
    <row r="330" spans="1:3" x14ac:dyDescent="0.25">
      <c r="A330" s="1" t="s">
        <v>533</v>
      </c>
      <c r="B330" s="51" t="s">
        <v>781</v>
      </c>
      <c r="C330" s="51" t="s">
        <v>781</v>
      </c>
    </row>
    <row r="331" spans="1:3" x14ac:dyDescent="0.25">
      <c r="A331" s="1" t="s">
        <v>32</v>
      </c>
      <c r="B331" s="51" t="s">
        <v>781</v>
      </c>
      <c r="C331" s="51" t="s">
        <v>781</v>
      </c>
    </row>
    <row r="332" spans="1:3" x14ac:dyDescent="0.25">
      <c r="A332" s="1" t="s">
        <v>72</v>
      </c>
      <c r="B332" s="51" t="s">
        <v>781</v>
      </c>
      <c r="C332" s="51" t="s">
        <v>781</v>
      </c>
    </row>
    <row r="333" spans="1:3" x14ac:dyDescent="0.25">
      <c r="A333" s="1" t="s">
        <v>158</v>
      </c>
      <c r="B333" s="51" t="s">
        <v>781</v>
      </c>
      <c r="C333" s="51" t="s">
        <v>781</v>
      </c>
    </row>
    <row r="334" spans="1:3" x14ac:dyDescent="0.25">
      <c r="A334" s="1" t="s">
        <v>200</v>
      </c>
      <c r="B334" s="51" t="s">
        <v>781</v>
      </c>
      <c r="C334" s="51" t="s">
        <v>781</v>
      </c>
    </row>
    <row r="335" spans="1:3" x14ac:dyDescent="0.25">
      <c r="A335" s="1" t="s">
        <v>288</v>
      </c>
      <c r="B335" s="51" t="s">
        <v>781</v>
      </c>
      <c r="C335" s="51" t="s">
        <v>781</v>
      </c>
    </row>
    <row r="336" spans="1:3" x14ac:dyDescent="0.25">
      <c r="A336" s="1" t="s">
        <v>313</v>
      </c>
      <c r="B336" s="51" t="s">
        <v>781</v>
      </c>
      <c r="C336" s="51" t="s">
        <v>781</v>
      </c>
    </row>
    <row r="337" spans="1:3" x14ac:dyDescent="0.25">
      <c r="A337" s="1" t="s">
        <v>319</v>
      </c>
      <c r="B337" s="51" t="s">
        <v>781</v>
      </c>
      <c r="C337" s="51" t="s">
        <v>781</v>
      </c>
    </row>
    <row r="338" spans="1:3" x14ac:dyDescent="0.25">
      <c r="A338" s="1" t="s">
        <v>331</v>
      </c>
      <c r="B338" s="51" t="s">
        <v>781</v>
      </c>
      <c r="C338" s="51" t="s">
        <v>781</v>
      </c>
    </row>
    <row r="339" spans="1:3" x14ac:dyDescent="0.25">
      <c r="A339" s="1" t="s">
        <v>371</v>
      </c>
      <c r="B339" s="51" t="s">
        <v>781</v>
      </c>
      <c r="C339" s="51" t="s">
        <v>781</v>
      </c>
    </row>
    <row r="340" spans="1:3" x14ac:dyDescent="0.25">
      <c r="A340" s="1" t="s">
        <v>395</v>
      </c>
      <c r="B340" s="51" t="s">
        <v>781</v>
      </c>
      <c r="C340" s="51" t="s">
        <v>781</v>
      </c>
    </row>
    <row r="341" spans="1:3" x14ac:dyDescent="0.25">
      <c r="A341" s="1" t="s">
        <v>408</v>
      </c>
      <c r="B341" s="51" t="s">
        <v>781</v>
      </c>
      <c r="C341" s="51" t="s">
        <v>781</v>
      </c>
    </row>
    <row r="342" spans="1:3" x14ac:dyDescent="0.25">
      <c r="A342" s="1" t="s">
        <v>450</v>
      </c>
      <c r="B342" s="51" t="s">
        <v>781</v>
      </c>
      <c r="C342" s="51" t="s">
        <v>781</v>
      </c>
    </row>
    <row r="343" spans="1:3" x14ac:dyDescent="0.25">
      <c r="A343" s="1" t="s">
        <v>475</v>
      </c>
      <c r="B343" s="51" t="s">
        <v>781</v>
      </c>
      <c r="C343" s="51" t="s">
        <v>781</v>
      </c>
    </row>
    <row r="344" spans="1:3" x14ac:dyDescent="0.25">
      <c r="A344" s="1" t="s">
        <v>498</v>
      </c>
      <c r="B344" s="51" t="s">
        <v>781</v>
      </c>
      <c r="C344" s="51" t="s">
        <v>781</v>
      </c>
    </row>
    <row r="345" spans="1:3" x14ac:dyDescent="0.25">
      <c r="A345" s="1" t="s">
        <v>525</v>
      </c>
      <c r="B345" s="51" t="s">
        <v>781</v>
      </c>
      <c r="C345" s="51" t="s">
        <v>781</v>
      </c>
    </row>
    <row r="346" spans="1:3" x14ac:dyDescent="0.25">
      <c r="A346" s="1" t="s">
        <v>536</v>
      </c>
      <c r="B346" s="51" t="s">
        <v>781</v>
      </c>
      <c r="C346" s="51" t="s">
        <v>781</v>
      </c>
    </row>
    <row r="347" spans="1:3" x14ac:dyDescent="0.25">
      <c r="A347" s="1" t="s">
        <v>181</v>
      </c>
      <c r="B347" s="51" t="s">
        <v>781</v>
      </c>
      <c r="C347" s="51" t="s">
        <v>781</v>
      </c>
    </row>
    <row r="348" spans="1:3" x14ac:dyDescent="0.25">
      <c r="A348" s="1" t="s">
        <v>216</v>
      </c>
      <c r="B348" s="51" t="s">
        <v>781</v>
      </c>
      <c r="C348" s="51" t="s">
        <v>781</v>
      </c>
    </row>
    <row r="349" spans="1:3" x14ac:dyDescent="0.25">
      <c r="A349" s="1" t="s">
        <v>222</v>
      </c>
      <c r="B349" s="51" t="s">
        <v>781</v>
      </c>
      <c r="C349" s="51" t="s">
        <v>781</v>
      </c>
    </row>
    <row r="350" spans="1:3" x14ac:dyDescent="0.25">
      <c r="A350" s="1" t="s">
        <v>237</v>
      </c>
      <c r="B350" s="51" t="s">
        <v>781</v>
      </c>
      <c r="C350" s="51" t="s">
        <v>781</v>
      </c>
    </row>
    <row r="351" spans="1:3" x14ac:dyDescent="0.25">
      <c r="A351" s="1" t="s">
        <v>238</v>
      </c>
      <c r="B351" s="51" t="s">
        <v>781</v>
      </c>
      <c r="C351" s="51" t="s">
        <v>781</v>
      </c>
    </row>
    <row r="352" spans="1:3" x14ac:dyDescent="0.25">
      <c r="A352" s="1" t="s">
        <v>250</v>
      </c>
      <c r="B352" s="51" t="s">
        <v>781</v>
      </c>
      <c r="C352" s="51" t="s">
        <v>781</v>
      </c>
    </row>
    <row r="353" spans="1:3" x14ac:dyDescent="0.25">
      <c r="A353" s="1" t="s">
        <v>259</v>
      </c>
      <c r="B353" s="51" t="s">
        <v>781</v>
      </c>
      <c r="C353" s="51" t="s">
        <v>781</v>
      </c>
    </row>
    <row r="354" spans="1:3" x14ac:dyDescent="0.25">
      <c r="A354" s="1" t="s">
        <v>263</v>
      </c>
      <c r="B354" s="51" t="s">
        <v>781</v>
      </c>
      <c r="C354" s="51" t="s">
        <v>781</v>
      </c>
    </row>
    <row r="355" spans="1:3" x14ac:dyDescent="0.25">
      <c r="A355" s="1" t="s">
        <v>356</v>
      </c>
      <c r="B355" s="51" t="s">
        <v>781</v>
      </c>
      <c r="C355" s="51" t="s">
        <v>781</v>
      </c>
    </row>
    <row r="356" spans="1:3" x14ac:dyDescent="0.25">
      <c r="A356" s="1" t="s">
        <v>404</v>
      </c>
      <c r="B356" s="51" t="s">
        <v>781</v>
      </c>
      <c r="C356" s="51" t="s">
        <v>781</v>
      </c>
    </row>
    <row r="357" spans="1:3" x14ac:dyDescent="0.25">
      <c r="A357" s="1" t="s">
        <v>413</v>
      </c>
      <c r="B357" s="51" t="s">
        <v>781</v>
      </c>
      <c r="C357" s="51" t="s">
        <v>781</v>
      </c>
    </row>
    <row r="358" spans="1:3" x14ac:dyDescent="0.25">
      <c r="A358" s="1" t="s">
        <v>414</v>
      </c>
      <c r="B358" s="51" t="s">
        <v>781</v>
      </c>
      <c r="C358" s="51" t="s">
        <v>781</v>
      </c>
    </row>
    <row r="359" spans="1:3" x14ac:dyDescent="0.25">
      <c r="A359" s="1" t="s">
        <v>426</v>
      </c>
      <c r="B359" s="51" t="s">
        <v>781</v>
      </c>
      <c r="C359" s="51" t="s">
        <v>781</v>
      </c>
    </row>
    <row r="360" spans="1:3" x14ac:dyDescent="0.25">
      <c r="A360" s="1" t="s">
        <v>448</v>
      </c>
      <c r="B360" s="51" t="s">
        <v>781</v>
      </c>
      <c r="C360" s="51" t="s">
        <v>781</v>
      </c>
    </row>
    <row r="361" spans="1:3" x14ac:dyDescent="0.25">
      <c r="A361" s="1" t="s">
        <v>523</v>
      </c>
      <c r="B361" s="51" t="s">
        <v>781</v>
      </c>
      <c r="C361" s="51" t="s">
        <v>781</v>
      </c>
    </row>
    <row r="362" spans="1:3" x14ac:dyDescent="0.25">
      <c r="A362" s="1" t="s">
        <v>42</v>
      </c>
      <c r="B362" s="51" t="s">
        <v>781</v>
      </c>
      <c r="C362" s="51" t="s">
        <v>781</v>
      </c>
    </row>
    <row r="363" spans="1:3" x14ac:dyDescent="0.25">
      <c r="A363" s="1" t="s">
        <v>141</v>
      </c>
      <c r="B363" s="51" t="s">
        <v>781</v>
      </c>
      <c r="C363" s="51" t="s">
        <v>781</v>
      </c>
    </row>
    <row r="364" spans="1:3" x14ac:dyDescent="0.25">
      <c r="A364" s="1" t="s">
        <v>164</v>
      </c>
      <c r="B364" s="51" t="s">
        <v>781</v>
      </c>
      <c r="C364" s="51" t="s">
        <v>781</v>
      </c>
    </row>
    <row r="365" spans="1:3" x14ac:dyDescent="0.25">
      <c r="A365" s="1" t="s">
        <v>195</v>
      </c>
      <c r="B365" s="51" t="s">
        <v>781</v>
      </c>
      <c r="C365" s="51" t="s">
        <v>781</v>
      </c>
    </row>
    <row r="366" spans="1:3" x14ac:dyDescent="0.25">
      <c r="A366" s="1" t="s">
        <v>239</v>
      </c>
      <c r="B366" s="51" t="s">
        <v>781</v>
      </c>
      <c r="C366" s="51" t="s">
        <v>781</v>
      </c>
    </row>
    <row r="367" spans="1:3" x14ac:dyDescent="0.25">
      <c r="A367" s="1" t="s">
        <v>243</v>
      </c>
      <c r="B367" s="51" t="s">
        <v>781</v>
      </c>
      <c r="C367" s="51" t="s">
        <v>781</v>
      </c>
    </row>
    <row r="368" spans="1:3" x14ac:dyDescent="0.25">
      <c r="A368" s="1" t="s">
        <v>340</v>
      </c>
      <c r="B368" s="51" t="s">
        <v>781</v>
      </c>
      <c r="C368" s="51" t="s">
        <v>781</v>
      </c>
    </row>
    <row r="369" spans="1:3" x14ac:dyDescent="0.25">
      <c r="A369" s="1" t="s">
        <v>365</v>
      </c>
      <c r="B369" s="51" t="s">
        <v>781</v>
      </c>
      <c r="C369" s="51" t="s">
        <v>781</v>
      </c>
    </row>
    <row r="370" spans="1:3" x14ac:dyDescent="0.25">
      <c r="A370" s="1" t="s">
        <v>372</v>
      </c>
      <c r="B370" s="51" t="s">
        <v>781</v>
      </c>
      <c r="C370" s="51" t="s">
        <v>781</v>
      </c>
    </row>
    <row r="371" spans="1:3" x14ac:dyDescent="0.25">
      <c r="A371" s="1" t="s">
        <v>406</v>
      </c>
      <c r="B371" s="51" t="s">
        <v>781</v>
      </c>
      <c r="C371" s="51" t="s">
        <v>781</v>
      </c>
    </row>
    <row r="372" spans="1:3" x14ac:dyDescent="0.25">
      <c r="A372" s="1" t="s">
        <v>447</v>
      </c>
      <c r="B372" s="51" t="s">
        <v>781</v>
      </c>
      <c r="C372" s="51" t="s">
        <v>781</v>
      </c>
    </row>
    <row r="373" spans="1:3" x14ac:dyDescent="0.25">
      <c r="A373" s="1" t="s">
        <v>452</v>
      </c>
      <c r="B373" s="51" t="s">
        <v>781</v>
      </c>
      <c r="C373" s="51" t="s">
        <v>781</v>
      </c>
    </row>
    <row r="374" spans="1:3" x14ac:dyDescent="0.25">
      <c r="A374" s="1" t="s">
        <v>455</v>
      </c>
      <c r="B374" s="51" t="s">
        <v>781</v>
      </c>
      <c r="C374" s="51" t="s">
        <v>781</v>
      </c>
    </row>
    <row r="375" spans="1:3" x14ac:dyDescent="0.25">
      <c r="A375" s="1" t="s">
        <v>464</v>
      </c>
      <c r="B375" s="51" t="s">
        <v>781</v>
      </c>
      <c r="C375" s="51" t="s">
        <v>781</v>
      </c>
    </row>
    <row r="376" spans="1:3" x14ac:dyDescent="0.25">
      <c r="A376" s="1" t="s">
        <v>474</v>
      </c>
      <c r="B376" s="51" t="s">
        <v>781</v>
      </c>
      <c r="C376" s="51" t="s">
        <v>781</v>
      </c>
    </row>
    <row r="377" spans="1:3" x14ac:dyDescent="0.25">
      <c r="A377" s="1" t="s">
        <v>479</v>
      </c>
      <c r="B377" s="51" t="s">
        <v>781</v>
      </c>
      <c r="C377" s="51" t="s">
        <v>781</v>
      </c>
    </row>
    <row r="378" spans="1:3" x14ac:dyDescent="0.25">
      <c r="A378" s="1" t="s">
        <v>504</v>
      </c>
      <c r="B378" s="51" t="s">
        <v>781</v>
      </c>
      <c r="C378" s="51" t="s">
        <v>781</v>
      </c>
    </row>
    <row r="379" spans="1:3" x14ac:dyDescent="0.25">
      <c r="A379" s="1" t="s">
        <v>506</v>
      </c>
      <c r="B379" s="51" t="s">
        <v>781</v>
      </c>
      <c r="C379" s="51" t="s">
        <v>781</v>
      </c>
    </row>
    <row r="380" spans="1:3" x14ac:dyDescent="0.25">
      <c r="A380" s="1" t="s">
        <v>553</v>
      </c>
      <c r="B380" s="51" t="s">
        <v>781</v>
      </c>
      <c r="C380" s="51" t="s">
        <v>781</v>
      </c>
    </row>
    <row r="381" spans="1:3" x14ac:dyDescent="0.25">
      <c r="A381" s="1" t="s">
        <v>85</v>
      </c>
      <c r="B381" s="51" t="s">
        <v>781</v>
      </c>
      <c r="C381" s="51" t="s">
        <v>781</v>
      </c>
    </row>
    <row r="382" spans="1:3" x14ac:dyDescent="0.25">
      <c r="A382" s="1" t="s">
        <v>110</v>
      </c>
      <c r="B382" s="51" t="s">
        <v>781</v>
      </c>
      <c r="C382" s="51" t="s">
        <v>781</v>
      </c>
    </row>
    <row r="383" spans="1:3" x14ac:dyDescent="0.25">
      <c r="A383" s="1" t="s">
        <v>128</v>
      </c>
      <c r="B383" s="51" t="s">
        <v>781</v>
      </c>
      <c r="C383" s="51" t="s">
        <v>781</v>
      </c>
    </row>
    <row r="384" spans="1:3" x14ac:dyDescent="0.25">
      <c r="A384" s="1" t="s">
        <v>170</v>
      </c>
      <c r="B384" s="51" t="s">
        <v>781</v>
      </c>
      <c r="C384" s="51" t="s">
        <v>781</v>
      </c>
    </row>
    <row r="385" spans="1:3" x14ac:dyDescent="0.25">
      <c r="A385" s="1" t="s">
        <v>236</v>
      </c>
      <c r="B385" s="51" t="s">
        <v>781</v>
      </c>
      <c r="C385" s="51" t="s">
        <v>781</v>
      </c>
    </row>
    <row r="386" spans="1:3" x14ac:dyDescent="0.25">
      <c r="A386" s="1" t="s">
        <v>247</v>
      </c>
      <c r="B386" s="51" t="s">
        <v>781</v>
      </c>
      <c r="C386" s="51" t="s">
        <v>781</v>
      </c>
    </row>
    <row r="387" spans="1:3" x14ac:dyDescent="0.25">
      <c r="A387" s="1" t="s">
        <v>326</v>
      </c>
      <c r="B387" s="51" t="s">
        <v>781</v>
      </c>
      <c r="C387" s="51" t="s">
        <v>781</v>
      </c>
    </row>
    <row r="388" spans="1:3" x14ac:dyDescent="0.25">
      <c r="A388" s="1" t="s">
        <v>341</v>
      </c>
      <c r="B388" s="51" t="s">
        <v>781</v>
      </c>
      <c r="C388" s="51" t="s">
        <v>781</v>
      </c>
    </row>
    <row r="389" spans="1:3" x14ac:dyDescent="0.25">
      <c r="A389" s="1" t="s">
        <v>374</v>
      </c>
      <c r="B389" s="51" t="s">
        <v>781</v>
      </c>
      <c r="C389" s="51" t="s">
        <v>781</v>
      </c>
    </row>
    <row r="390" spans="1:3" x14ac:dyDescent="0.25">
      <c r="A390" s="1" t="s">
        <v>393</v>
      </c>
      <c r="B390" s="51" t="s">
        <v>781</v>
      </c>
      <c r="C390" s="51" t="s">
        <v>781</v>
      </c>
    </row>
    <row r="391" spans="1:3" x14ac:dyDescent="0.25">
      <c r="A391" s="1" t="s">
        <v>394</v>
      </c>
      <c r="B391" s="51" t="s">
        <v>781</v>
      </c>
      <c r="C391" s="51" t="s">
        <v>781</v>
      </c>
    </row>
    <row r="392" spans="1:3" x14ac:dyDescent="0.25">
      <c r="A392" s="1" t="s">
        <v>437</v>
      </c>
      <c r="B392" s="51" t="s">
        <v>781</v>
      </c>
      <c r="C392" s="51" t="s">
        <v>781</v>
      </c>
    </row>
    <row r="393" spans="1:3" x14ac:dyDescent="0.25">
      <c r="A393" s="1" t="s">
        <v>510</v>
      </c>
      <c r="B393" s="51" t="s">
        <v>781</v>
      </c>
      <c r="C393" s="51" t="s">
        <v>781</v>
      </c>
    </row>
    <row r="394" spans="1:3" x14ac:dyDescent="0.25">
      <c r="A394" s="1" t="s">
        <v>512</v>
      </c>
      <c r="B394" s="51" t="s">
        <v>781</v>
      </c>
      <c r="C394" s="51" t="s">
        <v>781</v>
      </c>
    </row>
    <row r="395" spans="1:3" x14ac:dyDescent="0.25">
      <c r="A395" s="1" t="s">
        <v>530</v>
      </c>
      <c r="B395" s="51" t="s">
        <v>781</v>
      </c>
      <c r="C395" s="51" t="s">
        <v>781</v>
      </c>
    </row>
    <row r="396" spans="1:3" x14ac:dyDescent="0.25">
      <c r="A396" s="1" t="s">
        <v>551</v>
      </c>
      <c r="B396" s="51" t="s">
        <v>781</v>
      </c>
      <c r="C396" s="51" t="s">
        <v>781</v>
      </c>
    </row>
    <row r="397" spans="1:3" x14ac:dyDescent="0.25">
      <c r="A397" s="1" t="s">
        <v>37</v>
      </c>
      <c r="B397" s="51" t="s">
        <v>781</v>
      </c>
      <c r="C397" s="51" t="s">
        <v>781</v>
      </c>
    </row>
    <row r="398" spans="1:3" x14ac:dyDescent="0.25">
      <c r="A398" s="1" t="s">
        <v>45</v>
      </c>
      <c r="B398" s="51" t="s">
        <v>781</v>
      </c>
      <c r="C398" s="51" t="s">
        <v>781</v>
      </c>
    </row>
    <row r="399" spans="1:3" x14ac:dyDescent="0.25">
      <c r="A399" s="1" t="s">
        <v>90</v>
      </c>
      <c r="B399" s="51" t="s">
        <v>781</v>
      </c>
      <c r="C399" s="51" t="s">
        <v>781</v>
      </c>
    </row>
    <row r="400" spans="1:3" x14ac:dyDescent="0.25">
      <c r="A400" s="1" t="s">
        <v>109</v>
      </c>
      <c r="B400" s="51" t="s">
        <v>781</v>
      </c>
      <c r="C400" s="51" t="s">
        <v>781</v>
      </c>
    </row>
    <row r="401" spans="1:3" x14ac:dyDescent="0.25">
      <c r="A401" s="1" t="s">
        <v>155</v>
      </c>
      <c r="B401" s="51" t="s">
        <v>781</v>
      </c>
      <c r="C401" s="51" t="s">
        <v>781</v>
      </c>
    </row>
    <row r="402" spans="1:3" x14ac:dyDescent="0.25">
      <c r="A402" s="1" t="s">
        <v>165</v>
      </c>
      <c r="B402" s="51" t="s">
        <v>781</v>
      </c>
      <c r="C402" s="51" t="s">
        <v>781</v>
      </c>
    </row>
    <row r="403" spans="1:3" x14ac:dyDescent="0.25">
      <c r="A403" s="1" t="s">
        <v>219</v>
      </c>
      <c r="B403" s="51" t="s">
        <v>781</v>
      </c>
      <c r="C403" s="51" t="s">
        <v>781</v>
      </c>
    </row>
    <row r="404" spans="1:3" x14ac:dyDescent="0.25">
      <c r="A404" s="1" t="s">
        <v>221</v>
      </c>
      <c r="B404" s="51" t="s">
        <v>781</v>
      </c>
      <c r="C404" s="51" t="s">
        <v>781</v>
      </c>
    </row>
    <row r="405" spans="1:3" x14ac:dyDescent="0.25">
      <c r="A405" s="1" t="s">
        <v>230</v>
      </c>
      <c r="B405" s="51" t="s">
        <v>781</v>
      </c>
      <c r="C405" s="51" t="s">
        <v>781</v>
      </c>
    </row>
    <row r="406" spans="1:3" x14ac:dyDescent="0.25">
      <c r="A406" s="1" t="s">
        <v>318</v>
      </c>
      <c r="B406" s="51" t="s">
        <v>781</v>
      </c>
      <c r="C406" s="51" t="s">
        <v>781</v>
      </c>
    </row>
    <row r="407" spans="1:3" x14ac:dyDescent="0.25">
      <c r="A407" s="1" t="s">
        <v>343</v>
      </c>
      <c r="B407" s="51" t="s">
        <v>781</v>
      </c>
      <c r="C407" s="51" t="s">
        <v>781</v>
      </c>
    </row>
    <row r="408" spans="1:3" x14ac:dyDescent="0.25">
      <c r="A408" s="1" t="s">
        <v>345</v>
      </c>
      <c r="B408" s="51" t="s">
        <v>781</v>
      </c>
      <c r="C408" s="51" t="s">
        <v>781</v>
      </c>
    </row>
    <row r="409" spans="1:3" x14ac:dyDescent="0.25">
      <c r="A409" s="1" t="s">
        <v>349</v>
      </c>
      <c r="B409" s="51" t="s">
        <v>781</v>
      </c>
      <c r="C409" s="51" t="s">
        <v>781</v>
      </c>
    </row>
    <row r="410" spans="1:3" x14ac:dyDescent="0.25">
      <c r="A410" s="1" t="s">
        <v>362</v>
      </c>
      <c r="B410" s="51" t="s">
        <v>781</v>
      </c>
      <c r="C410" s="51" t="s">
        <v>781</v>
      </c>
    </row>
    <row r="411" spans="1:3" x14ac:dyDescent="0.25">
      <c r="A411" s="1" t="s">
        <v>368</v>
      </c>
      <c r="B411" s="51" t="s">
        <v>781</v>
      </c>
      <c r="C411" s="51" t="s">
        <v>781</v>
      </c>
    </row>
    <row r="412" spans="1:3" x14ac:dyDescent="0.25">
      <c r="A412" s="1" t="s">
        <v>552</v>
      </c>
      <c r="B412" s="51" t="s">
        <v>781</v>
      </c>
      <c r="C412" s="51" t="s">
        <v>781</v>
      </c>
    </row>
    <row r="413" spans="1:3" x14ac:dyDescent="0.25">
      <c r="A413" s="1" t="s">
        <v>102</v>
      </c>
      <c r="B413" s="51" t="s">
        <v>781</v>
      </c>
      <c r="C413" s="51" t="s">
        <v>781</v>
      </c>
    </row>
    <row r="414" spans="1:3" x14ac:dyDescent="0.25">
      <c r="A414" s="1" t="s">
        <v>146</v>
      </c>
      <c r="B414" s="51" t="s">
        <v>781</v>
      </c>
      <c r="C414" s="51" t="s">
        <v>781</v>
      </c>
    </row>
    <row r="415" spans="1:3" x14ac:dyDescent="0.25">
      <c r="A415" s="1" t="s">
        <v>157</v>
      </c>
      <c r="B415" s="51" t="s">
        <v>781</v>
      </c>
      <c r="C415" s="51" t="s">
        <v>781</v>
      </c>
    </row>
    <row r="416" spans="1:3" x14ac:dyDescent="0.25">
      <c r="A416" s="1" t="s">
        <v>163</v>
      </c>
      <c r="B416" s="51" t="s">
        <v>781</v>
      </c>
      <c r="C416" s="51" t="s">
        <v>781</v>
      </c>
    </row>
    <row r="417" spans="1:3" x14ac:dyDescent="0.25">
      <c r="A417" s="1" t="s">
        <v>207</v>
      </c>
      <c r="B417" s="51" t="s">
        <v>781</v>
      </c>
      <c r="C417" s="51" t="s">
        <v>781</v>
      </c>
    </row>
    <row r="418" spans="1:3" x14ac:dyDescent="0.25">
      <c r="A418" s="1" t="s">
        <v>229</v>
      </c>
      <c r="B418" s="51" t="s">
        <v>781</v>
      </c>
      <c r="C418" s="51" t="s">
        <v>781</v>
      </c>
    </row>
    <row r="419" spans="1:3" x14ac:dyDescent="0.25">
      <c r="A419" s="1" t="s">
        <v>281</v>
      </c>
      <c r="B419" s="51" t="s">
        <v>781</v>
      </c>
      <c r="C419" s="51" t="s">
        <v>781</v>
      </c>
    </row>
    <row r="420" spans="1:3" x14ac:dyDescent="0.25">
      <c r="A420" s="1" t="s">
        <v>332</v>
      </c>
      <c r="B420" s="51" t="s">
        <v>781</v>
      </c>
      <c r="C420" s="51" t="s">
        <v>781</v>
      </c>
    </row>
    <row r="421" spans="1:3" x14ac:dyDescent="0.25">
      <c r="A421" s="1" t="s">
        <v>367</v>
      </c>
      <c r="B421" s="51" t="s">
        <v>781</v>
      </c>
      <c r="C421" s="51" t="s">
        <v>781</v>
      </c>
    </row>
    <row r="422" spans="1:3" x14ac:dyDescent="0.25">
      <c r="A422" s="1" t="s">
        <v>373</v>
      </c>
      <c r="B422" s="51" t="s">
        <v>781</v>
      </c>
      <c r="C422" s="51" t="s">
        <v>781</v>
      </c>
    </row>
    <row r="423" spans="1:3" x14ac:dyDescent="0.25">
      <c r="A423" s="1" t="s">
        <v>380</v>
      </c>
      <c r="B423" s="51" t="s">
        <v>781</v>
      </c>
      <c r="C423" s="51" t="s">
        <v>781</v>
      </c>
    </row>
    <row r="424" spans="1:3" x14ac:dyDescent="0.25">
      <c r="A424" s="1" t="s">
        <v>391</v>
      </c>
      <c r="B424" s="51" t="s">
        <v>781</v>
      </c>
      <c r="C424" s="51" t="s">
        <v>781</v>
      </c>
    </row>
    <row r="425" spans="1:3" x14ac:dyDescent="0.25">
      <c r="A425" s="1" t="s">
        <v>487</v>
      </c>
      <c r="B425" s="51" t="s">
        <v>781</v>
      </c>
      <c r="C425" s="51" t="s">
        <v>781</v>
      </c>
    </row>
    <row r="426" spans="1:3" x14ac:dyDescent="0.25">
      <c r="A426" s="1" t="s">
        <v>490</v>
      </c>
      <c r="B426" s="51" t="s">
        <v>781</v>
      </c>
      <c r="C426" s="51" t="s">
        <v>781</v>
      </c>
    </row>
    <row r="427" spans="1:3" x14ac:dyDescent="0.25">
      <c r="A427" s="1" t="s">
        <v>507</v>
      </c>
      <c r="B427" s="51" t="s">
        <v>781</v>
      </c>
      <c r="C427" s="51" t="s">
        <v>781</v>
      </c>
    </row>
    <row r="428" spans="1:3" x14ac:dyDescent="0.25">
      <c r="A428" s="1" t="s">
        <v>532</v>
      </c>
      <c r="B428" s="51" t="s">
        <v>781</v>
      </c>
      <c r="C428" s="51" t="s">
        <v>781</v>
      </c>
    </row>
    <row r="429" spans="1:3" x14ac:dyDescent="0.25">
      <c r="A429" s="1" t="s">
        <v>542</v>
      </c>
      <c r="B429" s="51" t="s">
        <v>781</v>
      </c>
      <c r="C429" s="51" t="s">
        <v>781</v>
      </c>
    </row>
    <row r="430" spans="1:3" x14ac:dyDescent="0.25">
      <c r="A430" s="1" t="s">
        <v>58</v>
      </c>
      <c r="B430" s="51" t="s">
        <v>781</v>
      </c>
      <c r="C430" s="51" t="s">
        <v>781</v>
      </c>
    </row>
    <row r="431" spans="1:3" x14ac:dyDescent="0.25">
      <c r="A431" s="1" t="s">
        <v>74</v>
      </c>
      <c r="B431" s="51" t="s">
        <v>781</v>
      </c>
      <c r="C431" s="51" t="s">
        <v>781</v>
      </c>
    </row>
    <row r="432" spans="1:3" x14ac:dyDescent="0.25">
      <c r="A432" s="1" t="s">
        <v>92</v>
      </c>
      <c r="B432" s="51" t="s">
        <v>781</v>
      </c>
      <c r="C432" s="51" t="s">
        <v>781</v>
      </c>
    </row>
    <row r="433" spans="1:3" x14ac:dyDescent="0.25">
      <c r="A433" s="1" t="s">
        <v>97</v>
      </c>
      <c r="B433" s="51" t="s">
        <v>781</v>
      </c>
      <c r="C433" s="51" t="s">
        <v>781</v>
      </c>
    </row>
    <row r="434" spans="1:3" x14ac:dyDescent="0.25">
      <c r="A434" s="1" t="s">
        <v>114</v>
      </c>
      <c r="B434" s="51" t="s">
        <v>781</v>
      </c>
      <c r="C434" s="51" t="s">
        <v>781</v>
      </c>
    </row>
    <row r="435" spans="1:3" x14ac:dyDescent="0.25">
      <c r="A435" s="1" t="s">
        <v>186</v>
      </c>
      <c r="B435" s="51" t="s">
        <v>781</v>
      </c>
      <c r="C435" s="51" t="s">
        <v>781</v>
      </c>
    </row>
    <row r="436" spans="1:3" x14ac:dyDescent="0.25">
      <c r="A436" s="1" t="s">
        <v>198</v>
      </c>
      <c r="B436" s="51" t="s">
        <v>781</v>
      </c>
      <c r="C436" s="51" t="s">
        <v>781</v>
      </c>
    </row>
    <row r="437" spans="1:3" x14ac:dyDescent="0.25">
      <c r="A437" s="1" t="s">
        <v>233</v>
      </c>
      <c r="B437" s="51" t="s">
        <v>781</v>
      </c>
      <c r="C437" s="51" t="s">
        <v>781</v>
      </c>
    </row>
    <row r="438" spans="1:3" x14ac:dyDescent="0.25">
      <c r="A438" s="1" t="s">
        <v>244</v>
      </c>
      <c r="B438" s="51" t="s">
        <v>781</v>
      </c>
      <c r="C438" s="51" t="s">
        <v>781</v>
      </c>
    </row>
    <row r="439" spans="1:3" x14ac:dyDescent="0.25">
      <c r="A439" s="1" t="s">
        <v>317</v>
      </c>
      <c r="B439" s="51" t="s">
        <v>781</v>
      </c>
      <c r="C439" s="51" t="s">
        <v>781</v>
      </c>
    </row>
    <row r="440" spans="1:3" x14ac:dyDescent="0.25">
      <c r="A440" s="1" t="s">
        <v>342</v>
      </c>
      <c r="B440" s="51" t="s">
        <v>781</v>
      </c>
      <c r="C440" s="51" t="s">
        <v>781</v>
      </c>
    </row>
    <row r="441" spans="1:3" x14ac:dyDescent="0.25">
      <c r="A441" s="1" t="s">
        <v>384</v>
      </c>
      <c r="B441" s="51" t="s">
        <v>781</v>
      </c>
      <c r="C441" s="51" t="s">
        <v>781</v>
      </c>
    </row>
    <row r="442" spans="1:3" x14ac:dyDescent="0.25">
      <c r="A442" s="1" t="s">
        <v>421</v>
      </c>
      <c r="B442" s="51" t="s">
        <v>781</v>
      </c>
      <c r="C442" s="51" t="s">
        <v>781</v>
      </c>
    </row>
    <row r="443" spans="1:3" x14ac:dyDescent="0.25">
      <c r="A443" s="1" t="s">
        <v>486</v>
      </c>
      <c r="B443" s="51" t="s">
        <v>781</v>
      </c>
      <c r="C443" s="51" t="s">
        <v>781</v>
      </c>
    </row>
    <row r="444" spans="1:3" x14ac:dyDescent="0.25">
      <c r="A444" s="1" t="s">
        <v>547</v>
      </c>
      <c r="B444" s="51" t="s">
        <v>781</v>
      </c>
      <c r="C444" s="51" t="s">
        <v>781</v>
      </c>
    </row>
    <row r="445" spans="1:3" x14ac:dyDescent="0.25">
      <c r="A445" s="1" t="s">
        <v>136</v>
      </c>
      <c r="B445" s="51" t="s">
        <v>781</v>
      </c>
      <c r="C445" s="51" t="s">
        <v>781</v>
      </c>
    </row>
    <row r="446" spans="1:3" x14ac:dyDescent="0.25">
      <c r="A446" s="1" t="s">
        <v>185</v>
      </c>
      <c r="B446" s="51" t="s">
        <v>781</v>
      </c>
      <c r="C446" s="51" t="s">
        <v>781</v>
      </c>
    </row>
    <row r="447" spans="1:3" x14ac:dyDescent="0.25">
      <c r="A447" s="1" t="s">
        <v>215</v>
      </c>
      <c r="B447" s="51" t="s">
        <v>781</v>
      </c>
      <c r="C447" s="51" t="s">
        <v>781</v>
      </c>
    </row>
    <row r="448" spans="1:3" x14ac:dyDescent="0.25">
      <c r="A448" s="1" t="s">
        <v>256</v>
      </c>
      <c r="B448" s="51" t="s">
        <v>781</v>
      </c>
      <c r="C448" s="51" t="s">
        <v>781</v>
      </c>
    </row>
    <row r="449" spans="1:3" x14ac:dyDescent="0.25">
      <c r="A449" s="1" t="s">
        <v>266</v>
      </c>
      <c r="B449" s="51" t="s">
        <v>781</v>
      </c>
      <c r="C449" s="51" t="s">
        <v>781</v>
      </c>
    </row>
    <row r="450" spans="1:3" x14ac:dyDescent="0.25">
      <c r="A450" s="1" t="s">
        <v>304</v>
      </c>
      <c r="B450" s="51" t="s">
        <v>781</v>
      </c>
      <c r="C450" s="51" t="s">
        <v>781</v>
      </c>
    </row>
    <row r="451" spans="1:3" x14ac:dyDescent="0.25">
      <c r="A451" s="1" t="s">
        <v>306</v>
      </c>
      <c r="B451" s="51" t="s">
        <v>781</v>
      </c>
      <c r="C451" s="51" t="s">
        <v>781</v>
      </c>
    </row>
    <row r="452" spans="1:3" x14ac:dyDescent="0.25">
      <c r="A452" s="1" t="s">
        <v>351</v>
      </c>
      <c r="B452" s="51" t="s">
        <v>781</v>
      </c>
      <c r="C452" s="51" t="s">
        <v>781</v>
      </c>
    </row>
    <row r="453" spans="1:3" x14ac:dyDescent="0.25">
      <c r="A453" s="1" t="s">
        <v>407</v>
      </c>
      <c r="B453" s="51" t="s">
        <v>781</v>
      </c>
      <c r="C453" s="51" t="s">
        <v>781</v>
      </c>
    </row>
    <row r="454" spans="1:3" x14ac:dyDescent="0.25">
      <c r="A454" s="1" t="s">
        <v>423</v>
      </c>
      <c r="B454" s="51" t="s">
        <v>781</v>
      </c>
      <c r="C454" s="51" t="s">
        <v>781</v>
      </c>
    </row>
    <row r="455" spans="1:3" x14ac:dyDescent="0.25">
      <c r="A455" s="1" t="s">
        <v>458</v>
      </c>
      <c r="B455" s="51" t="s">
        <v>781</v>
      </c>
      <c r="C455" s="51" t="s">
        <v>781</v>
      </c>
    </row>
    <row r="456" spans="1:3" x14ac:dyDescent="0.25">
      <c r="A456" s="1" t="s">
        <v>489</v>
      </c>
      <c r="B456" s="51" t="s">
        <v>781</v>
      </c>
      <c r="C456" s="51" t="s">
        <v>781</v>
      </c>
    </row>
    <row r="457" spans="1:3" x14ac:dyDescent="0.25">
      <c r="A457" s="1" t="s">
        <v>518</v>
      </c>
      <c r="B457" s="51" t="s">
        <v>781</v>
      </c>
      <c r="C457" s="51" t="s">
        <v>781</v>
      </c>
    </row>
    <row r="458" spans="1:3" x14ac:dyDescent="0.25">
      <c r="A458" s="1" t="s">
        <v>520</v>
      </c>
      <c r="B458" s="51" t="s">
        <v>781</v>
      </c>
      <c r="C458" s="51" t="s">
        <v>781</v>
      </c>
    </row>
    <row r="459" spans="1:3" x14ac:dyDescent="0.25">
      <c r="A459" s="1" t="s">
        <v>544</v>
      </c>
      <c r="B459" s="51" t="s">
        <v>781</v>
      </c>
      <c r="C459" s="51" t="s">
        <v>781</v>
      </c>
    </row>
    <row r="460" spans="1:3" x14ac:dyDescent="0.25">
      <c r="A460" s="1" t="s">
        <v>98</v>
      </c>
      <c r="B460" s="51" t="s">
        <v>781</v>
      </c>
      <c r="C460" s="51" t="s">
        <v>781</v>
      </c>
    </row>
    <row r="461" spans="1:3" x14ac:dyDescent="0.25">
      <c r="A461" s="1" t="s">
        <v>115</v>
      </c>
      <c r="B461" s="51" t="s">
        <v>781</v>
      </c>
      <c r="C461" s="51" t="s">
        <v>781</v>
      </c>
    </row>
    <row r="462" spans="1:3" x14ac:dyDescent="0.25">
      <c r="A462" s="1" t="s">
        <v>129</v>
      </c>
      <c r="B462" s="51" t="s">
        <v>781</v>
      </c>
      <c r="C462" s="51" t="s">
        <v>781</v>
      </c>
    </row>
    <row r="463" spans="1:3" x14ac:dyDescent="0.25">
      <c r="A463" s="1" t="s">
        <v>130</v>
      </c>
      <c r="B463" s="51" t="s">
        <v>781</v>
      </c>
      <c r="C463" s="51" t="s">
        <v>781</v>
      </c>
    </row>
    <row r="464" spans="1:3" x14ac:dyDescent="0.25">
      <c r="A464" s="1" t="s">
        <v>151</v>
      </c>
      <c r="B464" s="51" t="s">
        <v>781</v>
      </c>
      <c r="C464" s="51" t="s">
        <v>781</v>
      </c>
    </row>
    <row r="465" spans="1:3" x14ac:dyDescent="0.25">
      <c r="A465" s="1" t="s">
        <v>160</v>
      </c>
      <c r="B465" s="51" t="s">
        <v>781</v>
      </c>
      <c r="C465" s="51" t="s">
        <v>781</v>
      </c>
    </row>
    <row r="466" spans="1:3" x14ac:dyDescent="0.25">
      <c r="A466" s="1" t="s">
        <v>162</v>
      </c>
      <c r="B466" s="51" t="s">
        <v>781</v>
      </c>
      <c r="C466" s="51" t="s">
        <v>781</v>
      </c>
    </row>
    <row r="467" spans="1:3" x14ac:dyDescent="0.25">
      <c r="A467" s="1" t="s">
        <v>206</v>
      </c>
      <c r="B467" s="51" t="s">
        <v>781</v>
      </c>
      <c r="C467" s="51" t="s">
        <v>781</v>
      </c>
    </row>
    <row r="468" spans="1:3" x14ac:dyDescent="0.25">
      <c r="A468" s="1" t="s">
        <v>209</v>
      </c>
      <c r="B468" s="51" t="s">
        <v>781</v>
      </c>
      <c r="C468" s="51" t="s">
        <v>781</v>
      </c>
    </row>
    <row r="469" spans="1:3" x14ac:dyDescent="0.25">
      <c r="A469" s="1" t="s">
        <v>213</v>
      </c>
      <c r="B469" s="51" t="s">
        <v>781</v>
      </c>
      <c r="C469" s="51" t="s">
        <v>781</v>
      </c>
    </row>
    <row r="470" spans="1:3" x14ac:dyDescent="0.25">
      <c r="A470" s="1" t="s">
        <v>234</v>
      </c>
      <c r="B470" s="51" t="s">
        <v>781</v>
      </c>
      <c r="C470" s="51" t="s">
        <v>781</v>
      </c>
    </row>
    <row r="471" spans="1:3" x14ac:dyDescent="0.25">
      <c r="A471" s="1" t="s">
        <v>267</v>
      </c>
      <c r="B471" s="51" t="s">
        <v>781</v>
      </c>
      <c r="C471" s="51" t="s">
        <v>781</v>
      </c>
    </row>
    <row r="472" spans="1:3" x14ac:dyDescent="0.25">
      <c r="A472" s="1" t="s">
        <v>282</v>
      </c>
      <c r="B472" s="51" t="s">
        <v>781</v>
      </c>
      <c r="C472" s="51" t="s">
        <v>781</v>
      </c>
    </row>
    <row r="473" spans="1:3" x14ac:dyDescent="0.25">
      <c r="A473" s="1" t="s">
        <v>291</v>
      </c>
      <c r="B473" s="51" t="s">
        <v>781</v>
      </c>
      <c r="C473" s="51" t="s">
        <v>781</v>
      </c>
    </row>
    <row r="474" spans="1:3" x14ac:dyDescent="0.25">
      <c r="A474" s="1" t="s">
        <v>303</v>
      </c>
      <c r="B474" s="51" t="s">
        <v>781</v>
      </c>
      <c r="C474" s="51" t="s">
        <v>781</v>
      </c>
    </row>
    <row r="475" spans="1:3" x14ac:dyDescent="0.25">
      <c r="A475" s="1" t="s">
        <v>385</v>
      </c>
      <c r="B475" s="51" t="s">
        <v>781</v>
      </c>
      <c r="C475" s="51" t="s">
        <v>781</v>
      </c>
    </row>
    <row r="476" spans="1:3" x14ac:dyDescent="0.25">
      <c r="A476" s="1" t="s">
        <v>94</v>
      </c>
      <c r="B476" s="51" t="s">
        <v>781</v>
      </c>
      <c r="C476" s="51" t="s">
        <v>781</v>
      </c>
    </row>
    <row r="477" spans="1:3" x14ac:dyDescent="0.25">
      <c r="A477" s="1" t="s">
        <v>108</v>
      </c>
      <c r="B477" s="51" t="s">
        <v>781</v>
      </c>
      <c r="C477" s="51" t="s">
        <v>781</v>
      </c>
    </row>
    <row r="478" spans="1:3" x14ac:dyDescent="0.25">
      <c r="A478" s="1" t="s">
        <v>133</v>
      </c>
      <c r="B478" s="51" t="s">
        <v>781</v>
      </c>
      <c r="C478" s="51" t="s">
        <v>781</v>
      </c>
    </row>
    <row r="479" spans="1:3" x14ac:dyDescent="0.25">
      <c r="A479" s="1" t="s">
        <v>135</v>
      </c>
      <c r="B479" s="51" t="s">
        <v>781</v>
      </c>
      <c r="C479" s="51" t="s">
        <v>781</v>
      </c>
    </row>
    <row r="480" spans="1:3" x14ac:dyDescent="0.25">
      <c r="A480" s="1" t="s">
        <v>235</v>
      </c>
      <c r="B480" s="51" t="s">
        <v>781</v>
      </c>
      <c r="C480" s="51" t="s">
        <v>781</v>
      </c>
    </row>
    <row r="481" spans="1:3" x14ac:dyDescent="0.25">
      <c r="A481" s="1" t="s">
        <v>241</v>
      </c>
      <c r="B481" s="51" t="s">
        <v>781</v>
      </c>
      <c r="C481" s="51" t="s">
        <v>781</v>
      </c>
    </row>
    <row r="482" spans="1:3" x14ac:dyDescent="0.25">
      <c r="A482" s="1" t="s">
        <v>274</v>
      </c>
      <c r="B482" s="51" t="s">
        <v>781</v>
      </c>
      <c r="C482" s="51" t="s">
        <v>781</v>
      </c>
    </row>
    <row r="483" spans="1:3" x14ac:dyDescent="0.25">
      <c r="A483" s="1" t="s">
        <v>287</v>
      </c>
      <c r="B483" s="51" t="s">
        <v>781</v>
      </c>
      <c r="C483" s="51" t="s">
        <v>781</v>
      </c>
    </row>
    <row r="484" spans="1:3" x14ac:dyDescent="0.25">
      <c r="A484" s="1" t="s">
        <v>399</v>
      </c>
      <c r="B484" s="51" t="s">
        <v>781</v>
      </c>
      <c r="C484" s="51" t="s">
        <v>781</v>
      </c>
    </row>
    <row r="485" spans="1:3" x14ac:dyDescent="0.25">
      <c r="A485" s="1" t="s">
        <v>429</v>
      </c>
      <c r="B485" s="51" t="s">
        <v>781</v>
      </c>
      <c r="C485" s="51" t="s">
        <v>781</v>
      </c>
    </row>
    <row r="486" spans="1:3" x14ac:dyDescent="0.25">
      <c r="A486" s="1" t="s">
        <v>434</v>
      </c>
      <c r="B486" s="51" t="s">
        <v>781</v>
      </c>
      <c r="C486" s="51" t="s">
        <v>781</v>
      </c>
    </row>
    <row r="487" spans="1:3" x14ac:dyDescent="0.25">
      <c r="A487" s="1" t="s">
        <v>446</v>
      </c>
      <c r="B487" s="51" t="s">
        <v>781</v>
      </c>
      <c r="C487" s="51" t="s">
        <v>781</v>
      </c>
    </row>
    <row r="488" spans="1:3" x14ac:dyDescent="0.25">
      <c r="A488" s="1" t="s">
        <v>470</v>
      </c>
      <c r="B488" s="51" t="s">
        <v>781</v>
      </c>
      <c r="C488" s="51" t="s">
        <v>781</v>
      </c>
    </row>
    <row r="489" spans="1:3" x14ac:dyDescent="0.25">
      <c r="A489" s="1" t="s">
        <v>471</v>
      </c>
      <c r="B489" s="51" t="s">
        <v>781</v>
      </c>
      <c r="C489" s="51" t="s">
        <v>781</v>
      </c>
    </row>
    <row r="490" spans="1:3" x14ac:dyDescent="0.25">
      <c r="A490" s="1" t="s">
        <v>499</v>
      </c>
      <c r="B490" s="51" t="s">
        <v>781</v>
      </c>
      <c r="C490" s="51" t="s">
        <v>781</v>
      </c>
    </row>
    <row r="491" spans="1:3" x14ac:dyDescent="0.25">
      <c r="A491" s="1" t="s">
        <v>528</v>
      </c>
      <c r="B491" s="51" t="s">
        <v>781</v>
      </c>
      <c r="C491" s="51" t="s">
        <v>781</v>
      </c>
    </row>
    <row r="492" spans="1:3" x14ac:dyDescent="0.25">
      <c r="A492" s="1" t="s">
        <v>534</v>
      </c>
      <c r="B492" s="51" t="s">
        <v>781</v>
      </c>
      <c r="C492" s="51" t="s">
        <v>781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2014-15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2015-05-17T23:31:47Z</dcterms:created>
  <dcterms:modified xsi:type="dcterms:W3CDTF">2016-02-19T02:37:47Z</dcterms:modified>
</cp:coreProperties>
</file>