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 codeName="ThisWorkbook"/>
  <mc:AlternateContent xmlns:mc="http://schemas.openxmlformats.org/markup-compatibility/2006">
    <mc:Choice Requires="x15">
      <x15ac:absPath xmlns:x15ac="http://schemas.microsoft.com/office/spreadsheetml/2010/11/ac" url="D:\UNMSM\Ciclo VIII\Taller Const\Proyecto\CGNSTECH\Desarrollo\BiblioTech\documentacion\"/>
    </mc:Choice>
  </mc:AlternateContent>
  <xr:revisionPtr revIDLastSave="0" documentId="13_ncr:1_{58EE616D-DDD7-4D1D-8A63-959BD1F3DF1A}" xr6:coauthVersionLast="47" xr6:coauthVersionMax="47" xr10:uidLastSave="{00000000-0000-0000-0000-000000000000}"/>
  <bookViews>
    <workbookView xWindow="-120" yWindow="-120" windowWidth="20730" windowHeight="11160" tabRatio="522" xr2:uid="{00000000-000D-0000-FFFF-FFFF00000000}"/>
  </bookViews>
  <sheets>
    <sheet name="Backlog del Producto" sheetId="8" r:id="rId1"/>
    <sheet name="Iteracion" sheetId="7" r:id="rId2"/>
  </sheets>
  <definedNames>
    <definedName name="_xlnm.Print_Area" localSheetId="0">'Backlog del Producto'!$B:$I</definedName>
    <definedName name="AverageSpeedLastEight">OFFSET(#REF!,1,0,#REF!,1)</definedName>
    <definedName name="AverageSpeedRealized">OFFSET(#REF!,1,0,#REF!,1)</definedName>
    <definedName name="AverageSpeedWorstThree">OFFSET(#REF!,1,0,#REF!,1)</definedName>
    <definedName name="ColBottomCurrentScope">OFFSET(#REF!,1,0,#REF!,1)</definedName>
    <definedName name="ColTopRemainingWork">OFFSET(#REF!,1,0,#REF!,1)</definedName>
    <definedName name="DoneDays">#REF!</definedName>
    <definedName name="ImplementationDays">#REF!</definedName>
    <definedName name="LastEight">IF(#REF!&gt;8,OFFSET(#REF!,#REF!-7,0,8,1),OFFSET(#REF!,1,0,#REF!-1,1))</definedName>
    <definedName name="LastPlanned">IF(OFFSET(#REF!,1,0,1,1)="",1,OFFSET(#REF!,#REF!,0,1,1))</definedName>
    <definedName name="LastRealized">IF(OFFSET(#REF!,1,0,1,1)="",1,OFFSET(#REF!,#REF!,0,1,1))</definedName>
    <definedName name="PBCurrentBottom">OFFSET(#REF!,1,0,#REF!,1)</definedName>
    <definedName name="PBTrend">OFFSET(#REF!,1,0,#REF!,1)</definedName>
    <definedName name="PlannedSpeed">OFFSET(#REF!,1,0,#REF!,1)</definedName>
    <definedName name="ProductBacklog">'Backlog del Producto'!$B$5:$I$180</definedName>
    <definedName name="RealizedSpeed">OFFSET(#REF!,1,0,#REF!,1)</definedName>
    <definedName name="Sprint">'Backlog del Producto'!$G$7:$G$180</definedName>
    <definedName name="SprintCount">#REF!</definedName>
    <definedName name="SprintsInTrend">#REF!</definedName>
    <definedName name="SprintTasks">#REF!</definedName>
    <definedName name="Status">'Backlog del Producto'!$H$7:$H$180</definedName>
    <definedName name="StoryName">'Backlog del Producto'!#REF!</definedName>
    <definedName name="TaskRows">#REF!</definedName>
    <definedName name="TaskStatus">#REF!</definedName>
    <definedName name="TaskStoryID">#REF!</definedName>
    <definedName name="TotalEffort">#REF!</definedName>
    <definedName name="TrendDays">#REF!</definedName>
    <definedName name="TrendOffset">#REF!</definedName>
    <definedName name="TrendSprintCount">#REF!</definedName>
  </definedNames>
  <calcPr calcId="181029"/>
</workbook>
</file>

<file path=xl/calcChain.xml><?xml version="1.0" encoding="utf-8"?>
<calcChain xmlns="http://schemas.openxmlformats.org/spreadsheetml/2006/main">
  <c r="F3" i="7" l="1"/>
  <c r="F12" i="7" l="1"/>
  <c r="G9" i="7"/>
  <c r="G10" i="7" s="1"/>
  <c r="G11" i="7" s="1"/>
  <c r="F4" i="7"/>
  <c r="F5" i="7"/>
  <c r="F6" i="7"/>
  <c r="F7" i="7"/>
  <c r="C4" i="7"/>
  <c r="C5" i="7" l="1"/>
  <c r="E5" i="7" s="1"/>
  <c r="E4" i="7"/>
  <c r="C6" i="7" l="1"/>
  <c r="C7" i="7" s="1"/>
  <c r="C8" i="7" s="1"/>
  <c r="C9" i="7" s="1"/>
  <c r="E6" i="7" l="1"/>
  <c r="E7" i="7"/>
  <c r="B9" i="7"/>
  <c r="F9" i="7" s="1"/>
  <c r="C10" i="7"/>
  <c r="E9" i="7"/>
  <c r="E10" i="7" l="1"/>
  <c r="B10" i="7"/>
  <c r="F10" i="7" s="1"/>
  <c r="C11" i="7"/>
  <c r="B11" i="7" l="1"/>
  <c r="F11" i="7" s="1"/>
  <c r="E11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Petri Heiramo</author>
    <author>Hector Bravo Consultor GE</author>
  </authors>
  <commentList>
    <comment ref="B6" authorId="0" shapeId="0" xr:uid="{00000000-0006-0000-0000-000001000000}">
      <text>
        <r>
          <rPr>
            <sz val="8"/>
            <color indexed="81"/>
            <rFont val="Tahoma"/>
            <family val="2"/>
          </rPr>
          <t>El ID único asignado a la Historia de Usuario.  Este numero no debe cambiar una vez asignado.</t>
        </r>
      </text>
    </comment>
    <comment ref="C6" authorId="1" shapeId="0" xr:uid="{00000000-0006-0000-0000-000002000000}">
      <text>
        <r>
          <rPr>
            <sz val="9"/>
            <color indexed="81"/>
            <rFont val="Tahoma"/>
            <charset val="1"/>
          </rPr>
          <t xml:space="preserve">El ID único asignado a la tarea
</t>
        </r>
      </text>
    </comment>
    <comment ref="E6" authorId="0" shapeId="0" xr:uid="{00000000-0006-0000-0000-000003000000}">
      <text>
        <r>
          <rPr>
            <sz val="8"/>
            <color indexed="81"/>
            <rFont val="Tahoma"/>
            <family val="2"/>
          </rPr>
          <t>Debe asignarle prioridad a cada Historia, pero tenga en mente que la prioridad no es siempre el orden de implementación, mas bien la prioridad para el negocio.
Rango: 1-10  (donde 1 es lo mas alto)</t>
        </r>
      </text>
    </comment>
    <comment ref="F6" authorId="0" shapeId="0" xr:uid="{00000000-0006-0000-0000-000004000000}">
      <text>
        <r>
          <rPr>
            <sz val="8"/>
            <color indexed="81"/>
            <rFont val="Tahoma"/>
            <family val="2"/>
          </rPr>
          <t xml:space="preserve">Representa el esfuerzo que conlleva realizar la Historia de Usuario.
En la metodología tradicional Scrum se deben utilizar Story Points.
Sin embargo, siempre deberás traducir el esfuerzo a hrs, dias, etc.
</t>
        </r>
      </text>
    </comment>
    <comment ref="G6" authorId="0" shapeId="0" xr:uid="{00000000-0006-0000-0000-000005000000}">
      <text>
        <r>
          <rPr>
            <sz val="8"/>
            <color indexed="81"/>
            <rFont val="Tahoma"/>
            <family val="2"/>
          </rPr>
          <t>Esta columna indica en que Sprint será desarrollada la Historia de Usuario.
Se debe crear un plan de liberación mediante la asignación de historias de usuario a los sprints planificados. 
Si hay más historias en la Lista que en el Plan, deje las historias restantes sin asginar.</t>
        </r>
      </text>
    </comment>
    <comment ref="H6" authorId="0" shapeId="0" xr:uid="{00000000-0006-0000-0000-000006000000}">
      <text>
        <r>
          <rPr>
            <b/>
            <sz val="8"/>
            <color indexed="81"/>
            <rFont val="Tahoma"/>
            <family val="2"/>
          </rPr>
          <t>Use los siguientes estados:</t>
        </r>
        <r>
          <rPr>
            <sz val="8"/>
            <color indexed="81"/>
            <rFont val="Tahoma"/>
            <family val="2"/>
          </rPr>
          <t xml:space="preserve">
Por Hacer
En Progreso
Terminado
Eliminado
Esta hoja usa los estados anteriores en el formato y cálculos de fórmulas.</t>
        </r>
      </text>
    </comment>
  </commentList>
</comments>
</file>

<file path=xl/sharedStrings.xml><?xml version="1.0" encoding="utf-8"?>
<sst xmlns="http://schemas.openxmlformats.org/spreadsheetml/2006/main" count="143" uniqueCount="91">
  <si>
    <t>Estado</t>
  </si>
  <si>
    <t>Prioridad</t>
  </si>
  <si>
    <t>Comentarios</t>
  </si>
  <si>
    <t>Inicio</t>
  </si>
  <si>
    <t>Días</t>
  </si>
  <si>
    <t>Final</t>
  </si>
  <si>
    <t>Fecha Liberación</t>
  </si>
  <si>
    <t>Terminado</t>
  </si>
  <si>
    <t>En Progreso</t>
  </si>
  <si>
    <t>Por Hacer</t>
  </si>
  <si>
    <t>Eliminado</t>
  </si>
  <si>
    <t>Planeado</t>
  </si>
  <si>
    <t>Nombre del Proyecto:</t>
  </si>
  <si>
    <t>Estimación</t>
  </si>
  <si>
    <t>Dueño del Producto</t>
  </si>
  <si>
    <t>HISTORIA DE USUARIO</t>
  </si>
  <si>
    <t>Backlog Detallado del Producto</t>
  </si>
  <si>
    <t>Descrición de la Tarea</t>
  </si>
  <si>
    <t>TAREA</t>
  </si>
  <si>
    <t>ID Tarea</t>
  </si>
  <si>
    <t>TA-1.1</t>
  </si>
  <si>
    <t>TA-1.2</t>
  </si>
  <si>
    <t>TA-1.3</t>
  </si>
  <si>
    <t>HU-09</t>
  </si>
  <si>
    <t>Diseñar estructura de la pag</t>
  </si>
  <si>
    <t>Registrar en la base de datos un nuevo libro</t>
  </si>
  <si>
    <t>Modificar registro de libro</t>
  </si>
  <si>
    <t>Eliminar de la base de datos un libro</t>
  </si>
  <si>
    <t>TA-2.1</t>
  </si>
  <si>
    <t>ID</t>
  </si>
  <si>
    <t>HU-10</t>
  </si>
  <si>
    <t>Listar libros registrados</t>
  </si>
  <si>
    <t>HU-11</t>
  </si>
  <si>
    <t>TA-3.1</t>
  </si>
  <si>
    <t>HU-01</t>
  </si>
  <si>
    <t>TA-9.1</t>
  </si>
  <si>
    <t>TA-9.2</t>
  </si>
  <si>
    <t>TA-10.1</t>
  </si>
  <si>
    <t>TA-11.1</t>
  </si>
  <si>
    <t>buscar por nombre</t>
  </si>
  <si>
    <t>Listar libros</t>
  </si>
  <si>
    <t>Seleccionar libros</t>
  </si>
  <si>
    <t>HU-03</t>
  </si>
  <si>
    <t>Bibliotech</t>
  </si>
  <si>
    <t>Rivera Deza Alvaro</t>
  </si>
  <si>
    <t>HU-12</t>
  </si>
  <si>
    <t>Ver comentarios</t>
  </si>
  <si>
    <t>Insertar comentarios</t>
  </si>
  <si>
    <t>HU-02</t>
  </si>
  <si>
    <t>Filtrar por cursos</t>
  </si>
  <si>
    <t>Filtrar por autor</t>
  </si>
  <si>
    <t>Filtrar por grado</t>
  </si>
  <si>
    <t>HU-04</t>
  </si>
  <si>
    <t>TA-4.1</t>
  </si>
  <si>
    <t>Compartir</t>
  </si>
  <si>
    <t>HU-07</t>
  </si>
  <si>
    <t>TA-7.1</t>
  </si>
  <si>
    <t>Listar libros favoritos</t>
  </si>
  <si>
    <t>Eliminar un libro de la lista favoritos</t>
  </si>
  <si>
    <t>Insertar libro en la bd favoritos</t>
  </si>
  <si>
    <t>Mostrar datos del perfil</t>
  </si>
  <si>
    <t>Modificar datos de perfil</t>
  </si>
  <si>
    <t>HU-05</t>
  </si>
  <si>
    <t>TA-5.1</t>
  </si>
  <si>
    <t>TA-10.2</t>
  </si>
  <si>
    <t>TA-10.3</t>
  </si>
  <si>
    <t>TA-10.4</t>
  </si>
  <si>
    <t>TA-11.2</t>
  </si>
  <si>
    <t>TA-11.3</t>
  </si>
  <si>
    <t>Listar libros descargados</t>
  </si>
  <si>
    <t>HU-06</t>
  </si>
  <si>
    <t>TA-6.1</t>
  </si>
  <si>
    <t>Vincular con redes sociales</t>
  </si>
  <si>
    <t>HU-08</t>
  </si>
  <si>
    <t>TA-8.1</t>
  </si>
  <si>
    <t>TA-3.2</t>
  </si>
  <si>
    <t>TA-3.3</t>
  </si>
  <si>
    <t>TA-2.2</t>
  </si>
  <si>
    <t>TA-2.3</t>
  </si>
  <si>
    <t>TA-2.4</t>
  </si>
  <si>
    <t>TA-2.5</t>
  </si>
  <si>
    <t>TA-4.2</t>
  </si>
  <si>
    <t>TA-4.3</t>
  </si>
  <si>
    <t>TA-4.4</t>
  </si>
  <si>
    <t>TA-7.2</t>
  </si>
  <si>
    <t>TA-7.3</t>
  </si>
  <si>
    <t>TA-5.2</t>
  </si>
  <si>
    <t>TA-6.2</t>
  </si>
  <si>
    <t>Iteración</t>
  </si>
  <si>
    <t>No planeado</t>
  </si>
  <si>
    <t xml:space="preserve">Puntos de historias sin Asignar: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</si>
</sst>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name val="Arial"/>
    </font>
    <font>
      <b/>
      <sz val="10"/>
      <name val="Arial"/>
      <family val="2"/>
    </font>
    <font>
      <sz val="8"/>
      <name val="Arial"/>
    </font>
    <font>
      <sz val="14"/>
      <name val="Arial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14"/>
      <name val="Arial"/>
      <family val="2"/>
    </font>
    <font>
      <strike/>
      <sz val="10"/>
      <name val="Arial"/>
      <family val="2"/>
    </font>
    <font>
      <b/>
      <sz val="14"/>
      <name val="Arial"/>
      <family val="2"/>
    </font>
    <font>
      <sz val="9"/>
      <color indexed="81"/>
      <name val="Tahoma"/>
      <charset val="1"/>
    </font>
  </fonts>
  <fills count="11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lightUp">
        <fgColor rgb="FFFF0000"/>
        <bgColor theme="0" tint="-4.9989318521683403E-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3" fillId="0" borderId="0" xfId="0" applyFont="1"/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/>
    </xf>
    <xf numFmtId="0" fontId="0" fillId="0" borderId="0" xfId="0" applyAlignment="1">
      <alignment vertical="top"/>
    </xf>
    <xf numFmtId="17" fontId="0" fillId="0" borderId="0" xfId="0" applyNumberFormat="1" applyAlignment="1">
      <alignment vertical="top" wrapText="1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vertical="top" wrapText="1"/>
    </xf>
    <xf numFmtId="0" fontId="6" fillId="0" borderId="0" xfId="0" applyFont="1" applyAlignment="1">
      <alignment vertical="top"/>
    </xf>
    <xf numFmtId="0" fontId="0" fillId="3" borderId="1" xfId="0" applyFill="1" applyBorder="1" applyAlignment="1">
      <alignment vertical="top" wrapText="1"/>
    </xf>
    <xf numFmtId="0" fontId="0" fillId="4" borderId="1" xfId="0" applyFill="1" applyBorder="1" applyAlignment="1">
      <alignment vertical="top" wrapText="1"/>
    </xf>
    <xf numFmtId="0" fontId="0" fillId="5" borderId="1" xfId="0" applyFill="1" applyBorder="1" applyAlignment="1">
      <alignment vertical="top"/>
    </xf>
    <xf numFmtId="0" fontId="0" fillId="0" borderId="2" xfId="0" applyBorder="1"/>
    <xf numFmtId="0" fontId="0" fillId="2" borderId="1" xfId="0" applyNumberFormat="1" applyFill="1" applyBorder="1" applyAlignment="1">
      <alignment horizontal="center"/>
    </xf>
    <xf numFmtId="0" fontId="0" fillId="0" borderId="1" xfId="0" applyBorder="1"/>
    <xf numFmtId="14" fontId="0" fillId="2" borderId="1" xfId="0" applyNumberFormat="1" applyFill="1" applyBorder="1" applyAlignment="1">
      <alignment horizontal="center"/>
    </xf>
    <xf numFmtId="0" fontId="0" fillId="0" borderId="1" xfId="0" applyNumberFormat="1" applyFill="1" applyBorder="1" applyAlignment="1">
      <alignment horizontal="center"/>
    </xf>
    <xf numFmtId="14" fontId="0" fillId="2" borderId="3" xfId="0" applyNumberFormat="1" applyFill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0" fillId="0" borderId="1" xfId="0" applyBorder="1" applyAlignment="1">
      <alignment horizontal="center"/>
    </xf>
    <xf numFmtId="0" fontId="7" fillId="0" borderId="0" xfId="0" applyFont="1" applyBorder="1" applyAlignment="1">
      <alignment horizontal="center" vertical="center" wrapText="1"/>
    </xf>
    <xf numFmtId="0" fontId="8" fillId="6" borderId="1" xfId="0" applyFont="1" applyFill="1" applyBorder="1" applyAlignment="1">
      <alignment vertical="top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7" fillId="4" borderId="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top"/>
    </xf>
    <xf numFmtId="0" fontId="9" fillId="0" borderId="0" xfId="0" applyFont="1" applyAlignment="1">
      <alignment horizontal="left" vertical="top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7" fillId="4" borderId="0" xfId="0" applyFont="1" applyFill="1" applyBorder="1" applyAlignment="1">
      <alignment vertical="center" wrapText="1"/>
    </xf>
    <xf numFmtId="14" fontId="0" fillId="7" borderId="1" xfId="0" applyNumberFormat="1" applyFill="1" applyBorder="1" applyAlignment="1">
      <alignment horizontal="center"/>
    </xf>
    <xf numFmtId="0" fontId="1" fillId="9" borderId="1" xfId="0" applyFont="1" applyFill="1" applyBorder="1" applyAlignment="1">
      <alignment horizontal="center" vertical="top" wrapText="1"/>
    </xf>
    <xf numFmtId="0" fontId="1" fillId="9" borderId="1" xfId="0" applyFont="1" applyFill="1" applyBorder="1" applyAlignment="1">
      <alignment horizontal="center" vertical="top"/>
    </xf>
    <xf numFmtId="0" fontId="6" fillId="0" borderId="0" xfId="0" applyFont="1" applyBorder="1" applyAlignment="1">
      <alignment vertical="center" wrapText="1"/>
    </xf>
    <xf numFmtId="0" fontId="6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6" fillId="0" borderId="0" xfId="0" applyFont="1" applyBorder="1" applyAlignment="1">
      <alignment horizontal="left" vertical="center" wrapText="1"/>
    </xf>
    <xf numFmtId="0" fontId="1" fillId="10" borderId="1" xfId="0" applyFont="1" applyFill="1" applyBorder="1" applyAlignment="1">
      <alignment horizontal="center" vertical="top" wrapText="1"/>
    </xf>
    <xf numFmtId="0" fontId="1" fillId="8" borderId="4" xfId="0" applyFont="1" applyFill="1" applyBorder="1" applyAlignment="1">
      <alignment horizontal="center" vertical="top"/>
    </xf>
    <xf numFmtId="0" fontId="0" fillId="0" borderId="3" xfId="0" applyBorder="1" applyAlignment="1">
      <alignment horizontal="left" vertical="top" wrapText="1"/>
    </xf>
    <xf numFmtId="0" fontId="6" fillId="0" borderId="3" xfId="0" applyFont="1" applyBorder="1" applyAlignment="1">
      <alignment horizontal="left" vertical="top" wrapText="1"/>
    </xf>
    <xf numFmtId="0" fontId="1" fillId="8" borderId="5" xfId="0" applyFont="1" applyFill="1" applyBorder="1" applyAlignment="1">
      <alignment horizontal="center" vertical="top" wrapText="1"/>
    </xf>
    <xf numFmtId="0" fontId="0" fillId="0" borderId="6" xfId="0" applyBorder="1" applyAlignment="1">
      <alignment horizontal="left" vertical="top" wrapText="1"/>
    </xf>
    <xf numFmtId="0" fontId="0" fillId="0" borderId="1" xfId="0" applyBorder="1" applyAlignment="1">
      <alignment horizontal="center" vertical="center" wrapText="1"/>
    </xf>
    <xf numFmtId="0" fontId="1" fillId="9" borderId="2" xfId="0" applyFont="1" applyFill="1" applyBorder="1" applyAlignment="1">
      <alignment horizontal="center" vertical="top" wrapText="1"/>
    </xf>
    <xf numFmtId="0" fontId="1" fillId="9" borderId="3" xfId="0" applyFont="1" applyFill="1" applyBorder="1" applyAlignment="1">
      <alignment horizontal="center" vertical="top" wrapText="1"/>
    </xf>
    <xf numFmtId="0" fontId="1" fillId="10" borderId="4" xfId="0" applyFont="1" applyFill="1" applyBorder="1" applyAlignment="1">
      <alignment horizontal="center" vertical="top" wrapText="1"/>
    </xf>
    <xf numFmtId="0" fontId="1" fillId="10" borderId="3" xfId="0" applyFont="1" applyFill="1" applyBorder="1" applyAlignment="1">
      <alignment horizontal="center" vertical="top" wrapText="1"/>
    </xf>
    <xf numFmtId="0" fontId="6" fillId="0" borderId="0" xfId="0" applyFont="1" applyBorder="1" applyAlignment="1">
      <alignment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28"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condense val="0"/>
        <extend val="0"/>
        <color indexed="9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11" Type="http://schemas.openxmlformats.org/officeDocument/2006/relationships/customXml" Target="../customXml/item5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pageSetUpPr fitToPage="1"/>
  </sheetPr>
  <dimension ref="B1:L70"/>
  <sheetViews>
    <sheetView showGridLines="0" tabSelected="1" topLeftCell="B1" zoomScale="115" zoomScaleNormal="115" workbookViewId="0">
      <selection activeCell="E12" sqref="E1:E1048576"/>
    </sheetView>
  </sheetViews>
  <sheetFormatPr baseColWidth="10" defaultColWidth="9.140625" defaultRowHeight="12.75" x14ac:dyDescent="0.2"/>
  <cols>
    <col min="1" max="1" width="3.42578125" style="6" customWidth="1"/>
    <col min="2" max="2" width="23.140625" style="5" customWidth="1"/>
    <col min="3" max="3" width="14.140625" style="5" customWidth="1"/>
    <col min="4" max="4" width="46.7109375" style="4" customWidth="1"/>
    <col min="5" max="5" width="10.28515625" style="5" customWidth="1"/>
    <col min="6" max="6" width="15" style="5" customWidth="1"/>
    <col min="7" max="7" width="11.42578125" style="5" customWidth="1"/>
    <col min="8" max="8" width="12.5703125" style="5" customWidth="1"/>
    <col min="9" max="9" width="39.5703125" style="4" customWidth="1"/>
    <col min="10" max="10" width="6" style="6" customWidth="1"/>
    <col min="11" max="16384" width="9.140625" style="6"/>
  </cols>
  <sheetData>
    <row r="1" spans="2:12" ht="18" x14ac:dyDescent="0.2">
      <c r="B1" s="28" t="s">
        <v>16</v>
      </c>
      <c r="K1" s="12"/>
      <c r="L1" s="10" t="s">
        <v>9</v>
      </c>
    </row>
    <row r="2" spans="2:12" customFormat="1" ht="18" customHeight="1" x14ac:dyDescent="0.2">
      <c r="B2" s="38" t="s">
        <v>12</v>
      </c>
      <c r="C2" s="35" t="s">
        <v>43</v>
      </c>
      <c r="D2" s="35"/>
      <c r="E2" s="31"/>
      <c r="F2" s="31"/>
      <c r="G2" s="31"/>
      <c r="H2" s="27"/>
      <c r="I2" s="22"/>
      <c r="J2" s="22"/>
      <c r="K2" s="13"/>
      <c r="L2" s="10" t="s">
        <v>8</v>
      </c>
    </row>
    <row r="3" spans="2:12" customFormat="1" ht="18" customHeight="1" x14ac:dyDescent="0.2">
      <c r="B3" s="38" t="s">
        <v>14</v>
      </c>
      <c r="C3" s="50" t="s">
        <v>44</v>
      </c>
      <c r="D3" s="50"/>
      <c r="E3" s="31"/>
      <c r="F3" s="31"/>
      <c r="G3" s="31"/>
      <c r="H3" s="27"/>
      <c r="I3" s="22"/>
      <c r="J3" s="22"/>
      <c r="K3" s="11"/>
      <c r="L3" s="10" t="s">
        <v>7</v>
      </c>
    </row>
    <row r="4" spans="2:12" customFormat="1" ht="18" x14ac:dyDescent="0.2">
      <c r="B4" s="26"/>
      <c r="C4" s="26"/>
      <c r="D4" s="29"/>
      <c r="E4" s="30"/>
      <c r="F4" s="30"/>
      <c r="G4" s="22"/>
      <c r="H4" s="26"/>
      <c r="I4" s="22"/>
      <c r="J4" s="22"/>
      <c r="K4" s="23"/>
      <c r="L4" s="10" t="s">
        <v>10</v>
      </c>
    </row>
    <row r="5" spans="2:12" ht="12.75" customHeight="1" x14ac:dyDescent="0.2">
      <c r="B5" s="40" t="s">
        <v>15</v>
      </c>
      <c r="C5" s="48" t="s">
        <v>18</v>
      </c>
      <c r="D5" s="49"/>
      <c r="E5" s="46"/>
      <c r="F5" s="46"/>
      <c r="G5" s="46"/>
      <c r="H5" s="46"/>
      <c r="I5" s="47"/>
    </row>
    <row r="6" spans="2:12" x14ac:dyDescent="0.2">
      <c r="B6" s="43" t="s">
        <v>29</v>
      </c>
      <c r="C6" s="39" t="s">
        <v>19</v>
      </c>
      <c r="D6" s="39" t="s">
        <v>17</v>
      </c>
      <c r="E6" s="34" t="s">
        <v>1</v>
      </c>
      <c r="F6" s="34" t="s">
        <v>13</v>
      </c>
      <c r="G6" s="34" t="s">
        <v>88</v>
      </c>
      <c r="H6" s="34" t="s">
        <v>0</v>
      </c>
      <c r="I6" s="33" t="s">
        <v>2</v>
      </c>
    </row>
    <row r="7" spans="2:12" x14ac:dyDescent="0.2">
      <c r="B7" s="51" t="s">
        <v>23</v>
      </c>
      <c r="C7" s="41" t="s">
        <v>35</v>
      </c>
      <c r="D7" s="36" t="s">
        <v>24</v>
      </c>
      <c r="E7" s="8">
        <v>7</v>
      </c>
      <c r="F7" s="8">
        <v>3</v>
      </c>
      <c r="G7" s="8">
        <v>1</v>
      </c>
      <c r="H7" s="8" t="s">
        <v>7</v>
      </c>
      <c r="I7" s="9"/>
    </row>
    <row r="8" spans="2:12" x14ac:dyDescent="0.2">
      <c r="B8" s="52"/>
      <c r="C8" s="42" t="s">
        <v>36</v>
      </c>
      <c r="D8" s="36" t="s">
        <v>25</v>
      </c>
      <c r="E8" s="8">
        <v>8</v>
      </c>
      <c r="F8" s="8">
        <v>3</v>
      </c>
      <c r="G8" s="8">
        <v>1</v>
      </c>
      <c r="H8" s="8" t="s">
        <v>8</v>
      </c>
      <c r="I8" s="9"/>
    </row>
    <row r="9" spans="2:12" x14ac:dyDescent="0.2">
      <c r="B9" s="53" t="s">
        <v>30</v>
      </c>
      <c r="C9" s="42" t="s">
        <v>37</v>
      </c>
      <c r="D9" s="36" t="s">
        <v>24</v>
      </c>
      <c r="E9" s="8">
        <v>7</v>
      </c>
      <c r="F9" s="8">
        <v>3</v>
      </c>
      <c r="G9" s="8">
        <v>1</v>
      </c>
      <c r="H9" s="8" t="s">
        <v>8</v>
      </c>
      <c r="I9" s="9"/>
    </row>
    <row r="10" spans="2:12" x14ac:dyDescent="0.2">
      <c r="B10" s="54"/>
      <c r="C10" s="42" t="s">
        <v>64</v>
      </c>
      <c r="D10" s="37" t="s">
        <v>31</v>
      </c>
      <c r="E10" s="8">
        <v>8</v>
      </c>
      <c r="F10" s="8">
        <v>2</v>
      </c>
      <c r="G10" s="8">
        <v>1</v>
      </c>
      <c r="H10" s="8" t="s">
        <v>8</v>
      </c>
      <c r="I10" s="9"/>
    </row>
    <row r="11" spans="2:12" x14ac:dyDescent="0.2">
      <c r="B11" s="54"/>
      <c r="C11" s="42" t="s">
        <v>65</v>
      </c>
      <c r="D11" s="36" t="s">
        <v>26</v>
      </c>
      <c r="E11" s="8">
        <v>7</v>
      </c>
      <c r="F11" s="8">
        <v>2</v>
      </c>
      <c r="G11" s="8">
        <v>1</v>
      </c>
      <c r="H11" s="8" t="s">
        <v>8</v>
      </c>
      <c r="I11" s="9"/>
    </row>
    <row r="12" spans="2:12" x14ac:dyDescent="0.2">
      <c r="B12" s="55"/>
      <c r="C12" s="42" t="s">
        <v>66</v>
      </c>
      <c r="D12" s="36" t="s">
        <v>27</v>
      </c>
      <c r="E12" s="8">
        <v>7</v>
      </c>
      <c r="F12" s="8">
        <v>2</v>
      </c>
      <c r="G12" s="8">
        <v>1</v>
      </c>
      <c r="H12" s="8" t="s">
        <v>8</v>
      </c>
      <c r="I12" s="9"/>
    </row>
    <row r="13" spans="2:12" x14ac:dyDescent="0.2">
      <c r="B13" s="53" t="s">
        <v>32</v>
      </c>
      <c r="C13" s="41" t="s">
        <v>38</v>
      </c>
      <c r="D13" s="37" t="s">
        <v>24</v>
      </c>
      <c r="E13" s="8">
        <v>7</v>
      </c>
      <c r="F13" s="8">
        <v>3</v>
      </c>
      <c r="G13" s="8">
        <v>1</v>
      </c>
      <c r="H13" s="8" t="s">
        <v>8</v>
      </c>
      <c r="I13" s="9"/>
    </row>
    <row r="14" spans="2:12" x14ac:dyDescent="0.2">
      <c r="B14" s="54"/>
      <c r="C14" s="41" t="s">
        <v>67</v>
      </c>
      <c r="D14" s="37" t="s">
        <v>41</v>
      </c>
      <c r="E14" s="8">
        <v>8</v>
      </c>
      <c r="F14" s="8">
        <v>2</v>
      </c>
      <c r="G14" s="8">
        <v>1</v>
      </c>
      <c r="H14" s="8" t="s">
        <v>8</v>
      </c>
      <c r="I14" s="9"/>
    </row>
    <row r="15" spans="2:12" x14ac:dyDescent="0.2">
      <c r="B15" s="55"/>
      <c r="C15" s="41" t="s">
        <v>68</v>
      </c>
      <c r="D15" s="37" t="s">
        <v>54</v>
      </c>
      <c r="E15" s="8">
        <v>8</v>
      </c>
      <c r="F15" s="8">
        <v>5</v>
      </c>
      <c r="G15" s="8">
        <v>1</v>
      </c>
      <c r="H15" s="8" t="s">
        <v>8</v>
      </c>
      <c r="I15" s="9"/>
    </row>
    <row r="16" spans="2:12" x14ac:dyDescent="0.2">
      <c r="B16" s="53" t="s">
        <v>34</v>
      </c>
      <c r="C16" s="41" t="s">
        <v>20</v>
      </c>
      <c r="D16" s="37" t="s">
        <v>24</v>
      </c>
      <c r="E16" s="8">
        <v>7</v>
      </c>
      <c r="F16" s="8">
        <v>3</v>
      </c>
      <c r="G16" s="8">
        <v>1</v>
      </c>
      <c r="H16" s="8" t="s">
        <v>8</v>
      </c>
      <c r="I16" s="9"/>
    </row>
    <row r="17" spans="2:9" x14ac:dyDescent="0.2">
      <c r="B17" s="54"/>
      <c r="C17" s="41" t="s">
        <v>21</v>
      </c>
      <c r="D17" s="37" t="s">
        <v>39</v>
      </c>
      <c r="E17" s="8">
        <v>8</v>
      </c>
      <c r="F17" s="8">
        <v>2</v>
      </c>
      <c r="G17" s="8">
        <v>1</v>
      </c>
      <c r="H17" s="8" t="s">
        <v>8</v>
      </c>
      <c r="I17" s="9"/>
    </row>
    <row r="18" spans="2:9" x14ac:dyDescent="0.2">
      <c r="B18" s="55"/>
      <c r="C18" s="41" t="s">
        <v>22</v>
      </c>
      <c r="D18" s="37" t="s">
        <v>40</v>
      </c>
      <c r="E18" s="8">
        <v>8</v>
      </c>
      <c r="F18" s="8">
        <v>2</v>
      </c>
      <c r="G18" s="8">
        <v>1</v>
      </c>
      <c r="H18" s="8" t="s">
        <v>8</v>
      </c>
      <c r="I18" s="9"/>
    </row>
    <row r="19" spans="2:9" x14ac:dyDescent="0.2">
      <c r="B19" s="53" t="s">
        <v>42</v>
      </c>
      <c r="C19" s="41" t="s">
        <v>33</v>
      </c>
      <c r="D19" s="37" t="s">
        <v>24</v>
      </c>
      <c r="E19" s="8">
        <v>7</v>
      </c>
      <c r="F19" s="8">
        <v>3</v>
      </c>
      <c r="G19" s="8">
        <v>2</v>
      </c>
      <c r="H19" s="8" t="s">
        <v>9</v>
      </c>
      <c r="I19" s="9"/>
    </row>
    <row r="20" spans="2:9" x14ac:dyDescent="0.2">
      <c r="B20" s="54"/>
      <c r="C20" s="41" t="s">
        <v>75</v>
      </c>
      <c r="D20" s="37" t="s">
        <v>46</v>
      </c>
      <c r="E20" s="8">
        <v>7</v>
      </c>
      <c r="F20" s="8">
        <v>3</v>
      </c>
      <c r="G20" s="8">
        <v>2</v>
      </c>
      <c r="H20" s="8" t="s">
        <v>9</v>
      </c>
      <c r="I20" s="9"/>
    </row>
    <row r="21" spans="2:9" x14ac:dyDescent="0.2">
      <c r="B21" s="55"/>
      <c r="C21" s="41" t="s">
        <v>76</v>
      </c>
      <c r="D21" s="37" t="s">
        <v>47</v>
      </c>
      <c r="E21" s="8">
        <v>7</v>
      </c>
      <c r="F21" s="8">
        <v>6</v>
      </c>
      <c r="G21" s="8">
        <v>2</v>
      </c>
      <c r="H21" s="8" t="s">
        <v>9</v>
      </c>
      <c r="I21" s="9"/>
    </row>
    <row r="22" spans="2:9" x14ac:dyDescent="0.2">
      <c r="B22" s="56" t="s">
        <v>48</v>
      </c>
      <c r="C22" s="41" t="s">
        <v>28</v>
      </c>
      <c r="D22" s="37" t="s">
        <v>24</v>
      </c>
      <c r="E22" s="8">
        <v>5</v>
      </c>
      <c r="F22" s="8">
        <v>3</v>
      </c>
      <c r="G22" s="8">
        <v>3</v>
      </c>
      <c r="H22" s="8" t="s">
        <v>9</v>
      </c>
      <c r="I22" s="9"/>
    </row>
    <row r="23" spans="2:9" x14ac:dyDescent="0.2">
      <c r="B23" s="56"/>
      <c r="C23" s="41" t="s">
        <v>77</v>
      </c>
      <c r="D23" s="37" t="s">
        <v>49</v>
      </c>
      <c r="E23" s="8">
        <v>5</v>
      </c>
      <c r="F23" s="8">
        <v>2</v>
      </c>
      <c r="G23" s="8">
        <v>3</v>
      </c>
      <c r="H23" s="8" t="s">
        <v>9</v>
      </c>
      <c r="I23" s="9"/>
    </row>
    <row r="24" spans="2:9" x14ac:dyDescent="0.2">
      <c r="B24" s="56"/>
      <c r="C24" s="41" t="s">
        <v>78</v>
      </c>
      <c r="D24" s="37" t="s">
        <v>50</v>
      </c>
      <c r="E24" s="8">
        <v>5</v>
      </c>
      <c r="F24" s="8">
        <v>2</v>
      </c>
      <c r="G24" s="8">
        <v>3</v>
      </c>
      <c r="H24" s="8" t="s">
        <v>9</v>
      </c>
      <c r="I24" s="9"/>
    </row>
    <row r="25" spans="2:9" x14ac:dyDescent="0.2">
      <c r="B25" s="56"/>
      <c r="C25" s="41" t="s">
        <v>79</v>
      </c>
      <c r="D25" s="37" t="s">
        <v>51</v>
      </c>
      <c r="E25" s="8">
        <v>5</v>
      </c>
      <c r="F25" s="8">
        <v>2</v>
      </c>
      <c r="G25" s="8">
        <v>3</v>
      </c>
      <c r="H25" s="8" t="s">
        <v>9</v>
      </c>
      <c r="I25" s="9"/>
    </row>
    <row r="26" spans="2:9" x14ac:dyDescent="0.2">
      <c r="B26" s="56"/>
      <c r="C26" s="41" t="s">
        <v>80</v>
      </c>
      <c r="D26" s="37" t="s">
        <v>40</v>
      </c>
      <c r="E26" s="8">
        <v>5</v>
      </c>
      <c r="F26" s="8">
        <v>2</v>
      </c>
      <c r="G26" s="8">
        <v>3</v>
      </c>
      <c r="H26" s="8" t="s">
        <v>9</v>
      </c>
      <c r="I26" s="9"/>
    </row>
    <row r="27" spans="2:9" x14ac:dyDescent="0.2">
      <c r="B27" s="53" t="s">
        <v>52</v>
      </c>
      <c r="C27" s="41" t="s">
        <v>53</v>
      </c>
      <c r="D27" s="37" t="s">
        <v>24</v>
      </c>
      <c r="E27" s="8">
        <v>5</v>
      </c>
      <c r="F27" s="8">
        <v>2</v>
      </c>
      <c r="G27" s="8">
        <v>3</v>
      </c>
      <c r="H27" s="8" t="s">
        <v>9</v>
      </c>
      <c r="I27" s="9"/>
    </row>
    <row r="28" spans="2:9" x14ac:dyDescent="0.2">
      <c r="B28" s="54"/>
      <c r="C28" s="41" t="s">
        <v>81</v>
      </c>
      <c r="D28" s="37" t="s">
        <v>59</v>
      </c>
      <c r="E28" s="8">
        <v>5</v>
      </c>
      <c r="F28" s="8">
        <v>4</v>
      </c>
      <c r="G28" s="8">
        <v>3</v>
      </c>
      <c r="H28" s="8" t="s">
        <v>9</v>
      </c>
      <c r="I28" s="9"/>
    </row>
    <row r="29" spans="2:9" x14ac:dyDescent="0.2">
      <c r="B29" s="54"/>
      <c r="C29" s="41" t="s">
        <v>82</v>
      </c>
      <c r="D29" s="37" t="s">
        <v>57</v>
      </c>
      <c r="E29" s="8">
        <v>5</v>
      </c>
      <c r="F29" s="8">
        <v>2</v>
      </c>
      <c r="G29" s="8">
        <v>3</v>
      </c>
      <c r="H29" s="8" t="s">
        <v>9</v>
      </c>
      <c r="I29" s="9"/>
    </row>
    <row r="30" spans="2:9" x14ac:dyDescent="0.2">
      <c r="B30" s="55"/>
      <c r="C30" s="41" t="s">
        <v>83</v>
      </c>
      <c r="D30" s="37" t="s">
        <v>58</v>
      </c>
      <c r="E30" s="8">
        <v>5</v>
      </c>
      <c r="F30" s="8">
        <v>2</v>
      </c>
      <c r="G30" s="8">
        <v>3</v>
      </c>
      <c r="H30" s="8" t="s">
        <v>9</v>
      </c>
      <c r="I30" s="9"/>
    </row>
    <row r="31" spans="2:9" x14ac:dyDescent="0.2">
      <c r="B31" s="53" t="s">
        <v>55</v>
      </c>
      <c r="C31" s="41" t="s">
        <v>56</v>
      </c>
      <c r="D31" s="37" t="s">
        <v>24</v>
      </c>
      <c r="E31" s="8">
        <v>5</v>
      </c>
      <c r="F31" s="8">
        <v>2</v>
      </c>
      <c r="G31" s="8">
        <v>3</v>
      </c>
      <c r="H31" s="8" t="s">
        <v>9</v>
      </c>
      <c r="I31" s="9"/>
    </row>
    <row r="32" spans="2:9" x14ac:dyDescent="0.2">
      <c r="B32" s="54"/>
      <c r="C32" s="41" t="s">
        <v>84</v>
      </c>
      <c r="D32" s="37" t="s">
        <v>60</v>
      </c>
      <c r="E32" s="8">
        <v>5</v>
      </c>
      <c r="F32" s="8">
        <v>2</v>
      </c>
      <c r="G32" s="8">
        <v>3</v>
      </c>
      <c r="H32" s="8" t="s">
        <v>9</v>
      </c>
      <c r="I32" s="9"/>
    </row>
    <row r="33" spans="2:9" x14ac:dyDescent="0.2">
      <c r="B33" s="55"/>
      <c r="C33" s="41" t="s">
        <v>85</v>
      </c>
      <c r="D33" s="37" t="s">
        <v>61</v>
      </c>
      <c r="E33" s="8">
        <v>5</v>
      </c>
      <c r="F33" s="8">
        <v>2</v>
      </c>
      <c r="G33" s="8">
        <v>3</v>
      </c>
      <c r="H33" s="8" t="s">
        <v>9</v>
      </c>
      <c r="I33" s="9"/>
    </row>
    <row r="34" spans="2:9" x14ac:dyDescent="0.2">
      <c r="B34" s="53" t="s">
        <v>62</v>
      </c>
      <c r="C34" s="41" t="s">
        <v>63</v>
      </c>
      <c r="D34" s="37" t="s">
        <v>24</v>
      </c>
      <c r="E34" s="8">
        <v>3</v>
      </c>
      <c r="F34" s="8">
        <v>3</v>
      </c>
      <c r="G34" s="8">
        <v>4</v>
      </c>
      <c r="H34" s="8" t="s">
        <v>9</v>
      </c>
      <c r="I34" s="9"/>
    </row>
    <row r="35" spans="2:9" x14ac:dyDescent="0.2">
      <c r="B35" s="55"/>
      <c r="C35" s="41" t="s">
        <v>86</v>
      </c>
      <c r="D35" s="37" t="s">
        <v>69</v>
      </c>
      <c r="E35" s="8">
        <v>3</v>
      </c>
      <c r="F35" s="8">
        <v>2</v>
      </c>
      <c r="G35" s="8">
        <v>4</v>
      </c>
      <c r="H35" s="8" t="s">
        <v>9</v>
      </c>
      <c r="I35" s="9"/>
    </row>
    <row r="36" spans="2:9" x14ac:dyDescent="0.2">
      <c r="B36" s="53" t="s">
        <v>70</v>
      </c>
      <c r="C36" s="41" t="s">
        <v>71</v>
      </c>
      <c r="D36" s="37" t="s">
        <v>24</v>
      </c>
      <c r="E36" s="8">
        <v>3</v>
      </c>
      <c r="F36" s="8">
        <v>2</v>
      </c>
      <c r="G36" s="8">
        <v>4</v>
      </c>
      <c r="H36" s="8" t="s">
        <v>9</v>
      </c>
      <c r="I36" s="9"/>
    </row>
    <row r="37" spans="2:9" x14ac:dyDescent="0.2">
      <c r="B37" s="55"/>
      <c r="C37" s="41" t="s">
        <v>87</v>
      </c>
      <c r="D37" s="37" t="s">
        <v>72</v>
      </c>
      <c r="E37" s="8">
        <v>3</v>
      </c>
      <c r="F37" s="8">
        <v>4</v>
      </c>
      <c r="G37" s="8">
        <v>4</v>
      </c>
      <c r="H37" s="8" t="s">
        <v>9</v>
      </c>
      <c r="I37" s="9"/>
    </row>
    <row r="38" spans="2:9" x14ac:dyDescent="0.2">
      <c r="B38" s="45" t="s">
        <v>73</v>
      </c>
      <c r="C38" s="41" t="s">
        <v>74</v>
      </c>
      <c r="D38" s="37" t="s">
        <v>24</v>
      </c>
      <c r="E38" s="8">
        <v>3</v>
      </c>
      <c r="F38" s="8">
        <v>2</v>
      </c>
      <c r="G38" s="8">
        <v>4</v>
      </c>
      <c r="H38" s="8" t="s">
        <v>9</v>
      </c>
      <c r="I38" s="9"/>
    </row>
    <row r="39" spans="2:9" x14ac:dyDescent="0.2">
      <c r="B39" s="45" t="s">
        <v>45</v>
      </c>
      <c r="C39" s="41" t="s">
        <v>35</v>
      </c>
      <c r="D39" s="37" t="s">
        <v>24</v>
      </c>
      <c r="E39" s="8">
        <v>3</v>
      </c>
      <c r="F39" s="8">
        <v>2</v>
      </c>
      <c r="G39" s="8"/>
      <c r="H39" s="8" t="s">
        <v>9</v>
      </c>
      <c r="I39" s="9"/>
    </row>
    <row r="40" spans="2:9" x14ac:dyDescent="0.2">
      <c r="B40" s="44"/>
      <c r="C40" s="37"/>
      <c r="D40" s="37"/>
      <c r="E40" s="8"/>
      <c r="F40" s="8"/>
      <c r="G40" s="8"/>
      <c r="H40" s="8"/>
      <c r="I40" s="9"/>
    </row>
    <row r="41" spans="2:9" x14ac:dyDescent="0.2">
      <c r="B41" s="37"/>
      <c r="C41" s="37"/>
      <c r="D41" s="37"/>
      <c r="E41" s="8"/>
      <c r="F41" s="8"/>
      <c r="G41" s="8"/>
      <c r="H41" s="8"/>
      <c r="I41" s="9"/>
    </row>
    <row r="46" spans="2:9" x14ac:dyDescent="0.2">
      <c r="D46" s="6"/>
    </row>
    <row r="59" spans="9:9" x14ac:dyDescent="0.2">
      <c r="I59" s="7"/>
    </row>
    <row r="70" spans="2:8" x14ac:dyDescent="0.2">
      <c r="B70" s="6"/>
      <c r="C70" s="6"/>
      <c r="D70" s="6"/>
      <c r="E70" s="6"/>
      <c r="F70" s="6"/>
      <c r="G70" s="6"/>
      <c r="H70" s="6"/>
    </row>
  </sheetData>
  <mergeCells count="13">
    <mergeCell ref="B34:B35"/>
    <mergeCell ref="B36:B37"/>
    <mergeCell ref="B22:B26"/>
    <mergeCell ref="B13:B15"/>
    <mergeCell ref="B16:B18"/>
    <mergeCell ref="B19:B21"/>
    <mergeCell ref="B27:B30"/>
    <mergeCell ref="B31:B33"/>
    <mergeCell ref="E5:I5"/>
    <mergeCell ref="C5:D5"/>
    <mergeCell ref="C3:D3"/>
    <mergeCell ref="B7:B8"/>
    <mergeCell ref="B9:B12"/>
  </mergeCells>
  <phoneticPr fontId="2" type="noConversion"/>
  <conditionalFormatting sqref="I59:I60">
    <cfRule type="expression" dxfId="27" priority="31" stopIfTrue="1">
      <formula>#REF!="Done"</formula>
    </cfRule>
    <cfRule type="expression" dxfId="26" priority="32" stopIfTrue="1">
      <formula>#REF!="Ongoing"</formula>
    </cfRule>
    <cfRule type="expression" dxfId="25" priority="33" stopIfTrue="1">
      <formula>#REF!="Removed"</formula>
    </cfRule>
  </conditionalFormatting>
  <conditionalFormatting sqref="I24">
    <cfRule type="expression" dxfId="24" priority="34" stopIfTrue="1">
      <formula>#REF!="Done"</formula>
    </cfRule>
    <cfRule type="expression" dxfId="23" priority="35" stopIfTrue="1">
      <formula>#REF!="Ongoing"</formula>
    </cfRule>
    <cfRule type="expression" dxfId="22" priority="36" stopIfTrue="1">
      <formula>#REF!="Removed"</formula>
    </cfRule>
  </conditionalFormatting>
  <conditionalFormatting sqref="I70">
    <cfRule type="expression" dxfId="21" priority="79" stopIfTrue="1">
      <formula>$H60="Done"</formula>
    </cfRule>
    <cfRule type="expression" dxfId="20" priority="80" stopIfTrue="1">
      <formula>$H60="Ongoing"</formula>
    </cfRule>
    <cfRule type="expression" dxfId="19" priority="81" stopIfTrue="1">
      <formula>$H60="Removed"</formula>
    </cfRule>
  </conditionalFormatting>
  <conditionalFormatting sqref="B7:C7 B9:D9 B27:D27 C23:D26 C8:D8 B13:D13 C10:D12 B16:D16 C14:D15 B19:D19 C17:D18 B22:D22 C20:D21 B31:D31 C28:D30 B34:D34 C32:D33 B36:D36 C35:D35 B38:D115 C37:D37 E7:I115">
    <cfRule type="expression" dxfId="18" priority="37" stopIfTrue="1">
      <formula>$H7="Terminado"</formula>
    </cfRule>
    <cfRule type="expression" dxfId="17" priority="38" stopIfTrue="1">
      <formula>$H7="En Progreso"</formula>
    </cfRule>
    <cfRule type="expression" dxfId="16" priority="39" stopIfTrue="1">
      <formula>$H7="Eliminado"</formula>
    </cfRule>
  </conditionalFormatting>
  <conditionalFormatting sqref="K3">
    <cfRule type="expression" dxfId="15" priority="85" stopIfTrue="1">
      <formula>$H9="Done"</formula>
    </cfRule>
    <cfRule type="expression" dxfId="14" priority="86" stopIfTrue="1">
      <formula>$H9="In Progress"</formula>
    </cfRule>
    <cfRule type="expression" dxfId="13" priority="87" stopIfTrue="1">
      <formula>$H9="Removed"</formula>
    </cfRule>
  </conditionalFormatting>
  <conditionalFormatting sqref="K1">
    <cfRule type="expression" dxfId="12" priority="103" stopIfTrue="1">
      <formula>#REF!="Done"</formula>
    </cfRule>
    <cfRule type="expression" dxfId="11" priority="104" stopIfTrue="1">
      <formula>#REF!="In Progress"</formula>
    </cfRule>
    <cfRule type="expression" dxfId="10" priority="105" stopIfTrue="1">
      <formula>#REF!="Removed"</formula>
    </cfRule>
  </conditionalFormatting>
  <conditionalFormatting sqref="D7">
    <cfRule type="expression" dxfId="9" priority="4" stopIfTrue="1">
      <formula>$H7="Terminado"</formula>
    </cfRule>
    <cfRule type="expression" dxfId="8" priority="5" stopIfTrue="1">
      <formula>$H7="En Progreso"</formula>
    </cfRule>
    <cfRule type="expression" dxfId="7" priority="6" stopIfTrue="1">
      <formula>$H7="Eliminado"</formula>
    </cfRule>
  </conditionalFormatting>
  <dataValidations count="2">
    <dataValidation type="list" allowBlank="1" showInputMessage="1" sqref="H71:H180 H6:H69" xr:uid="{00000000-0002-0000-0000-000000000000}">
      <formula1>"Por Hacer,En Progreso,Terminado,Eliminado"</formula1>
    </dataValidation>
    <dataValidation type="list" allowBlank="1" showInputMessage="1" showErrorMessage="1" sqref="E7:E41" xr:uid="{00000000-0002-0000-0000-000001000000}">
      <formula1>"1,2,3,4,5,6,7,8,9,10"</formula1>
    </dataValidation>
  </dataValidations>
  <pageMargins left="0.75" right="0.75" top="1" bottom="1" header="0.5" footer="0.5"/>
  <pageSetup paperSize="9" scale="84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B1:I12"/>
  <sheetViews>
    <sheetView workbookViewId="0">
      <selection activeCell="J15" sqref="J15"/>
    </sheetView>
  </sheetViews>
  <sheetFormatPr baseColWidth="10" defaultColWidth="9.140625" defaultRowHeight="12.75" x14ac:dyDescent="0.2"/>
  <cols>
    <col min="1" max="1" width="3.28515625" customWidth="1"/>
    <col min="2" max="2" width="10.140625" customWidth="1"/>
    <col min="3" max="3" width="10.42578125" customWidth="1"/>
    <col min="4" max="4" width="9.5703125" customWidth="1"/>
    <col min="5" max="6" width="10.7109375" customWidth="1"/>
    <col min="7" max="7" width="15.85546875" customWidth="1"/>
    <col min="8" max="8" width="22" style="2" customWidth="1"/>
  </cols>
  <sheetData>
    <row r="1" spans="2:9" ht="18" x14ac:dyDescent="0.25">
      <c r="B1" s="3"/>
    </row>
    <row r="2" spans="2:9" x14ac:dyDescent="0.2">
      <c r="B2" s="24" t="s">
        <v>88</v>
      </c>
      <c r="C2" s="24" t="s">
        <v>3</v>
      </c>
      <c r="D2" s="24" t="s">
        <v>4</v>
      </c>
      <c r="E2" s="24" t="s">
        <v>5</v>
      </c>
      <c r="F2" s="24" t="s">
        <v>13</v>
      </c>
      <c r="G2" s="25" t="s">
        <v>0</v>
      </c>
      <c r="H2" s="24" t="s">
        <v>6</v>
      </c>
      <c r="I2" s="1"/>
    </row>
    <row r="3" spans="2:9" x14ac:dyDescent="0.2">
      <c r="B3" s="15">
        <v>1</v>
      </c>
      <c r="C3" s="32">
        <v>43966</v>
      </c>
      <c r="D3" s="18">
        <v>34</v>
      </c>
      <c r="E3" s="19">
        <v>43966</v>
      </c>
      <c r="F3" s="15">
        <f>IF(B3="","",SUMIF('Backlog del Producto'!G$7:G$120,Iteracion!B3,'Backlog del Producto'!F$7:F$120))</f>
        <v>32</v>
      </c>
      <c r="G3" s="16" t="s">
        <v>8</v>
      </c>
      <c r="H3" s="18"/>
    </row>
    <row r="4" spans="2:9" x14ac:dyDescent="0.2">
      <c r="B4" s="15">
        <v>2</v>
      </c>
      <c r="C4" s="17">
        <f>IF(AND(C3&lt;&gt;"",D3&lt;&gt;"",D4&lt;&gt;""),C3+D3,"")</f>
        <v>44000</v>
      </c>
      <c r="D4" s="18">
        <v>14</v>
      </c>
      <c r="E4" s="19">
        <f>IF(AND(C4&lt;&gt;"",D4&lt;&gt;""),C4+D4-1,"")</f>
        <v>44013</v>
      </c>
      <c r="F4" s="15">
        <f>IF(B4="","",SUMIF('Backlog del Producto'!G$7:G$120,Iteracion!B4,'Backlog del Producto'!F$7:F$120))</f>
        <v>12</v>
      </c>
      <c r="G4" s="16" t="s">
        <v>11</v>
      </c>
      <c r="H4" s="18"/>
    </row>
    <row r="5" spans="2:9" x14ac:dyDescent="0.2">
      <c r="B5" s="15">
        <v>3</v>
      </c>
      <c r="C5" s="17">
        <f>IF(AND(C4&lt;&gt;"",D4&lt;&gt;"",D5&lt;&gt;""),C4+D4,"")</f>
        <v>44014</v>
      </c>
      <c r="D5" s="18">
        <v>29</v>
      </c>
      <c r="E5" s="19">
        <f>IF(AND(C5&lt;&gt;"",D5&lt;&gt;""),C5+D5-1,"")</f>
        <v>44042</v>
      </c>
      <c r="F5" s="15">
        <f>IF(B5="","",SUMIF('Backlog del Producto'!G$7:G$120,Iteracion!B5,'Backlog del Producto'!F$7:F$120))</f>
        <v>27</v>
      </c>
      <c r="G5" s="16" t="s">
        <v>11</v>
      </c>
      <c r="H5" s="18"/>
    </row>
    <row r="6" spans="2:9" x14ac:dyDescent="0.2">
      <c r="B6" s="15">
        <v>4</v>
      </c>
      <c r="C6" s="17">
        <f>IF(AND(C5&lt;&gt;"",D5&lt;&gt;"",D6&lt;&gt;""),C5+D5,"")</f>
        <v>44043</v>
      </c>
      <c r="D6" s="18">
        <v>15</v>
      </c>
      <c r="E6" s="19">
        <f>IF(AND(C6&lt;&gt;"",D6&lt;&gt;""),C6+D6-1,"")</f>
        <v>44057</v>
      </c>
      <c r="F6" s="15">
        <f>IF(B6="","",SUMIF('Backlog del Producto'!G$7:G$120,Iteracion!B6,'Backlog del Producto'!F$7:F$120))</f>
        <v>13</v>
      </c>
      <c r="G6" s="16" t="s">
        <v>11</v>
      </c>
      <c r="H6" s="18"/>
    </row>
    <row r="7" spans="2:9" x14ac:dyDescent="0.2">
      <c r="B7" s="15">
        <v>5</v>
      </c>
      <c r="C7" s="17" t="str">
        <f>IF(AND(C6&lt;&gt;"",D6&lt;&gt;"",D7&lt;&gt;""),C6+D6,"")</f>
        <v/>
      </c>
      <c r="D7" s="18"/>
      <c r="E7" s="19" t="str">
        <f>IF(AND(C7&lt;&gt;"",D7&lt;&gt;""),C7+D7-1,"")</f>
        <v/>
      </c>
      <c r="F7" s="15">
        <f>IF(B7="","",SUMIF('Backlog del Producto'!G$7:G$120,Iteracion!B7,'Backlog del Producto'!F$7:F$120))</f>
        <v>0</v>
      </c>
      <c r="G7" s="16" t="s">
        <v>89</v>
      </c>
      <c r="H7" s="18"/>
    </row>
    <row r="8" spans="2:9" x14ac:dyDescent="0.2">
      <c r="B8" s="15"/>
      <c r="C8" s="17" t="str">
        <f>IF(AND(C7&lt;&gt;"",D7&lt;&gt;"",D8&lt;&gt;""),C7+D7,"")</f>
        <v/>
      </c>
      <c r="D8" s="18"/>
      <c r="E8" s="19"/>
      <c r="F8" s="15"/>
      <c r="G8" s="16"/>
      <c r="H8" s="18"/>
    </row>
    <row r="9" spans="2:9" x14ac:dyDescent="0.2">
      <c r="B9" s="15" t="str">
        <f t="shared" ref="B9:B11" si="0">IF(AND(C9&lt;&gt;"",D9&lt;&gt;""),B8+1,"")</f>
        <v/>
      </c>
      <c r="C9" s="17" t="str">
        <f t="shared" ref="C9:C11" si="1">IF(AND(C8&lt;&gt;"",D8&lt;&gt;"",D9&lt;&gt;""),C8+D8,"")</f>
        <v/>
      </c>
      <c r="D9" s="18"/>
      <c r="E9" s="19" t="str">
        <f t="shared" ref="E9:E11" si="2">IF(AND(C9&lt;&gt;"",D9&lt;&gt;""),C9+D9-1,"")</f>
        <v/>
      </c>
      <c r="F9" s="15" t="str">
        <f>IF(B9="","",SUMIF('Backlog del Producto'!G$8:G$120,Iteracion!B9,'Backlog del Producto'!F$8:F$120))</f>
        <v/>
      </c>
      <c r="G9" s="16" t="str">
        <f t="shared" ref="G9:G11" si="3">IF(AND(OR(G8="Planned",G8="Ongoing"),D9&lt;&gt;""),"Planned","Unplanned")</f>
        <v>Unplanned</v>
      </c>
      <c r="H9" s="18"/>
    </row>
    <row r="10" spans="2:9" x14ac:dyDescent="0.2">
      <c r="B10" s="15" t="str">
        <f t="shared" si="0"/>
        <v/>
      </c>
      <c r="C10" s="17" t="str">
        <f t="shared" si="1"/>
        <v/>
      </c>
      <c r="D10" s="18"/>
      <c r="E10" s="19" t="str">
        <f t="shared" si="2"/>
        <v/>
      </c>
      <c r="F10" s="15" t="str">
        <f>IF(B10="","",SUMIF('Backlog del Producto'!G$8:G$120,Iteracion!B10,'Backlog del Producto'!F$8:F$120))</f>
        <v/>
      </c>
      <c r="G10" s="16" t="str">
        <f t="shared" si="3"/>
        <v>Unplanned</v>
      </c>
      <c r="H10" s="18"/>
    </row>
    <row r="11" spans="2:9" x14ac:dyDescent="0.2">
      <c r="B11" s="15" t="str">
        <f t="shared" si="0"/>
        <v/>
      </c>
      <c r="C11" s="17" t="str">
        <f t="shared" si="1"/>
        <v/>
      </c>
      <c r="D11" s="18"/>
      <c r="E11" s="19" t="str">
        <f t="shared" si="2"/>
        <v/>
      </c>
      <c r="F11" s="15" t="str">
        <f>IF(B11="","",SUMIF('Backlog del Producto'!G$8:G$120,Iteracion!B11,'Backlog del Producto'!F$8:F$120))</f>
        <v/>
      </c>
      <c r="G11" s="16" t="str">
        <f t="shared" si="3"/>
        <v>Unplanned</v>
      </c>
      <c r="H11" s="18"/>
    </row>
    <row r="12" spans="2:9" x14ac:dyDescent="0.2">
      <c r="B12" s="16"/>
      <c r="C12" s="16"/>
      <c r="D12" s="14"/>
      <c r="E12" s="20" t="s">
        <v>90</v>
      </c>
      <c r="F12" s="15">
        <f>SUMIF('Backlog del Producto'!G$8:G$120,"",'Backlog del Producto'!F$8:F$120)-SUMIF('Backlog del Producto'!H$8:H$120,"Eliminado",'Backlog del Producto'!F$8:F$120)</f>
        <v>2</v>
      </c>
      <c r="G12" s="16"/>
      <c r="H12" s="21"/>
    </row>
  </sheetData>
  <phoneticPr fontId="2" type="noConversion"/>
  <conditionalFormatting sqref="F12">
    <cfRule type="expression" dxfId="6" priority="1" stopIfTrue="1">
      <formula>$G12="Planned"</formula>
    </cfRule>
    <cfRule type="expression" dxfId="5" priority="2" stopIfTrue="1">
      <formula>$G12="Ongoing"</formula>
    </cfRule>
  </conditionalFormatting>
  <conditionalFormatting sqref="G3:G11">
    <cfRule type="expression" dxfId="4" priority="3" stopIfTrue="1">
      <formula>$G3="Planned"</formula>
    </cfRule>
    <cfRule type="expression" dxfId="3" priority="4" stopIfTrue="1">
      <formula>$G3="Ongoing"</formula>
    </cfRule>
    <cfRule type="cellIs" dxfId="2" priority="5" stopIfTrue="1" operator="equal">
      <formula>"Unplanned"</formula>
    </cfRule>
  </conditionalFormatting>
  <conditionalFormatting sqref="H3:H11 B3:F11">
    <cfRule type="expression" dxfId="1" priority="6" stopIfTrue="1">
      <formula>OR($G3="Planned",$G3="Unplanned")</formula>
    </cfRule>
    <cfRule type="expression" dxfId="0" priority="7" stopIfTrue="1">
      <formula>$G3="Ongoing"</formula>
    </cfRule>
  </conditionalFormatting>
  <dataValidations count="1">
    <dataValidation type="list" allowBlank="1" showInputMessage="1" showErrorMessage="1" sqref="G3:G11" xr:uid="{00000000-0002-0000-0100-000000000000}">
      <formula1>"Planeado,En Progreso,Terminado,No planeado"</formula1>
    </dataValidation>
  </dataValidations>
  <pageMargins left="0.75" right="0.75" top="1" bottom="1" header="0.5" footer="0.5"/>
  <pageSetup paperSize="9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LongProperties xmlns="http://schemas.microsoft.com/office/2006/metadata/longProperties"/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5124E24CAF14D46B2DD609ACFD84C07" ma:contentTypeVersion="0" ma:contentTypeDescription="Create a new document." ma:contentTypeScope="" ma:versionID="9971b3b784abbe199b171e233c6d3889">
  <xsd:schema xmlns:xsd="http://www.w3.org/2001/XMLSchema" xmlns:xs="http://www.w3.org/2001/XMLSchema" xmlns:p="http://schemas.microsoft.com/office/2006/metadata/properties" xmlns:ns2="01eb4bd6-a8ff-4439-b7eb-fe0a650fbd8a" targetNamespace="http://schemas.microsoft.com/office/2006/metadata/properties" ma:root="true" ma:fieldsID="9a36e787f936117f0a8f63b0cc0186e7" ns2:_="">
    <xsd:import namespace="01eb4bd6-a8ff-4439-b7eb-fe0a650fbd8a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eb4bd6-a8ff-4439-b7eb-fe0a650fbd8a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Identificador persistente" ma:description="Mantener el identificador al agregar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5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926A6BD-B9D6-43A1-AC24-40D994CC1A5B}">
  <ds:schemaRefs>
    <ds:schemaRef ds:uri="http://schemas.microsoft.com/office/2006/metadata/longProperties"/>
  </ds:schemaRefs>
</ds:datastoreItem>
</file>

<file path=customXml/itemProps2.xml><?xml version="1.0" encoding="utf-8"?>
<ds:datastoreItem xmlns:ds="http://schemas.openxmlformats.org/officeDocument/2006/customXml" ds:itemID="{F09A1246-53BD-4D90-8F0D-F04270C7DF7F}">
  <ds:schemaRefs>
    <ds:schemaRef ds:uri="http://schemas.microsoft.com/sharepoint/events"/>
  </ds:schemaRefs>
</ds:datastoreItem>
</file>

<file path=customXml/itemProps3.xml><?xml version="1.0" encoding="utf-8"?>
<ds:datastoreItem xmlns:ds="http://schemas.openxmlformats.org/officeDocument/2006/customXml" ds:itemID="{617ABD26-2811-4761-B5CB-14D5621085A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1eb4bd6-a8ff-4439-b7eb-fe0a650fbd8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2036E817-ADB2-4FBD-A97A-810F82FD54C5}">
  <ds:schemaRefs>
    <ds:schemaRef ds:uri="http://schemas.microsoft.com/sharepoint/v3/contenttype/forms"/>
  </ds:schemaRefs>
</ds:datastoreItem>
</file>

<file path=customXml/itemProps5.xml><?xml version="1.0" encoding="utf-8"?>
<ds:datastoreItem xmlns:ds="http://schemas.openxmlformats.org/officeDocument/2006/customXml" ds:itemID="{49A0D1E8-B670-4184-80F1-6022252F7605}">
  <ds:schemaRefs>
    <ds:schemaRef ds:uri="http://purl.org/dc/elements/1.1/"/>
    <ds:schemaRef ds:uri="http://purl.org/dc/dcmitype/"/>
    <ds:schemaRef ds:uri="01eb4bd6-a8ff-4439-b7eb-fe0a650fbd8a"/>
    <ds:schemaRef ds:uri="http://purl.org/dc/terms/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schemas.microsoft.com/office/2006/documentManagement/typ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4</vt:i4>
      </vt:variant>
    </vt:vector>
  </HeadingPairs>
  <TitlesOfParts>
    <vt:vector size="6" baseType="lpstr">
      <vt:lpstr>Backlog del Producto</vt:lpstr>
      <vt:lpstr>Iteracion</vt:lpstr>
      <vt:lpstr>'Backlog del Producto'!Área_de_impresión</vt:lpstr>
      <vt:lpstr>ProductBacklog</vt:lpstr>
      <vt:lpstr>Sprint</vt:lpstr>
      <vt:lpstr>Status</vt:lpstr>
    </vt:vector>
  </TitlesOfParts>
  <Company>SysOpen Digia Plc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Iteration Plans</dc:title>
  <dc:subject/>
  <dc:creator>hbravo-consultorge@innovacion.gob.pa</dc:creator>
  <dc:description>Template versio 1.0 Approval</dc:description>
  <cp:lastModifiedBy>Martín xÐ</cp:lastModifiedBy>
  <cp:revision>1</cp:revision>
  <cp:lastPrinted>2006-09-01T14:59:00Z</cp:lastPrinted>
  <dcterms:created xsi:type="dcterms:W3CDTF">1998-06-05T11:20:44Z</dcterms:created>
  <dcterms:modified xsi:type="dcterms:W3CDTF">2021-06-18T22:20:21Z</dcterms:modified>
  <cp:category>SysOpen Digia Standard Template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_dlc_DocId">
    <vt:lpwstr>FWJASSSE55TN-275-86</vt:lpwstr>
  </property>
  <property fmtid="{D5CDD505-2E9C-101B-9397-08002B2CF9AE}" pid="4" name="_dlc_DocIdItemGuid">
    <vt:lpwstr>c1f17344-0d84-4593-9f14-6d0a5edfb0d0</vt:lpwstr>
  </property>
  <property fmtid="{D5CDD505-2E9C-101B-9397-08002B2CF9AE}" pid="5" name="_dlc_DocIdUrl">
    <vt:lpwstr>https://portal.smrey.net/areas/it/_layouts/15/DocIdRedir.aspx?ID=FWJASSSE55TN-275-86, FWJASSSE55TN-275-86</vt:lpwstr>
  </property>
</Properties>
</file>