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ocjkgd_umsystem_edu/Documents/2023/Spring 2023/CS 451R SE Capstone/Project Paperwork/"/>
    </mc:Choice>
  </mc:AlternateContent>
  <xr:revisionPtr revIDLastSave="0" documentId="10_ncr:8_{8FBD203F-BAEB-0443-BD87-1FCB4B7DA86A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Team1_Estimated_Effort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19" i="1" l="1"/>
  <c r="H19" i="1" s="1"/>
  <c r="O8" i="1"/>
  <c r="N8" i="1"/>
  <c r="N12" i="1"/>
  <c r="N27" i="1"/>
  <c r="N37" i="1"/>
  <c r="O43" i="1"/>
  <c r="P43" i="1"/>
  <c r="P6" i="1"/>
  <c r="O6" i="1"/>
  <c r="N6" i="1"/>
  <c r="M6" i="1"/>
  <c r="Q6" i="1" s="1"/>
  <c r="P8" i="1"/>
  <c r="M8" i="1"/>
  <c r="N43" i="1"/>
  <c r="M12" i="1"/>
  <c r="M43" i="1" s="1"/>
  <c r="Q21" i="1"/>
  <c r="P12" i="1"/>
  <c r="O12" i="1"/>
  <c r="P21" i="1"/>
  <c r="O21" i="1"/>
  <c r="N21" i="1"/>
  <c r="M21" i="1"/>
  <c r="P27" i="1"/>
  <c r="O27" i="1"/>
  <c r="M27" i="1"/>
  <c r="P37" i="1"/>
  <c r="O37" i="1"/>
  <c r="M37" i="1"/>
  <c r="G37" i="1"/>
  <c r="Q30" i="1"/>
  <c r="H30" i="1" s="1"/>
  <c r="Q29" i="1"/>
  <c r="H29" i="1" s="1"/>
  <c r="Q28" i="1"/>
  <c r="H28" i="1" s="1"/>
  <c r="Q26" i="1"/>
  <c r="H26" i="1" s="1"/>
  <c r="Q25" i="1"/>
  <c r="H25" i="1" s="1"/>
  <c r="Q24" i="1"/>
  <c r="H24" i="1" s="1"/>
  <c r="Q23" i="1"/>
  <c r="H23" i="1" s="1"/>
  <c r="Q22" i="1"/>
  <c r="H22" i="1" s="1"/>
  <c r="Q20" i="1"/>
  <c r="H20" i="1" s="1"/>
  <c r="Q41" i="1"/>
  <c r="H41" i="1" s="1"/>
  <c r="Q42" i="1"/>
  <c r="H42" i="1" s="1"/>
  <c r="G21" i="1"/>
  <c r="G6" i="1"/>
  <c r="Q7" i="1"/>
  <c r="H7" i="1" s="1"/>
  <c r="I6" i="1" s="1"/>
  <c r="G8" i="1"/>
  <c r="Q9" i="1"/>
  <c r="H9" i="1" s="1"/>
  <c r="Q10" i="1"/>
  <c r="H10" i="1" s="1"/>
  <c r="Q11" i="1"/>
  <c r="H11" i="1" s="1"/>
  <c r="G12" i="1"/>
  <c r="Q13" i="1"/>
  <c r="H13" i="1" s="1"/>
  <c r="Q14" i="1"/>
  <c r="H14" i="1" s="1"/>
  <c r="Q15" i="1"/>
  <c r="H15" i="1" s="1"/>
  <c r="Q16" i="1"/>
  <c r="H16" i="1" s="1"/>
  <c r="Q17" i="1"/>
  <c r="H17" i="1" s="1"/>
  <c r="Q18" i="1"/>
  <c r="H18" i="1" s="1"/>
  <c r="G27" i="1"/>
  <c r="Q31" i="1"/>
  <c r="H31" i="1" s="1"/>
  <c r="Q32" i="1"/>
  <c r="H32" i="1" s="1"/>
  <c r="Q33" i="1"/>
  <c r="H33" i="1" s="1"/>
  <c r="Q34" i="1"/>
  <c r="H34" i="1" s="1"/>
  <c r="Q35" i="1"/>
  <c r="H35" i="1" s="1"/>
  <c r="Q36" i="1"/>
  <c r="H36" i="1" s="1"/>
  <c r="Q39" i="1"/>
  <c r="H39" i="1" s="1"/>
  <c r="Q40" i="1"/>
  <c r="H40" i="1" s="1"/>
  <c r="F43" i="1"/>
  <c r="Q8" i="1" l="1"/>
  <c r="Q27" i="1"/>
  <c r="Q12" i="1"/>
  <c r="I21" i="1"/>
  <c r="I27" i="1"/>
  <c r="G43" i="1"/>
  <c r="I8" i="1"/>
  <c r="I12" i="1"/>
  <c r="H43" i="1" l="1"/>
  <c r="Q43" i="1"/>
  <c r="Q38" i="1"/>
  <c r="H38" i="1" l="1"/>
  <c r="I37" i="1" s="1"/>
  <c r="I43" i="1" s="1"/>
  <c r="Q37" i="1"/>
</calcChain>
</file>

<file path=xl/sharedStrings.xml><?xml version="1.0" encoding="utf-8"?>
<sst xmlns="http://purl.oclc.org/ooxml/spreadsheetml/main" count="136" uniqueCount="80">
  <si>
    <t>Task Name:</t>
  </si>
  <si>
    <t>Rasool</t>
  </si>
  <si>
    <t>Onel</t>
  </si>
  <si>
    <t>Michael</t>
  </si>
  <si>
    <t>Ethan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</si>
  <si>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</si>
  <si>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</si>
  <si>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</si>
  <si>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</si>
  <si>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</si>
  <si>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</si>
  <si>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1"/>
        <rFont val="Calibri"/>
        <family val="2"/>
      </rPr>
      <t>secondary owners</t>
    </r>
    <r>
      <rPr>
        <b/>
        <sz val="11"/>
        <rFont val="Calibri"/>
        <family val="2"/>
      </rPr>
      <t>)</t>
    </r>
  </si>
  <si>
    <t>By Task</t>
  </si>
  <si>
    <t>Subtotals</t>
  </si>
  <si>
    <t>Documentation</t>
  </si>
  <si>
    <t>Architecture</t>
  </si>
  <si>
    <t>x</t>
  </si>
  <si>
    <t>Design architecture</t>
  </si>
  <si>
    <t>Database Designer</t>
  </si>
  <si>
    <t>Rasool Abbas, Onel Jimenez, Michael Mcfarlin Ethan Wharton</t>
  </si>
  <si>
    <t xml:space="preserve"> </t>
  </si>
  <si>
    <t>Requirements</t>
  </si>
  <si>
    <t>Gather</t>
  </si>
  <si>
    <t>Requirements Engineer</t>
  </si>
  <si>
    <t>Rasool Abbas, Onel Jimenez, Michael Mcfarlin, Ethan Wharton</t>
  </si>
  <si>
    <t>Analyze</t>
  </si>
  <si>
    <t>Onel Jimenez</t>
  </si>
  <si>
    <t>Specify</t>
  </si>
  <si>
    <t>Presentation</t>
  </si>
  <si>
    <t>Project Manager</t>
  </si>
  <si>
    <t>Test Scenario Design</t>
  </si>
  <si>
    <t>Ethan Wharton</t>
  </si>
  <si>
    <t>Requirements Document</t>
  </si>
  <si>
    <t>Project Plan</t>
  </si>
  <si>
    <t>Developer</t>
  </si>
  <si>
    <t>Architecture Document</t>
  </si>
  <si>
    <t>Architect</t>
  </si>
  <si>
    <t>Test Documentation</t>
  </si>
  <si>
    <t>Testing Engineer</t>
  </si>
  <si>
    <t>Onel Jimenez, Ethan Wharton</t>
  </si>
  <si>
    <t>User Guide</t>
  </si>
  <si>
    <t>Developer, Requirements Engineer</t>
  </si>
  <si>
    <t>Onel Jimenez, Rasool Abbas</t>
  </si>
  <si>
    <t>Design</t>
  </si>
  <si>
    <t>Create UI design for Login/Register pages</t>
  </si>
  <si>
    <t>Create UI design for Dashboard page</t>
  </si>
  <si>
    <t>Create UI design for My Fundraisers page</t>
  </si>
  <si>
    <t>Create UI design for Settings page</t>
  </si>
  <si>
    <t>Other UI design work (Dropdowns/windows/page differences)</t>
  </si>
  <si>
    <t>Development</t>
  </si>
  <si>
    <t>Determine technology needs</t>
  </si>
  <si>
    <t>Rasool Abbas</t>
  </si>
  <si>
    <t>Research and learn new language and environment</t>
  </si>
  <si>
    <t>Develop Front End</t>
  </si>
  <si>
    <t>Develop Back End</t>
  </si>
  <si>
    <t>Implement Database</t>
  </si>
  <si>
    <t>Password Recovery</t>
  </si>
  <si>
    <t>Picture Upload</t>
  </si>
  <si>
    <t>Unit Testing</t>
  </si>
  <si>
    <t>Analysis</t>
  </si>
  <si>
    <t>System Testing</t>
  </si>
  <si>
    <t>Tester</t>
  </si>
  <si>
    <t>Bug fix as required</t>
  </si>
  <si>
    <t>Tester, Developer</t>
  </si>
  <si>
    <t>Evaluate needs for next iteration</t>
  </si>
  <si>
    <t>Acceptance Testing</t>
  </si>
  <si>
    <t>Tester, Project Manager</t>
  </si>
  <si>
    <t>Development and Implementation</t>
  </si>
  <si>
    <t>Deployment</t>
  </si>
  <si>
    <r>
      <t>Rasool Abbas</t>
    </r>
    <r>
      <rPr>
        <sz val="11"/>
        <color rgb="FF000000"/>
        <rFont val="Calibri"/>
        <family val="2"/>
      </rPr>
      <t>, Onel Jimenez</t>
    </r>
  </si>
  <si>
    <r>
      <t>Rasool Abbas</t>
    </r>
    <r>
      <rPr>
        <sz val="11"/>
        <color rgb="FF000000"/>
        <rFont val="Calibri"/>
        <family val="2"/>
      </rPr>
      <t>, Ethan Wharton</t>
    </r>
  </si>
  <si>
    <r>
      <t xml:space="preserve">Rasool Abbas, Onel Jimenez, </t>
    </r>
    <r>
      <rPr>
        <sz val="11"/>
        <color rgb="FF000000"/>
        <rFont val="Calibri"/>
        <family val="2"/>
      </rPr>
      <t>Michael Mcfarlin, Ethan Wharton</t>
    </r>
  </si>
  <si>
    <r>
      <t>Rasool Abbas</t>
    </r>
    <r>
      <rPr>
        <sz val="11"/>
        <color rgb="FF000000"/>
        <rFont val="Calibri"/>
        <family val="2"/>
      </rPr>
      <t>, Michael Mcfarlin, Ethan Wharton</t>
    </r>
  </si>
  <si>
    <r>
      <t>Ethan Wharton</t>
    </r>
    <r>
      <rPr>
        <sz val="11"/>
        <rFont val="Calibri"/>
        <family val="2"/>
      </rPr>
      <t>, Rasool Abbas, Onel Jimenez</t>
    </r>
  </si>
  <si>
    <r>
      <t>Ethan Wharton</t>
    </r>
    <r>
      <rPr>
        <sz val="11"/>
        <rFont val="Calibri"/>
        <family val="2"/>
      </rPr>
      <t>, Onel Jimenez</t>
    </r>
  </si>
  <si>
    <r>
      <t>Onel Jimenez</t>
    </r>
    <r>
      <rPr>
        <sz val="11"/>
        <rFont val="Calibri"/>
        <family val="2"/>
      </rPr>
      <t>, Ethan Wharton</t>
    </r>
  </si>
  <si>
    <t>Time Sheet Management</t>
  </si>
  <si>
    <r>
      <t>Michael McFarlin</t>
    </r>
    <r>
      <rPr>
        <sz val="11"/>
        <color rgb="FF000000"/>
        <rFont val="Calibri"/>
        <family val="2"/>
      </rPr>
      <t>, Ethan Wharton</t>
    </r>
  </si>
  <si>
    <r>
      <t>Michael McFarlin</t>
    </r>
    <r>
      <rPr>
        <sz val="11"/>
        <color rgb="FF000000"/>
        <rFont val="Calibri"/>
        <family val="2"/>
      </rPr>
      <t>,</t>
    </r>
    <r>
      <rPr>
        <b/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</rPr>
      <t>Ethan Wharton</t>
    </r>
  </si>
  <si>
    <r>
      <t>Onel Jimenez</t>
    </r>
    <r>
      <rPr>
        <sz val="11"/>
        <rFont val="Calibri"/>
        <family val="2"/>
      </rPr>
      <t>, Rasool Abbas, Michael Mcfarlin, Ethan Wharton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</si>
</sst>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"/>
  </numFmts>
  <fonts count="15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rgb="FFCCFFFF"/>
        <bgColor rgb="FFCCFFCC"/>
      </patternFill>
    </fill>
    <fill>
      <patternFill patternType="solid">
        <fgColor rgb="FFFFF2CC"/>
        <bgColor indexed="64"/>
      </patternFill>
    </fill>
  </fills>
  <borders count="14">
    <border>
      <start/>
      <end/>
      <top/>
      <bottom/>
      <diagonal/>
    </border>
    <border>
      <start style="hair">
        <color indexed="8"/>
      </start>
      <end/>
      <top style="hair">
        <color indexed="8"/>
      </top>
      <bottom/>
      <diagonal/>
    </border>
    <border>
      <start/>
      <end/>
      <top style="hair">
        <color indexed="8"/>
      </top>
      <bottom/>
      <diagonal/>
    </border>
    <border>
      <start/>
      <end style="hair">
        <color indexed="8"/>
      </end>
      <top style="hair">
        <color indexed="8"/>
      </top>
      <bottom/>
      <diagonal/>
    </border>
    <border>
      <start style="hair">
        <color indexed="8"/>
      </start>
      <end/>
      <top/>
      <bottom style="hair">
        <color indexed="8"/>
      </bottom>
      <diagonal/>
    </border>
    <border>
      <start/>
      <end/>
      <top/>
      <bottom style="hair">
        <color indexed="8"/>
      </bottom>
      <diagonal/>
    </border>
    <border>
      <start/>
      <end style="hair">
        <color indexed="8"/>
      </end>
      <top/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/>
      <bottom/>
      <diagonal/>
    </border>
    <border>
      <start/>
      <end style="hair">
        <color indexed="8"/>
      </end>
      <top/>
      <bottom/>
      <diagonal/>
    </border>
    <border>
      <start style="hair">
        <color indexed="8"/>
      </start>
      <end style="hair">
        <color indexed="8"/>
      </end>
      <top/>
      <bottom/>
      <diagonal/>
    </border>
    <border>
      <start style="hair">
        <color rgb="FF000000"/>
      </start>
      <end/>
      <top/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1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5" fontId="6" fillId="2" borderId="4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65" fontId="7" fillId="3" borderId="9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65" fontId="7" fillId="4" borderId="9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65" fontId="7" fillId="3" borderId="10" xfId="0" applyNumberFormat="1" applyFont="1" applyFill="1" applyBorder="1" applyAlignment="1">
      <alignment horizontal="center" vertical="center" wrapText="1"/>
    </xf>
    <xf numFmtId="2" fontId="7" fillId="7" borderId="13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65" fontId="7" fillId="3" borderId="4" xfId="0" applyNumberFormat="1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165" fontId="7" fillId="8" borderId="10" xfId="0" applyNumberFormat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165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165" fontId="7" fillId="5" borderId="5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 wrapText="1"/>
    </xf>
    <xf numFmtId="165" fontId="7" fillId="5" borderId="10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5" fontId="7" fillId="5" borderId="1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165" fontId="7" fillId="5" borderId="4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11" fillId="6" borderId="9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165" fontId="8" fillId="5" borderId="10" xfId="0" applyNumberFormat="1" applyFont="1" applyFill="1" applyBorder="1" applyAlignment="1">
      <alignment horizontal="center" vertical="center" wrapText="1"/>
    </xf>
    <xf numFmtId="165" fontId="8" fillId="5" borderId="4" xfId="0" applyNumberFormat="1" applyFont="1" applyFill="1" applyBorder="1" applyAlignment="1">
      <alignment horizontal="center" vertical="center" wrapText="1"/>
    </xf>
    <xf numFmtId="165" fontId="8" fillId="5" borderId="1" xfId="0" applyNumberFormat="1" applyFont="1" applyFill="1" applyBorder="1" applyAlignment="1">
      <alignment horizontal="center" vertical="center" wrapText="1"/>
    </xf>
    <xf numFmtId="165" fontId="7" fillId="5" borderId="4" xfId="0" applyNumberFormat="1" applyFont="1" applyFill="1" applyBorder="1" applyAlignment="1">
      <alignment horizontal="center" vertical="center" wrapText="1"/>
    </xf>
    <xf numFmtId="165" fontId="6" fillId="4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Untitled1" xfId="1" xr:uid="{00000000-0005-0000-0000-000001000000}"/>
  </cellStyles>
  <dxfs count="1"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abSelected="1" topLeftCell="D33" zoomScale="159" workbookViewId="0">
      <selection activeCell="L47" sqref="L47"/>
    </sheetView>
  </sheetViews>
  <sheetFormatPr baseColWidth="10" defaultColWidth="9" defaultRowHeight="16"/>
  <cols>
    <col min="1" max="1" width="18.6640625" style="1" customWidth="1"/>
    <col min="2" max="2" width="19.83203125" style="1" customWidth="1"/>
    <col min="3" max="3" width="39.33203125" style="2" customWidth="1"/>
    <col min="4" max="4" width="23.5" style="3" customWidth="1"/>
    <col min="5" max="5" width="25.83203125" style="4" customWidth="1"/>
    <col min="6" max="6" width="11.83203125" style="4" customWidth="1"/>
    <col min="7" max="7" width="11.5" style="5" customWidth="1"/>
    <col min="8" max="8" width="11.83203125" style="4" customWidth="1"/>
    <col min="9" max="9" width="8.83203125" style="4" customWidth="1"/>
    <col min="10" max="12" width="9" style="4"/>
    <col min="13" max="16" width="9" style="6"/>
    <col min="17" max="32" width="9" style="4"/>
    <col min="33" max="16384" width="9" style="2"/>
  </cols>
  <sheetData>
    <row r="1" spans="1:32">
      <c r="A1" s="10"/>
      <c r="B1" s="10"/>
      <c r="C1" s="11"/>
      <c r="D1" s="12"/>
      <c r="E1" s="13"/>
      <c r="F1" s="13"/>
      <c r="G1" s="14"/>
      <c r="H1" s="13"/>
      <c r="I1" s="13"/>
      <c r="J1" s="13"/>
      <c r="K1" s="13"/>
      <c r="L1" s="13"/>
      <c r="M1" s="15"/>
      <c r="N1" s="15"/>
      <c r="O1" s="15"/>
      <c r="P1" s="15"/>
      <c r="Q1" s="13"/>
    </row>
    <row r="2" spans="1:32">
      <c r="A2" s="10" t="s">
        <v>0</v>
      </c>
      <c r="B2" s="10"/>
      <c r="C2" s="10"/>
      <c r="D2" s="16"/>
      <c r="E2" s="17"/>
      <c r="F2" s="17"/>
      <c r="G2" s="17"/>
      <c r="H2" s="17"/>
      <c r="I2" s="17"/>
      <c r="J2" s="13"/>
      <c r="K2" s="13"/>
      <c r="L2" s="13"/>
      <c r="M2" s="18" t="s">
        <v>1</v>
      </c>
      <c r="N2" s="18" t="s">
        <v>2</v>
      </c>
      <c r="O2" s="18" t="s">
        <v>3</v>
      </c>
      <c r="P2" s="18" t="s">
        <v>4</v>
      </c>
      <c r="Q2" s="18" t="s">
        <v>5</v>
      </c>
    </row>
    <row r="3" spans="1:32" s="1" customFormat="1">
      <c r="A3" s="19"/>
      <c r="B3" s="20"/>
      <c r="C3" s="20"/>
      <c r="D3" s="21" t="s">
        <v>6</v>
      </c>
      <c r="E3" s="22" t="s">
        <v>7</v>
      </c>
      <c r="F3" s="23" t="s">
        <v>8</v>
      </c>
      <c r="G3" s="22" t="s">
        <v>9</v>
      </c>
      <c r="H3" s="23" t="s">
        <v>10</v>
      </c>
      <c r="I3" s="22" t="s">
        <v>10</v>
      </c>
      <c r="J3" s="14"/>
      <c r="K3" s="14"/>
      <c r="L3" s="14"/>
      <c r="M3" s="24" t="s">
        <v>10</v>
      </c>
      <c r="N3" s="24" t="s">
        <v>10</v>
      </c>
      <c r="O3" s="24" t="s">
        <v>10</v>
      </c>
      <c r="P3" s="24" t="s">
        <v>10</v>
      </c>
      <c r="Q3" s="2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s="1" customFormat="1" ht="32">
      <c r="A4" s="25"/>
      <c r="B4" s="26"/>
      <c r="C4" s="26"/>
      <c r="D4" s="27"/>
      <c r="E4" s="28" t="s">
        <v>11</v>
      </c>
      <c r="F4" s="29" t="s">
        <v>12</v>
      </c>
      <c r="G4" s="28" t="s">
        <v>13</v>
      </c>
      <c r="H4" s="29" t="s">
        <v>12</v>
      </c>
      <c r="I4" s="28" t="s">
        <v>13</v>
      </c>
      <c r="J4" s="14"/>
      <c r="K4" s="14"/>
      <c r="L4" s="14"/>
      <c r="M4" s="30" t="s">
        <v>12</v>
      </c>
      <c r="N4" s="30" t="s">
        <v>12</v>
      </c>
      <c r="O4" s="30" t="s">
        <v>12</v>
      </c>
      <c r="P4" s="30" t="s">
        <v>12</v>
      </c>
      <c r="Q4" s="30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s="1" customFormat="1">
      <c r="A5" s="31" t="s">
        <v>14</v>
      </c>
      <c r="B5" s="32"/>
      <c r="C5" s="32"/>
      <c r="D5" s="33"/>
      <c r="E5" s="34"/>
      <c r="F5" s="35"/>
      <c r="G5" s="34"/>
      <c r="H5" s="35"/>
      <c r="I5" s="34"/>
      <c r="J5" s="14"/>
      <c r="K5" s="14"/>
      <c r="L5" s="14"/>
      <c r="M5" s="36" t="s">
        <v>1</v>
      </c>
      <c r="N5" s="36" t="s">
        <v>2</v>
      </c>
      <c r="O5" s="36" t="s">
        <v>3</v>
      </c>
      <c r="P5" s="36" t="s">
        <v>4</v>
      </c>
      <c r="Q5" s="3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37"/>
      <c r="B6" s="38" t="s">
        <v>15</v>
      </c>
      <c r="C6" s="39"/>
      <c r="D6" s="40"/>
      <c r="E6" s="41"/>
      <c r="F6" s="42"/>
      <c r="G6" s="43">
        <f xml:space="preserve"> SUM(F7)</f>
        <v>2</v>
      </c>
      <c r="H6" s="42"/>
      <c r="I6" s="43">
        <f>SUM(H7)</f>
        <v>5.25</v>
      </c>
      <c r="J6" s="13"/>
      <c r="K6" s="13"/>
      <c r="L6" s="13"/>
      <c r="M6" s="44">
        <f>SUM(M7)</f>
        <v>1.5</v>
      </c>
      <c r="N6" s="44">
        <f>SUM(N7)</f>
        <v>1.5</v>
      </c>
      <c r="O6" s="44">
        <f>SUM(O7)</f>
        <v>0.25</v>
      </c>
      <c r="P6" s="44">
        <f>SUM(P7)</f>
        <v>2</v>
      </c>
      <c r="Q6" s="44">
        <f>SUM(M6:P6)</f>
        <v>5.25</v>
      </c>
    </row>
    <row r="7" spans="1:32" ht="48">
      <c r="A7" s="37" t="s">
        <v>16</v>
      </c>
      <c r="B7" s="37"/>
      <c r="C7" s="45" t="s">
        <v>17</v>
      </c>
      <c r="D7" s="46" t="s">
        <v>18</v>
      </c>
      <c r="E7" s="47" t="s">
        <v>19</v>
      </c>
      <c r="F7" s="48">
        <v>2</v>
      </c>
      <c r="G7" s="49"/>
      <c r="H7" s="50">
        <f>Q7</f>
        <v>5.25</v>
      </c>
      <c r="I7" s="49"/>
      <c r="J7" s="13"/>
      <c r="K7" s="13"/>
      <c r="L7" s="13"/>
      <c r="M7" s="51">
        <v>1.5</v>
      </c>
      <c r="N7" s="51">
        <v>1.5</v>
      </c>
      <c r="O7" s="51">
        <v>0.25</v>
      </c>
      <c r="P7" s="51">
        <v>2</v>
      </c>
      <c r="Q7" s="50">
        <f>SUM(M7:P7)</f>
        <v>5.25</v>
      </c>
      <c r="S7" s="4" t="s">
        <v>20</v>
      </c>
    </row>
    <row r="8" spans="1:32">
      <c r="A8" s="37"/>
      <c r="B8" s="38" t="s">
        <v>21</v>
      </c>
      <c r="C8" s="39"/>
      <c r="D8" s="52"/>
      <c r="E8" s="52"/>
      <c r="F8" s="42"/>
      <c r="G8" s="43">
        <f>SUM(F9:F11)</f>
        <v>9</v>
      </c>
      <c r="H8" s="42"/>
      <c r="I8" s="43">
        <f>SUM(H9:H11)</f>
        <v>8.5</v>
      </c>
      <c r="J8" s="13"/>
      <c r="K8" s="13"/>
      <c r="L8" s="13"/>
      <c r="M8" s="44">
        <f>SUM(M9:M11)</f>
        <v>0.5</v>
      </c>
      <c r="N8" s="44">
        <f>SUM(N9:N11)</f>
        <v>5</v>
      </c>
      <c r="O8" s="44">
        <f>SUM(O9:O11)</f>
        <v>0.5</v>
      </c>
      <c r="P8" s="44">
        <f>SUM(P9:P11)</f>
        <v>2.5</v>
      </c>
      <c r="Q8" s="44">
        <f>SUM(M8:P8)</f>
        <v>8.5</v>
      </c>
    </row>
    <row r="9" spans="1:32" ht="48">
      <c r="A9" s="37" t="s">
        <v>16</v>
      </c>
      <c r="B9" s="37"/>
      <c r="C9" s="45" t="s">
        <v>22</v>
      </c>
      <c r="D9" s="46" t="s">
        <v>23</v>
      </c>
      <c r="E9" s="47" t="s">
        <v>24</v>
      </c>
      <c r="F9" s="48">
        <v>2</v>
      </c>
      <c r="G9" s="49"/>
      <c r="H9" s="50">
        <f>Q9</f>
        <v>2</v>
      </c>
      <c r="I9" s="49"/>
      <c r="J9" s="13"/>
      <c r="K9" s="13"/>
      <c r="L9" s="13"/>
      <c r="M9" s="50">
        <v>0.5</v>
      </c>
      <c r="N9" s="50">
        <v>0.5</v>
      </c>
      <c r="O9" s="50">
        <v>0.5</v>
      </c>
      <c r="P9" s="50">
        <v>0.5</v>
      </c>
      <c r="Q9" s="50">
        <f t="shared" ref="Q9:Q40" si="0">SUM(M9:P9)</f>
        <v>2</v>
      </c>
    </row>
    <row r="10" spans="1:32">
      <c r="A10" s="37" t="s">
        <v>16</v>
      </c>
      <c r="B10" s="37"/>
      <c r="C10" s="45" t="s">
        <v>25</v>
      </c>
      <c r="D10" s="46" t="s">
        <v>23</v>
      </c>
      <c r="E10" s="47" t="s">
        <v>75</v>
      </c>
      <c r="F10" s="48">
        <v>4</v>
      </c>
      <c r="G10" s="49"/>
      <c r="H10" s="50">
        <f>Q10</f>
        <v>4</v>
      </c>
      <c r="I10" s="49"/>
      <c r="J10" s="13"/>
      <c r="K10" s="13"/>
      <c r="L10" s="13"/>
      <c r="M10" s="50"/>
      <c r="N10" s="50">
        <v>3</v>
      </c>
      <c r="O10" s="50"/>
      <c r="P10" s="50">
        <v>1</v>
      </c>
      <c r="Q10" s="50">
        <f t="shared" si="0"/>
        <v>4</v>
      </c>
    </row>
    <row r="11" spans="1:32">
      <c r="A11" s="37" t="s">
        <v>16</v>
      </c>
      <c r="B11" s="37"/>
      <c r="C11" s="45" t="s">
        <v>27</v>
      </c>
      <c r="D11" s="46" t="s">
        <v>23</v>
      </c>
      <c r="E11" s="47" t="s">
        <v>75</v>
      </c>
      <c r="F11" s="48">
        <v>3</v>
      </c>
      <c r="G11" s="49"/>
      <c r="H11" s="50">
        <f>Q11</f>
        <v>2.5</v>
      </c>
      <c r="I11" s="49"/>
      <c r="J11" s="13"/>
      <c r="K11" s="13"/>
      <c r="L11" s="13"/>
      <c r="M11" s="50"/>
      <c r="N11" s="50">
        <v>1.5</v>
      </c>
      <c r="O11" s="50"/>
      <c r="P11" s="50">
        <v>1</v>
      </c>
      <c r="Q11" s="50">
        <f t="shared" si="0"/>
        <v>2.5</v>
      </c>
    </row>
    <row r="12" spans="1:32">
      <c r="A12" s="37"/>
      <c r="B12" s="38" t="s">
        <v>14</v>
      </c>
      <c r="C12" s="39"/>
      <c r="D12" s="40"/>
      <c r="E12" s="41"/>
      <c r="F12" s="42"/>
      <c r="G12" s="43">
        <f>SUM(F13:F20)</f>
        <v>35</v>
      </c>
      <c r="H12" s="42"/>
      <c r="I12" s="43">
        <f>SUM(H13:H20)</f>
        <v>55</v>
      </c>
      <c r="J12" s="13"/>
      <c r="K12" s="13"/>
      <c r="L12" s="13"/>
      <c r="M12" s="44">
        <f>SUM(M13:M20)</f>
        <v>1.5</v>
      </c>
      <c r="N12" s="44">
        <f>SUM(N13:N20)</f>
        <v>33.5</v>
      </c>
      <c r="O12" s="44">
        <f>SUM(O13:O20)</f>
        <v>0.5</v>
      </c>
      <c r="P12" s="44">
        <f>SUM(P13:P20)</f>
        <v>19.5</v>
      </c>
      <c r="Q12" s="44">
        <f>SUM(M12:P12)</f>
        <v>55</v>
      </c>
    </row>
    <row r="13" spans="1:32" ht="48">
      <c r="A13" s="37"/>
      <c r="B13" s="37"/>
      <c r="C13" s="45" t="s">
        <v>28</v>
      </c>
      <c r="D13" s="46" t="s">
        <v>29</v>
      </c>
      <c r="E13" s="47" t="s">
        <v>79</v>
      </c>
      <c r="F13" s="48">
        <v>2</v>
      </c>
      <c r="G13" s="49"/>
      <c r="H13" s="50">
        <f>Q13</f>
        <v>6</v>
      </c>
      <c r="I13" s="49"/>
      <c r="J13" s="13"/>
      <c r="K13" s="13"/>
      <c r="L13" s="13"/>
      <c r="M13" s="50">
        <v>0.5</v>
      </c>
      <c r="N13" s="50">
        <v>4</v>
      </c>
      <c r="O13" s="50">
        <v>0.5</v>
      </c>
      <c r="P13" s="50">
        <v>1</v>
      </c>
      <c r="Q13" s="50">
        <f t="shared" si="0"/>
        <v>6</v>
      </c>
    </row>
    <row r="14" spans="1:32">
      <c r="A14" s="37"/>
      <c r="B14" s="37"/>
      <c r="C14" s="45" t="s">
        <v>30</v>
      </c>
      <c r="D14" s="46" t="s">
        <v>29</v>
      </c>
      <c r="E14" s="104" t="s">
        <v>31</v>
      </c>
      <c r="F14" s="48">
        <v>2</v>
      </c>
      <c r="G14" s="49"/>
      <c r="H14" s="50">
        <f>Q14</f>
        <v>6</v>
      </c>
      <c r="I14" s="49"/>
      <c r="J14" s="13"/>
      <c r="K14" s="13"/>
      <c r="L14" s="13"/>
      <c r="M14" s="50"/>
      <c r="N14" s="50"/>
      <c r="O14" s="50"/>
      <c r="P14" s="50">
        <v>6</v>
      </c>
      <c r="Q14" s="50">
        <f t="shared" si="0"/>
        <v>6</v>
      </c>
    </row>
    <row r="15" spans="1:32">
      <c r="A15" s="37"/>
      <c r="B15" s="37"/>
      <c r="C15" s="45" t="s">
        <v>32</v>
      </c>
      <c r="D15" s="46" t="s">
        <v>23</v>
      </c>
      <c r="E15" s="47" t="s">
        <v>26</v>
      </c>
      <c r="F15" s="48">
        <v>10</v>
      </c>
      <c r="G15" s="49"/>
      <c r="H15" s="50">
        <f>Q15</f>
        <v>11</v>
      </c>
      <c r="I15" s="49"/>
      <c r="J15" s="13"/>
      <c r="K15" s="13"/>
      <c r="L15" s="13"/>
      <c r="M15" s="50"/>
      <c r="N15" s="50">
        <v>11</v>
      </c>
      <c r="O15" s="50"/>
      <c r="P15" s="50"/>
      <c r="Q15" s="50">
        <f t="shared" si="0"/>
        <v>11</v>
      </c>
    </row>
    <row r="16" spans="1:32">
      <c r="A16" s="37"/>
      <c r="B16" s="37"/>
      <c r="C16" s="45" t="s">
        <v>33</v>
      </c>
      <c r="D16" s="46" t="s">
        <v>34</v>
      </c>
      <c r="E16" s="47" t="s">
        <v>74</v>
      </c>
      <c r="F16" s="48">
        <v>5</v>
      </c>
      <c r="G16" s="49"/>
      <c r="H16" s="50">
        <f>Q16</f>
        <v>11</v>
      </c>
      <c r="I16" s="49"/>
      <c r="J16" s="13"/>
      <c r="K16" s="13"/>
      <c r="L16" s="13"/>
      <c r="M16" s="50">
        <v>0</v>
      </c>
      <c r="N16" s="50">
        <v>6</v>
      </c>
      <c r="O16" s="50"/>
      <c r="P16" s="50">
        <v>5</v>
      </c>
      <c r="Q16" s="50">
        <f t="shared" si="0"/>
        <v>11</v>
      </c>
    </row>
    <row r="17" spans="1:32" ht="32">
      <c r="A17" s="37"/>
      <c r="B17" s="37"/>
      <c r="C17" s="45" t="s">
        <v>35</v>
      </c>
      <c r="D17" s="46" t="s">
        <v>36</v>
      </c>
      <c r="E17" s="47" t="s">
        <v>73</v>
      </c>
      <c r="F17" s="48">
        <v>4</v>
      </c>
      <c r="G17" s="49"/>
      <c r="H17" s="50">
        <f>Q17</f>
        <v>8.5</v>
      </c>
      <c r="I17" s="49"/>
      <c r="J17" s="13"/>
      <c r="K17" s="13"/>
      <c r="L17" s="13"/>
      <c r="M17" s="50">
        <v>0.5</v>
      </c>
      <c r="N17" s="50">
        <v>2</v>
      </c>
      <c r="O17" s="50"/>
      <c r="P17" s="50">
        <v>6</v>
      </c>
      <c r="Q17" s="50">
        <f t="shared" si="0"/>
        <v>8.5</v>
      </c>
    </row>
    <row r="18" spans="1:32">
      <c r="A18" s="37"/>
      <c r="B18" s="37"/>
      <c r="C18" s="45" t="s">
        <v>37</v>
      </c>
      <c r="D18" s="46" t="s">
        <v>38</v>
      </c>
      <c r="E18" s="47" t="s">
        <v>39</v>
      </c>
      <c r="F18" s="48">
        <v>8</v>
      </c>
      <c r="G18" s="49"/>
      <c r="H18" s="50">
        <f>Q18</f>
        <v>5.5</v>
      </c>
      <c r="I18" s="49"/>
      <c r="J18" s="13"/>
      <c r="K18" s="13"/>
      <c r="L18" s="13"/>
      <c r="M18" s="50"/>
      <c r="N18" s="50">
        <v>4.5</v>
      </c>
      <c r="O18" s="50"/>
      <c r="P18" s="50">
        <v>1</v>
      </c>
      <c r="Q18" s="50">
        <f t="shared" si="0"/>
        <v>5.5</v>
      </c>
    </row>
    <row r="19" spans="1:32">
      <c r="A19" s="37"/>
      <c r="B19" s="37"/>
      <c r="C19" s="45" t="s">
        <v>76</v>
      </c>
      <c r="D19" s="46" t="s">
        <v>29</v>
      </c>
      <c r="E19" s="47" t="s">
        <v>26</v>
      </c>
      <c r="F19" s="48">
        <v>0</v>
      </c>
      <c r="G19" s="49"/>
      <c r="H19" s="50">
        <f>Q19</f>
        <v>2.5</v>
      </c>
      <c r="I19" s="49"/>
      <c r="J19" s="13"/>
      <c r="K19" s="13"/>
      <c r="L19" s="13"/>
      <c r="M19" s="50"/>
      <c r="N19" s="50">
        <v>2.5</v>
      </c>
      <c r="O19" s="50"/>
      <c r="P19" s="50"/>
      <c r="Q19" s="50">
        <f>SUM(M19:P19)</f>
        <v>2.5</v>
      </c>
    </row>
    <row r="20" spans="1:32" ht="32">
      <c r="A20" s="53"/>
      <c r="B20" s="53"/>
      <c r="C20" s="54" t="s">
        <v>40</v>
      </c>
      <c r="D20" s="55" t="s">
        <v>41</v>
      </c>
      <c r="E20" s="56" t="s">
        <v>42</v>
      </c>
      <c r="F20" s="57">
        <v>4</v>
      </c>
      <c r="G20" s="58"/>
      <c r="H20" s="59">
        <f>Q20</f>
        <v>4.5</v>
      </c>
      <c r="I20" s="58"/>
      <c r="J20" s="13"/>
      <c r="K20" s="13"/>
      <c r="L20" s="13"/>
      <c r="M20" s="59">
        <v>0.5</v>
      </c>
      <c r="N20" s="59">
        <v>3.5</v>
      </c>
      <c r="O20" s="59"/>
      <c r="P20" s="59">
        <v>0.5</v>
      </c>
      <c r="Q20" s="59">
        <f>SUM(M20:P20)</f>
        <v>4.5</v>
      </c>
    </row>
    <row r="21" spans="1:32" ht="32">
      <c r="A21" s="60" t="s">
        <v>67</v>
      </c>
      <c r="B21" s="38" t="s">
        <v>43</v>
      </c>
      <c r="C21" s="61"/>
      <c r="D21" s="61"/>
      <c r="E21" s="61"/>
      <c r="F21" s="61"/>
      <c r="G21" s="105">
        <f>SUM(F22:F26)</f>
        <v>14</v>
      </c>
      <c r="H21" s="61"/>
      <c r="I21" s="105">
        <f>SUM(H22:H26)</f>
        <v>31.5</v>
      </c>
      <c r="J21" s="13"/>
      <c r="K21" s="13"/>
      <c r="L21" s="13"/>
      <c r="M21" s="44">
        <f>SUM(M22:M26)</f>
        <v>0</v>
      </c>
      <c r="N21" s="44">
        <f>SUM(N22:N26)</f>
        <v>0</v>
      </c>
      <c r="O21" s="44">
        <f>SUM(O22:O26)</f>
        <v>23.5</v>
      </c>
      <c r="P21" s="44">
        <f>SUM(P22:P26)</f>
        <v>8</v>
      </c>
      <c r="Q21" s="44">
        <f>SUM(M21:P21)</f>
        <v>31.5</v>
      </c>
    </row>
    <row r="22" spans="1:32" ht="32">
      <c r="A22" s="60"/>
      <c r="B22" s="62"/>
      <c r="C22" s="63" t="s">
        <v>44</v>
      </c>
      <c r="D22" s="64" t="s">
        <v>34</v>
      </c>
      <c r="E22" s="65" t="s">
        <v>77</v>
      </c>
      <c r="F22" s="66">
        <v>1</v>
      </c>
      <c r="G22" s="67"/>
      <c r="H22" s="107">
        <f>Q22</f>
        <v>4</v>
      </c>
      <c r="I22" s="68"/>
      <c r="J22" s="13"/>
      <c r="K22" s="13"/>
      <c r="L22" s="13"/>
      <c r="M22" s="69"/>
      <c r="N22" s="69"/>
      <c r="O22" s="69">
        <v>3</v>
      </c>
      <c r="P22" s="69">
        <v>1</v>
      </c>
      <c r="Q22" s="69">
        <f>SUM(M22:P22)</f>
        <v>4</v>
      </c>
    </row>
    <row r="23" spans="1:32" ht="32">
      <c r="A23" s="60"/>
      <c r="B23" s="62"/>
      <c r="C23" s="63" t="s">
        <v>45</v>
      </c>
      <c r="D23" s="64" t="s">
        <v>34</v>
      </c>
      <c r="E23" s="65" t="s">
        <v>78</v>
      </c>
      <c r="F23" s="66">
        <v>5</v>
      </c>
      <c r="G23" s="67"/>
      <c r="H23" s="107">
        <f>Q23</f>
        <v>10.5</v>
      </c>
      <c r="I23" s="68"/>
      <c r="J23" s="13"/>
      <c r="K23" s="13"/>
      <c r="L23" s="13"/>
      <c r="M23" s="69"/>
      <c r="N23" s="69"/>
      <c r="O23" s="69">
        <v>8.5</v>
      </c>
      <c r="P23" s="69">
        <v>2</v>
      </c>
      <c r="Q23" s="69">
        <f>SUM(M23:P23)</f>
        <v>10.5</v>
      </c>
    </row>
    <row r="24" spans="1:32" ht="32">
      <c r="A24" s="60"/>
      <c r="B24" s="62"/>
      <c r="C24" s="63" t="s">
        <v>46</v>
      </c>
      <c r="D24" s="64" t="s">
        <v>34</v>
      </c>
      <c r="E24" s="65" t="s">
        <v>77</v>
      </c>
      <c r="F24" s="66">
        <v>5</v>
      </c>
      <c r="G24" s="67"/>
      <c r="H24" s="107">
        <f>Q24</f>
        <v>9</v>
      </c>
      <c r="I24" s="68"/>
      <c r="J24" s="13"/>
      <c r="K24" s="13"/>
      <c r="L24" s="13"/>
      <c r="M24" s="69"/>
      <c r="N24" s="69"/>
      <c r="O24" s="69">
        <v>7</v>
      </c>
      <c r="P24" s="69">
        <v>2</v>
      </c>
      <c r="Q24" s="69">
        <f>SUM(M24:P24)</f>
        <v>9</v>
      </c>
    </row>
    <row r="25" spans="1:32" ht="32">
      <c r="A25" s="60"/>
      <c r="B25" s="62"/>
      <c r="C25" s="63" t="s">
        <v>47</v>
      </c>
      <c r="D25" s="64" t="s">
        <v>34</v>
      </c>
      <c r="E25" s="65" t="s">
        <v>78</v>
      </c>
      <c r="F25" s="66">
        <v>3</v>
      </c>
      <c r="G25" s="67"/>
      <c r="H25" s="107">
        <f>Q25</f>
        <v>5</v>
      </c>
      <c r="I25" s="68"/>
      <c r="J25" s="13"/>
      <c r="K25" s="13"/>
      <c r="L25" s="13"/>
      <c r="M25" s="69"/>
      <c r="N25" s="69"/>
      <c r="O25" s="69">
        <v>3</v>
      </c>
      <c r="P25" s="69">
        <v>2</v>
      </c>
      <c r="Q25" s="69">
        <f>SUM(M25:P25)</f>
        <v>5</v>
      </c>
    </row>
    <row r="26" spans="1:32" ht="32">
      <c r="A26" s="60"/>
      <c r="B26" s="62"/>
      <c r="C26" s="63" t="s">
        <v>48</v>
      </c>
      <c r="D26" s="64" t="s">
        <v>34</v>
      </c>
      <c r="E26" s="65" t="s">
        <v>77</v>
      </c>
      <c r="F26" s="66">
        <v>0</v>
      </c>
      <c r="G26" s="67"/>
      <c r="H26" s="107">
        <f>Q26</f>
        <v>3</v>
      </c>
      <c r="I26" s="68"/>
      <c r="J26" s="13"/>
      <c r="K26" s="13"/>
      <c r="L26" s="13"/>
      <c r="M26" s="69"/>
      <c r="N26" s="69"/>
      <c r="O26" s="69">
        <v>2</v>
      </c>
      <c r="P26" s="69">
        <v>1</v>
      </c>
      <c r="Q26" s="69">
        <f>SUM(M26:P26)</f>
        <v>3</v>
      </c>
    </row>
    <row r="27" spans="1:32" s="1" customFormat="1">
      <c r="A27" s="60"/>
      <c r="B27" s="38" t="s">
        <v>49</v>
      </c>
      <c r="C27" s="61"/>
      <c r="D27" s="70"/>
      <c r="E27" s="71"/>
      <c r="F27" s="72"/>
      <c r="G27" s="43">
        <f>SUM(F28:F36)</f>
        <v>170</v>
      </c>
      <c r="H27" s="72"/>
      <c r="I27" s="43">
        <f>SUM(H28:H36)</f>
        <v>228</v>
      </c>
      <c r="J27" s="14"/>
      <c r="K27" s="14"/>
      <c r="L27" s="14"/>
      <c r="M27" s="44">
        <f>SUM(M28:M36)</f>
        <v>168</v>
      </c>
      <c r="N27" s="44">
        <f>SUM(N28:N36)</f>
        <v>11</v>
      </c>
      <c r="O27" s="44">
        <f>SUM(O28:O36)</f>
        <v>28</v>
      </c>
      <c r="P27" s="44">
        <f>SUM(P28:P36)</f>
        <v>21</v>
      </c>
      <c r="Q27" s="44">
        <f>SUM(M27:P27)</f>
        <v>228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s="1" customFormat="1">
      <c r="A28" s="60"/>
      <c r="B28" s="62"/>
      <c r="C28" s="63" t="s">
        <v>50</v>
      </c>
      <c r="D28" s="64" t="s">
        <v>34</v>
      </c>
      <c r="E28" s="65" t="s">
        <v>51</v>
      </c>
      <c r="F28" s="66">
        <v>15</v>
      </c>
      <c r="G28" s="67"/>
      <c r="H28" s="107">
        <f>Q28</f>
        <v>13</v>
      </c>
      <c r="I28" s="68"/>
      <c r="J28" s="14"/>
      <c r="K28" s="14"/>
      <c r="L28" s="14"/>
      <c r="M28" s="73">
        <v>5</v>
      </c>
      <c r="N28" s="73">
        <v>2</v>
      </c>
      <c r="O28" s="73">
        <v>1</v>
      </c>
      <c r="P28" s="73">
        <v>5</v>
      </c>
      <c r="Q28" s="73">
        <f>SUM(M28:P28)</f>
        <v>13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32">
      <c r="A29" s="60"/>
      <c r="B29" s="62"/>
      <c r="C29" s="63" t="s">
        <v>52</v>
      </c>
      <c r="D29" s="64" t="s">
        <v>34</v>
      </c>
      <c r="E29" s="65" t="s">
        <v>72</v>
      </c>
      <c r="F29" s="66">
        <v>20</v>
      </c>
      <c r="G29" s="67"/>
      <c r="H29" s="107">
        <f>Q29</f>
        <v>43</v>
      </c>
      <c r="I29" s="67"/>
      <c r="J29" s="13"/>
      <c r="K29" s="13"/>
      <c r="L29" s="13"/>
      <c r="M29" s="73">
        <v>15</v>
      </c>
      <c r="N29" s="73"/>
      <c r="O29" s="73">
        <v>22</v>
      </c>
      <c r="P29" s="73">
        <v>6</v>
      </c>
      <c r="Q29" s="73">
        <f>SUM(M29:P29)</f>
        <v>43</v>
      </c>
    </row>
    <row r="30" spans="1:32">
      <c r="A30" s="60"/>
      <c r="B30" s="62"/>
      <c r="C30" s="63" t="s">
        <v>53</v>
      </c>
      <c r="D30" s="64" t="s">
        <v>34</v>
      </c>
      <c r="E30" s="65" t="s">
        <v>70</v>
      </c>
      <c r="F30" s="66">
        <v>25</v>
      </c>
      <c r="G30" s="67"/>
      <c r="H30" s="107">
        <f>Q30</f>
        <v>28</v>
      </c>
      <c r="I30" s="67"/>
      <c r="J30" s="13"/>
      <c r="K30" s="13"/>
      <c r="L30" s="13"/>
      <c r="M30" s="73">
        <v>26</v>
      </c>
      <c r="N30" s="73"/>
      <c r="O30" s="73"/>
      <c r="P30" s="73">
        <v>2</v>
      </c>
      <c r="Q30" s="73">
        <f>SUM(M30:P30)</f>
        <v>28</v>
      </c>
    </row>
    <row r="31" spans="1:32">
      <c r="A31" s="60"/>
      <c r="B31" s="62"/>
      <c r="C31" s="74" t="s">
        <v>54</v>
      </c>
      <c r="D31" s="64" t="s">
        <v>34</v>
      </c>
      <c r="E31" s="65" t="s">
        <v>51</v>
      </c>
      <c r="F31" s="66">
        <v>25</v>
      </c>
      <c r="G31" s="67"/>
      <c r="H31" s="107">
        <f>Q31</f>
        <v>21</v>
      </c>
      <c r="I31" s="67"/>
      <c r="J31" s="13"/>
      <c r="K31" s="13"/>
      <c r="L31" s="13"/>
      <c r="M31" s="73">
        <v>21</v>
      </c>
      <c r="N31" s="73"/>
      <c r="O31" s="73"/>
      <c r="P31" s="73"/>
      <c r="Q31" s="73">
        <f t="shared" si="0"/>
        <v>21</v>
      </c>
    </row>
    <row r="32" spans="1:32">
      <c r="A32" s="60"/>
      <c r="B32" s="75"/>
      <c r="C32" s="74" t="s">
        <v>55</v>
      </c>
      <c r="D32" s="64" t="s">
        <v>34</v>
      </c>
      <c r="E32" s="65" t="s">
        <v>69</v>
      </c>
      <c r="F32" s="66">
        <v>25</v>
      </c>
      <c r="G32" s="67"/>
      <c r="H32" s="107">
        <f>Q32</f>
        <v>24</v>
      </c>
      <c r="I32" s="67"/>
      <c r="J32" s="13"/>
      <c r="K32" s="13"/>
      <c r="L32" s="13"/>
      <c r="M32" s="73">
        <v>22</v>
      </c>
      <c r="N32" s="73">
        <v>2</v>
      </c>
      <c r="O32" s="73"/>
      <c r="P32" s="73"/>
      <c r="Q32" s="73">
        <f t="shared" si="0"/>
        <v>24</v>
      </c>
    </row>
    <row r="33" spans="1:32">
      <c r="A33" s="60"/>
      <c r="B33" s="75"/>
      <c r="C33" s="63" t="s">
        <v>56</v>
      </c>
      <c r="D33" s="64" t="s">
        <v>34</v>
      </c>
      <c r="E33" s="65" t="s">
        <v>51</v>
      </c>
      <c r="F33" s="66">
        <v>15</v>
      </c>
      <c r="G33" s="67"/>
      <c r="H33" s="107">
        <f>Q33</f>
        <v>19</v>
      </c>
      <c r="I33" s="67"/>
      <c r="J33" s="13"/>
      <c r="K33" s="13"/>
      <c r="L33" s="13"/>
      <c r="M33" s="73">
        <v>19</v>
      </c>
      <c r="N33" s="73"/>
      <c r="O33" s="73"/>
      <c r="P33" s="73"/>
      <c r="Q33" s="73">
        <f t="shared" si="0"/>
        <v>19</v>
      </c>
    </row>
    <row r="34" spans="1:32">
      <c r="A34" s="60"/>
      <c r="B34" s="75"/>
      <c r="C34" s="63" t="s">
        <v>57</v>
      </c>
      <c r="D34" s="64" t="s">
        <v>34</v>
      </c>
      <c r="E34" s="65" t="s">
        <v>51</v>
      </c>
      <c r="F34" s="66">
        <v>15</v>
      </c>
      <c r="G34" s="67"/>
      <c r="H34" s="107">
        <f>Q34</f>
        <v>20</v>
      </c>
      <c r="I34" s="67"/>
      <c r="J34" s="13"/>
      <c r="K34" s="13"/>
      <c r="L34" s="13"/>
      <c r="M34" s="73">
        <v>20</v>
      </c>
      <c r="N34" s="73"/>
      <c r="O34" s="73"/>
      <c r="P34" s="73"/>
      <c r="Q34" s="73">
        <f t="shared" si="0"/>
        <v>20</v>
      </c>
    </row>
    <row r="35" spans="1:32" ht="48">
      <c r="A35" s="60"/>
      <c r="B35" s="75"/>
      <c r="C35" s="63" t="s">
        <v>68</v>
      </c>
      <c r="D35" s="64" t="s">
        <v>34</v>
      </c>
      <c r="E35" s="65" t="s">
        <v>71</v>
      </c>
      <c r="F35" s="66">
        <v>10</v>
      </c>
      <c r="G35" s="67"/>
      <c r="H35" s="107">
        <f>Q35</f>
        <v>27</v>
      </c>
      <c r="I35" s="67"/>
      <c r="J35" s="13"/>
      <c r="K35" s="13"/>
      <c r="L35" s="13"/>
      <c r="M35" s="73">
        <v>10</v>
      </c>
      <c r="N35" s="73">
        <v>7</v>
      </c>
      <c r="O35" s="73">
        <v>5</v>
      </c>
      <c r="P35" s="73">
        <v>5</v>
      </c>
      <c r="Q35" s="73">
        <f t="shared" si="0"/>
        <v>27</v>
      </c>
    </row>
    <row r="36" spans="1:32">
      <c r="A36" s="60"/>
      <c r="B36" s="76"/>
      <c r="C36" s="77" t="s">
        <v>58</v>
      </c>
      <c r="D36" s="78" t="s">
        <v>34</v>
      </c>
      <c r="E36" s="65" t="s">
        <v>51</v>
      </c>
      <c r="F36" s="79">
        <v>20</v>
      </c>
      <c r="G36" s="80"/>
      <c r="H36" s="108">
        <f>Q36</f>
        <v>33</v>
      </c>
      <c r="I36" s="80"/>
      <c r="J36" s="13"/>
      <c r="K36" s="13"/>
      <c r="L36" s="13"/>
      <c r="M36" s="81">
        <v>30</v>
      </c>
      <c r="N36" s="81"/>
      <c r="O36" s="81"/>
      <c r="P36" s="81">
        <v>3</v>
      </c>
      <c r="Q36" s="81">
        <f t="shared" si="0"/>
        <v>33</v>
      </c>
    </row>
    <row r="37" spans="1:32">
      <c r="A37" s="60"/>
      <c r="B37" s="82" t="s">
        <v>59</v>
      </c>
      <c r="C37" s="83"/>
      <c r="D37" s="70"/>
      <c r="E37" s="70"/>
      <c r="F37" s="84"/>
      <c r="G37" s="43">
        <f>SUM(F38:F42)</f>
        <v>54</v>
      </c>
      <c r="H37" s="84"/>
      <c r="I37" s="111">
        <f>SUM(H38:H42)</f>
        <v>46.1</v>
      </c>
      <c r="J37" s="13"/>
      <c r="K37" s="13"/>
      <c r="L37" s="13"/>
      <c r="M37" s="44">
        <f>SUM(M38:M42)</f>
        <v>13.5</v>
      </c>
      <c r="N37" s="44">
        <f>SUM(N38:N42)</f>
        <v>12.5</v>
      </c>
      <c r="O37" s="44">
        <f>SUM(O38:O42)</f>
        <v>10</v>
      </c>
      <c r="P37" s="44">
        <f>SUM(P38:P42)</f>
        <v>10.1</v>
      </c>
      <c r="Q37" s="44">
        <f>SUM(Q38:Q42)</f>
        <v>46.1</v>
      </c>
    </row>
    <row r="38" spans="1:32">
      <c r="A38" s="60"/>
      <c r="B38" s="75"/>
      <c r="C38" s="63" t="s">
        <v>60</v>
      </c>
      <c r="D38" s="64" t="s">
        <v>61</v>
      </c>
      <c r="E38" s="65" t="s">
        <v>69</v>
      </c>
      <c r="F38" s="66">
        <v>2</v>
      </c>
      <c r="G38" s="67"/>
      <c r="H38" s="107">
        <f>Q38</f>
        <v>3</v>
      </c>
      <c r="I38" s="67"/>
      <c r="J38" s="13"/>
      <c r="K38" s="13"/>
      <c r="L38" s="13"/>
      <c r="M38" s="85">
        <v>1</v>
      </c>
      <c r="N38" s="85">
        <v>2</v>
      </c>
      <c r="O38" s="85"/>
      <c r="P38" s="85"/>
      <c r="Q38" s="85">
        <f t="shared" si="0"/>
        <v>3</v>
      </c>
    </row>
    <row r="39" spans="1:32">
      <c r="A39" s="60"/>
      <c r="B39" s="75"/>
      <c r="C39" s="63" t="s">
        <v>62</v>
      </c>
      <c r="D39" s="64" t="s">
        <v>63</v>
      </c>
      <c r="E39" s="65" t="s">
        <v>51</v>
      </c>
      <c r="F39" s="66">
        <v>5</v>
      </c>
      <c r="G39" s="67"/>
      <c r="H39" s="107">
        <f>Q39</f>
        <v>1</v>
      </c>
      <c r="I39" s="67"/>
      <c r="J39" s="13"/>
      <c r="K39" s="13"/>
      <c r="L39" s="13"/>
      <c r="M39" s="85">
        <v>1</v>
      </c>
      <c r="N39" s="85"/>
      <c r="O39" s="85"/>
      <c r="P39" s="85"/>
      <c r="Q39" s="85">
        <f t="shared" si="0"/>
        <v>1</v>
      </c>
    </row>
    <row r="40" spans="1:32" ht="48">
      <c r="A40" s="60"/>
      <c r="B40" s="75"/>
      <c r="C40" s="63" t="s">
        <v>64</v>
      </c>
      <c r="D40" s="64" t="s">
        <v>29</v>
      </c>
      <c r="E40" s="65" t="s">
        <v>19</v>
      </c>
      <c r="F40" s="66">
        <v>40</v>
      </c>
      <c r="G40" s="67"/>
      <c r="H40" s="107">
        <f>Q40</f>
        <v>40</v>
      </c>
      <c r="I40" s="67"/>
      <c r="J40" s="13"/>
      <c r="K40" s="13"/>
      <c r="L40" s="13"/>
      <c r="M40" s="85">
        <v>10</v>
      </c>
      <c r="N40" s="85">
        <v>10</v>
      </c>
      <c r="O40" s="85">
        <v>10</v>
      </c>
      <c r="P40" s="85">
        <v>10</v>
      </c>
      <c r="Q40" s="85">
        <f t="shared" si="0"/>
        <v>40</v>
      </c>
    </row>
    <row r="41" spans="1:32" s="1" customFormat="1">
      <c r="A41" s="86"/>
      <c r="B41" s="87"/>
      <c r="C41" s="88" t="s">
        <v>65</v>
      </c>
      <c r="D41" s="89" t="s">
        <v>66</v>
      </c>
      <c r="E41" s="106" t="s">
        <v>69</v>
      </c>
      <c r="F41" s="96">
        <v>2</v>
      </c>
      <c r="G41" s="90"/>
      <c r="H41" s="109">
        <f>Q41</f>
        <v>1.5</v>
      </c>
      <c r="I41" s="91"/>
      <c r="J41" s="13"/>
      <c r="K41" s="13"/>
      <c r="L41" s="13"/>
      <c r="M41" s="92">
        <v>1</v>
      </c>
      <c r="N41" s="92">
        <v>0.5</v>
      </c>
      <c r="O41" s="92"/>
      <c r="P41" s="92"/>
      <c r="Q41" s="92">
        <f>SUM(M41:P41)</f>
        <v>1.5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86"/>
      <c r="B42" s="76"/>
      <c r="C42" s="93" t="s">
        <v>62</v>
      </c>
      <c r="D42" s="78" t="s">
        <v>63</v>
      </c>
      <c r="E42" s="106" t="s">
        <v>70</v>
      </c>
      <c r="F42" s="94">
        <v>5</v>
      </c>
      <c r="G42" s="80"/>
      <c r="H42" s="110">
        <f>Q42</f>
        <v>0.6</v>
      </c>
      <c r="I42" s="80"/>
      <c r="J42" s="13"/>
      <c r="K42" s="13"/>
      <c r="L42" s="13"/>
      <c r="M42" s="95">
        <v>0.5</v>
      </c>
      <c r="N42" s="95"/>
      <c r="O42" s="95"/>
      <c r="P42" s="95">
        <v>0.1</v>
      </c>
      <c r="Q42" s="95">
        <f>SUM(M42:P42)</f>
        <v>0.6</v>
      </c>
    </row>
    <row r="43" spans="1:32" s="7" customFormat="1" ht="15">
      <c r="A43" s="97" t="s">
        <v>5</v>
      </c>
      <c r="B43" s="97"/>
      <c r="C43" s="98"/>
      <c r="D43" s="98"/>
      <c r="E43" s="99"/>
      <c r="F43" s="100">
        <f>SUM(F5:F42)</f>
        <v>284</v>
      </c>
      <c r="G43" s="101">
        <f>SUM(G5:G42)</f>
        <v>284</v>
      </c>
      <c r="H43" s="103">
        <f>SUM(M43:P43)</f>
        <v>374.35</v>
      </c>
      <c r="I43" s="101">
        <f>SUM(I5:I42)</f>
        <v>374.35</v>
      </c>
      <c r="J43" s="102"/>
      <c r="K43" s="102"/>
      <c r="L43" s="102"/>
      <c r="M43" s="103">
        <f>SUM(M37,M27,M21,M12,M8,M6)</f>
        <v>185</v>
      </c>
      <c r="N43" s="103">
        <f>SUM(N37,N27,N21,N12,N8,N6)</f>
        <v>63.5</v>
      </c>
      <c r="O43" s="103">
        <f>SUM(O37,O27,O21,O12,O8, O6)</f>
        <v>62.75</v>
      </c>
      <c r="P43" s="103">
        <f>SUM(P37,P27,P21,P12,P8, P6)</f>
        <v>63.1</v>
      </c>
      <c r="Q43" s="103">
        <f>SUM(M43:P43)</f>
        <v>374.35</v>
      </c>
    </row>
    <row r="44" spans="1:32" s="7" customFormat="1" ht="13">
      <c r="D44" s="9"/>
      <c r="M44" s="8"/>
      <c r="N44" s="8"/>
      <c r="O44" s="8"/>
      <c r="P44" s="8"/>
    </row>
    <row r="45" spans="1:32" s="7" customFormat="1" ht="13">
      <c r="D45" s="9"/>
      <c r="M45" s="8"/>
      <c r="N45" s="8"/>
      <c r="O45" s="8"/>
      <c r="P45" s="8"/>
    </row>
    <row r="46" spans="1:32">
      <c r="A46" s="7"/>
      <c r="B46" s="7"/>
      <c r="C46" s="7"/>
      <c r="D46" s="9"/>
      <c r="E46" s="7"/>
      <c r="F46" s="7"/>
      <c r="G46" s="7"/>
      <c r="H46" s="7"/>
      <c r="I46" s="7"/>
      <c r="J46" s="7"/>
      <c r="K46" s="7"/>
      <c r="L46" s="7"/>
      <c r="M46" s="8"/>
      <c r="N46" s="8"/>
      <c r="O46" s="8"/>
      <c r="P46" s="8"/>
      <c r="Q46" s="7"/>
    </row>
  </sheetData>
  <sheetProtection selectLockedCells="1" selectUnlockedCells="1"/>
  <conditionalFormatting sqref="M5:Q6 I5:I20 N7:Q7 M8:Q43 I22:I43">
    <cfRule type="cellIs" dxfId="0" priority="2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Team1_Estimated_Effort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Onslivion</cp:lastModifiedBy>
  <cp:revision/>
  <dcterms:created xsi:type="dcterms:W3CDTF">2023-04-27T03:45:57Z</dcterms:created>
  <dcterms:modified xsi:type="dcterms:W3CDTF">2023-05-01T14:35:15Z</dcterms:modified>
  <cp:category/>
  <cp:contentStatus/>
</cp:coreProperties>
</file>