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76" documentId="8_{C7711E48-3F71-4B5F-88BA-72987C000F3B}" xr6:coauthVersionLast="41" xr6:coauthVersionMax="43" xr10:uidLastSave="{B8E286A5-FDD3-4436-83C4-0F8ECCE559E3}"/>
  <bookViews>
    <workbookView xWindow="610" yWindow="1870" windowWidth="14400" windowHeight="7360" activeTab="1" xr2:uid="{00000000-000D-0000-FFFF-FFFF00000000}"/>
  </bookViews>
  <sheets>
    <sheet name="ProjectSchedule" sheetId="11" r:id="rId1"/>
    <sheet name="Meeting Log"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H30" i="11" l="1"/>
  <c r="F9" i="11"/>
  <c r="E11" i="11" s="1"/>
  <c r="I5" i="11"/>
  <c r="H41" i="11"/>
  <c r="H40" i="11"/>
  <c r="H39" i="11"/>
  <c r="H38" i="11"/>
  <c r="H37" i="11"/>
  <c r="H36" i="11"/>
  <c r="H34" i="11"/>
  <c r="H29" i="11"/>
  <c r="H28" i="11"/>
  <c r="H20" i="11"/>
  <c r="H8" i="11"/>
  <c r="H9" i="11" l="1"/>
  <c r="I6" i="11"/>
  <c r="H35" i="11" l="1"/>
  <c r="H33" i="11"/>
  <c r="H11" i="11"/>
  <c r="H31" i="11"/>
  <c r="H21" i="11"/>
  <c r="H15" i="11"/>
  <c r="J5" i="11"/>
  <c r="K5" i="11" s="1"/>
  <c r="L5" i="11" s="1"/>
  <c r="M5" i="11" s="1"/>
  <c r="N5" i="11" s="1"/>
  <c r="O5" i="11" s="1"/>
  <c r="P5" i="11" s="1"/>
  <c r="I4" i="11"/>
  <c r="H32" i="11" l="1"/>
  <c r="H22" i="11"/>
  <c r="H13" i="11"/>
  <c r="H14" i="11"/>
  <c r="P4" i="11"/>
  <c r="Q5" i="11"/>
  <c r="R5" i="11" s="1"/>
  <c r="S5" i="11" s="1"/>
  <c r="T5" i="11" s="1"/>
  <c r="U5" i="11" s="1"/>
  <c r="V5" i="11" s="1"/>
  <c r="W5" i="11" s="1"/>
  <c r="J6" i="11"/>
  <c r="H25" i="11" l="1"/>
  <c r="H24" i="11"/>
  <c r="H23"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<sst xmlns="http://schemas.openxmlformats.org/spreadsheetml/2006/main" count="98" uniqueCount="83">
  <si>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</si>
  <si>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</si>
  <si>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</si>
  <si>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</si>
  <si>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</si>
  <si>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</si>
  <si>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</si>
  <si>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</si>
  <si>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</si>
  <si>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</si>
  <si>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</si>
  <si>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</si>
  <si>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</si>
  <si>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</si>
  <si>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</si>
  <si>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</si>
  <si>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</si>
  <si>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</si>
  <si>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</si>
  <si>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</si>
  <si>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</si>
  <si>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</si>
  <si>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</si>
  <si>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</si>
  <si>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</si>
  <si>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</si>
  <si>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</si>
  <si>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</si>
  <si>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</si>
  <si>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</si>
  <si>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</si>
  <si>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</si>
  <si>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</si>
  <si>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</si>
  <si>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</si>
  <si>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</si>
  <si>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</si>
  <si>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</si>
  <si>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</si>
  <si>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</si>
  <si>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</si>
  <si>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Brainstorm Idea</t>
  </si>
  <si>
    <t>Design Deck/Background Art</t>
  </si>
  <si>
    <t>Implement Welcome Page</t>
  </si>
  <si>
    <t>Implement Instruction Page</t>
  </si>
  <si>
    <t>Card counter</t>
  </si>
  <si>
    <t>Implement Deck/Art</t>
  </si>
  <si>
    <t>Show previous 5 cards on pile</t>
  </si>
  <si>
    <t>Kenny</t>
  </si>
  <si>
    <t>Jacob, Joey, Kenny, Zach</t>
  </si>
  <si>
    <t>Documentation</t>
  </si>
  <si>
    <t>Joey</t>
  </si>
  <si>
    <t>Sprint 1 &amp; Project 3</t>
  </si>
  <si>
    <t>Sprint 2 &amp; Project 4</t>
  </si>
  <si>
    <t>Implement edge cases for face cards</t>
  </si>
  <si>
    <t>Implement slap button/animation</t>
  </si>
  <si>
    <t>Implement winner of round/winner gets cards</t>
  </si>
  <si>
    <t>Implement winning/loosing page</t>
  </si>
  <si>
    <t>Watch tutorials about Unity</t>
  </si>
  <si>
    <t>Update art designs</t>
  </si>
  <si>
    <t>Zach, Jacob</t>
  </si>
  <si>
    <t>Joey, Kenny</t>
  </si>
  <si>
    <t>Player place cards/Player Class</t>
  </si>
  <si>
    <t>AI place cards/AI</t>
  </si>
  <si>
    <t>TBD</t>
  </si>
  <si>
    <t>TDB</t>
  </si>
  <si>
    <t>Implement AI difficulties</t>
  </si>
  <si>
    <t>Team Roster: Jacob, Joey, Kenny, Zach</t>
  </si>
  <si>
    <t>Date</t>
  </si>
  <si>
    <t>Location</t>
  </si>
  <si>
    <t>Attendees</t>
  </si>
  <si>
    <t>Description</t>
  </si>
  <si>
    <t>SPAHR Auditorium</t>
  </si>
  <si>
    <t>Eaton Hall Lab</t>
  </si>
  <si>
    <t>Jacob, Joey, Kenny Zach</t>
  </si>
  <si>
    <t>Began discussing project ideas</t>
  </si>
  <si>
    <t>Finished deciding on idea. Chose to do ERS</t>
  </si>
  <si>
    <t>Began work on Gantt chart</t>
  </si>
  <si>
    <t>Jacob, Joey, Zach</t>
  </si>
  <si>
    <t>Joey, Zach</t>
  </si>
  <si>
    <t>Discussed what tutorials we watched</t>
  </si>
  <si>
    <t>Setting up repo, unity collab, begin project</t>
  </si>
  <si>
    <t>Discussed what work each person would do and created backlogs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</si>
</sst>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0" borderId="0" xfId="0" applyAlignment="1"/>
    <xf numFmtId="14" fontId="0" fillId="0" borderId="11" xfId="0" applyNumberFormat="1" applyBorder="1" applyAlignment="1">
      <alignment horizontal="center"/>
    </xf>
    <xf numFmtId="0" fontId="0" fillId="0" borderId="11" xfId="0" applyBorder="1" applyAlignment="1">
      <alignment horizontal="center"/>
    </xf>
    <xf numFmtId="0" fontId="6" fillId="0" borderId="11" xfId="0" applyFont="1" applyBorder="1" applyAlignment="1">
      <alignment horizont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6" fillId="0" borderId="11" xfId="0" applyFont="1" applyBorder="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showRuler="0" topLeftCell="A6" zoomScale="75" zoomScaleNormal="60" zoomScalePageLayoutView="70" workbookViewId="0">
      <selection activeCell="D9" sqref="D9"/>
    </sheetView>
  </sheetViews>
  <sheetFormatPr defaultRowHeight="30" customHeight="1" x14ac:dyDescent="0.35"/>
  <cols>
    <col min="1" max="1" width="2.7265625" style="58" customWidth="1"/>
    <col min="2" max="2" width="42.81640625" bestFit="1"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32</v>
      </c>
      <c r="B1" s="63" t="s">
        <v>4</v>
      </c>
      <c r="C1" s="1"/>
      <c r="D1" s="2"/>
      <c r="E1" s="4"/>
      <c r="F1" s="47"/>
      <c r="H1" s="2"/>
      <c r="I1" s="14" t="s">
        <v>13</v>
      </c>
    </row>
    <row r="2" spans="1:64" ht="30" customHeight="1" x14ac:dyDescent="0.45">
      <c r="A2" s="58" t="s">
        <v>27</v>
      </c>
      <c r="B2" s="64" t="s">
        <v>23</v>
      </c>
      <c r="I2" s="61" t="s">
        <v>18</v>
      </c>
    </row>
    <row r="3" spans="1:64" ht="30" customHeight="1" x14ac:dyDescent="0.35">
      <c r="A3" s="58" t="s">
        <v>33</v>
      </c>
      <c r="B3" s="65" t="s">
        <v>24</v>
      </c>
      <c r="C3" s="94" t="s">
        <v>1</v>
      </c>
      <c r="D3" s="95"/>
      <c r="E3" s="93">
        <v>43763</v>
      </c>
      <c r="F3" s="93"/>
    </row>
    <row r="4" spans="1:64" ht="30" customHeight="1" x14ac:dyDescent="0.35">
      <c r="A4" s="59" t="s">
        <v>34</v>
      </c>
      <c r="C4" s="94" t="s">
        <v>9</v>
      </c>
      <c r="D4" s="95"/>
      <c r="E4" s="7">
        <v>1</v>
      </c>
      <c r="I4" s="90">
        <f>I5</f>
        <v>43759</v>
      </c>
      <c r="J4" s="91"/>
      <c r="K4" s="91"/>
      <c r="L4" s="91"/>
      <c r="M4" s="91"/>
      <c r="N4" s="91"/>
      <c r="O4" s="92"/>
      <c r="P4" s="90">
        <f>P5</f>
        <v>43766</v>
      </c>
      <c r="Q4" s="91"/>
      <c r="R4" s="91"/>
      <c r="S4" s="91"/>
      <c r="T4" s="91"/>
      <c r="U4" s="91"/>
      <c r="V4" s="92"/>
      <c r="W4" s="90">
        <f>W5</f>
        <v>43773</v>
      </c>
      <c r="X4" s="91"/>
      <c r="Y4" s="91"/>
      <c r="Z4" s="91"/>
      <c r="AA4" s="91"/>
      <c r="AB4" s="91"/>
      <c r="AC4" s="92"/>
      <c r="AD4" s="90">
        <f>AD5</f>
        <v>43780</v>
      </c>
      <c r="AE4" s="91"/>
      <c r="AF4" s="91"/>
      <c r="AG4" s="91"/>
      <c r="AH4" s="91"/>
      <c r="AI4" s="91"/>
      <c r="AJ4" s="92"/>
      <c r="AK4" s="90">
        <f>AK5</f>
        <v>43787</v>
      </c>
      <c r="AL4" s="91"/>
      <c r="AM4" s="91"/>
      <c r="AN4" s="91"/>
      <c r="AO4" s="91"/>
      <c r="AP4" s="91"/>
      <c r="AQ4" s="92"/>
      <c r="AR4" s="90">
        <f>AR5</f>
        <v>43794</v>
      </c>
      <c r="AS4" s="91"/>
      <c r="AT4" s="91"/>
      <c r="AU4" s="91"/>
      <c r="AV4" s="91"/>
      <c r="AW4" s="91"/>
      <c r="AX4" s="92"/>
      <c r="AY4" s="90">
        <f>AY5</f>
        <v>43801</v>
      </c>
      <c r="AZ4" s="91"/>
      <c r="BA4" s="91"/>
      <c r="BB4" s="91"/>
      <c r="BC4" s="91"/>
      <c r="BD4" s="91"/>
      <c r="BE4" s="92"/>
      <c r="BF4" s="90">
        <f>BF5</f>
        <v>43808</v>
      </c>
      <c r="BG4" s="91"/>
      <c r="BH4" s="91"/>
      <c r="BI4" s="91"/>
      <c r="BJ4" s="91"/>
      <c r="BK4" s="91"/>
      <c r="BL4" s="92"/>
    </row>
    <row r="5" spans="1:64" ht="15" customHeight="1" x14ac:dyDescent="0.35">
      <c r="A5" s="59" t="s">
        <v>35</v>
      </c>
      <c r="B5" s="96"/>
      <c r="C5" s="96"/>
      <c r="D5" s="96"/>
      <c r="E5" s="96"/>
      <c r="F5" s="96"/>
      <c r="G5" s="96"/>
      <c r="I5" s="11">
        <f>Project_Start-WEEKDAY(Project_Start,1)+2+7*(Display_Week-1)</f>
        <v>43759</v>
      </c>
      <c r="J5" s="10">
        <f>I5+1</f>
        <v>43760</v>
      </c>
      <c r="K5" s="10">
        <f t="shared" ref="K5:AX5" si="0">J5+1</f>
        <v>43761</v>
      </c>
      <c r="L5" s="10">
        <f t="shared" si="0"/>
        <v>43762</v>
      </c>
      <c r="M5" s="10">
        <f t="shared" si="0"/>
        <v>43763</v>
      </c>
      <c r="N5" s="10">
        <f t="shared" si="0"/>
        <v>43764</v>
      </c>
      <c r="O5" s="12">
        <f t="shared" si="0"/>
        <v>43765</v>
      </c>
      <c r="P5" s="11">
        <f>O5+1</f>
        <v>43766</v>
      </c>
      <c r="Q5" s="10">
        <f>P5+1</f>
        <v>43767</v>
      </c>
      <c r="R5" s="10">
        <f t="shared" si="0"/>
        <v>43768</v>
      </c>
      <c r="S5" s="10">
        <f t="shared" si="0"/>
        <v>43769</v>
      </c>
      <c r="T5" s="10">
        <f t="shared" si="0"/>
        <v>43770</v>
      </c>
      <c r="U5" s="10">
        <f t="shared" si="0"/>
        <v>43771</v>
      </c>
      <c r="V5" s="12">
        <f t="shared" si="0"/>
        <v>43772</v>
      </c>
      <c r="W5" s="11">
        <f>V5+1</f>
        <v>43773</v>
      </c>
      <c r="X5" s="10">
        <f>W5+1</f>
        <v>43774</v>
      </c>
      <c r="Y5" s="10">
        <f t="shared" si="0"/>
        <v>43775</v>
      </c>
      <c r="Z5" s="10">
        <f t="shared" si="0"/>
        <v>43776</v>
      </c>
      <c r="AA5" s="10">
        <f t="shared" si="0"/>
        <v>43777</v>
      </c>
      <c r="AB5" s="10">
        <f t="shared" si="0"/>
        <v>43778</v>
      </c>
      <c r="AC5" s="12">
        <f t="shared" si="0"/>
        <v>43779</v>
      </c>
      <c r="AD5" s="11">
        <f>AC5+1</f>
        <v>43780</v>
      </c>
      <c r="AE5" s="10">
        <f>AD5+1</f>
        <v>43781</v>
      </c>
      <c r="AF5" s="10">
        <f t="shared" si="0"/>
        <v>43782</v>
      </c>
      <c r="AG5" s="10">
        <f t="shared" si="0"/>
        <v>43783</v>
      </c>
      <c r="AH5" s="10">
        <f t="shared" si="0"/>
        <v>43784</v>
      </c>
      <c r="AI5" s="10">
        <f t="shared" si="0"/>
        <v>43785</v>
      </c>
      <c r="AJ5" s="12">
        <f t="shared" si="0"/>
        <v>43786</v>
      </c>
      <c r="AK5" s="11">
        <f>AJ5+1</f>
        <v>43787</v>
      </c>
      <c r="AL5" s="10">
        <f>AK5+1</f>
        <v>43788</v>
      </c>
      <c r="AM5" s="10">
        <f t="shared" si="0"/>
        <v>43789</v>
      </c>
      <c r="AN5" s="10">
        <f t="shared" si="0"/>
        <v>43790</v>
      </c>
      <c r="AO5" s="10">
        <f t="shared" si="0"/>
        <v>43791</v>
      </c>
      <c r="AP5" s="10">
        <f t="shared" si="0"/>
        <v>43792</v>
      </c>
      <c r="AQ5" s="12">
        <f t="shared" si="0"/>
        <v>43793</v>
      </c>
      <c r="AR5" s="11">
        <f>AQ5+1</f>
        <v>43794</v>
      </c>
      <c r="AS5" s="10">
        <f>AR5+1</f>
        <v>43795</v>
      </c>
      <c r="AT5" s="10">
        <f t="shared" si="0"/>
        <v>43796</v>
      </c>
      <c r="AU5" s="10">
        <f t="shared" si="0"/>
        <v>43797</v>
      </c>
      <c r="AV5" s="10">
        <f t="shared" si="0"/>
        <v>43798</v>
      </c>
      <c r="AW5" s="10">
        <f t="shared" si="0"/>
        <v>43799</v>
      </c>
      <c r="AX5" s="12">
        <f t="shared" si="0"/>
        <v>43800</v>
      </c>
      <c r="AY5" s="11">
        <f>AX5+1</f>
        <v>43801</v>
      </c>
      <c r="AZ5" s="10">
        <f>AY5+1</f>
        <v>43802</v>
      </c>
      <c r="BA5" s="10">
        <f t="shared" ref="BA5:BE5" si="1">AZ5+1</f>
        <v>43803</v>
      </c>
      <c r="BB5" s="10">
        <f t="shared" si="1"/>
        <v>43804</v>
      </c>
      <c r="BC5" s="10">
        <f t="shared" si="1"/>
        <v>43805</v>
      </c>
      <c r="BD5" s="10">
        <f t="shared" si="1"/>
        <v>43806</v>
      </c>
      <c r="BE5" s="12">
        <f t="shared" si="1"/>
        <v>43807</v>
      </c>
      <c r="BF5" s="11">
        <f>BE5+1</f>
        <v>43808</v>
      </c>
      <c r="BG5" s="10">
        <f>BF5+1</f>
        <v>43809</v>
      </c>
      <c r="BH5" s="10">
        <f t="shared" ref="BH5:BL5" si="2">BG5+1</f>
        <v>43810</v>
      </c>
      <c r="BI5" s="10">
        <f t="shared" si="2"/>
        <v>43811</v>
      </c>
      <c r="BJ5" s="10">
        <f t="shared" si="2"/>
        <v>43812</v>
      </c>
      <c r="BK5" s="10">
        <f t="shared" si="2"/>
        <v>43813</v>
      </c>
      <c r="BL5" s="12">
        <f t="shared" si="2"/>
        <v>43814</v>
      </c>
    </row>
    <row r="6" spans="1:64" ht="30" customHeight="1" thickBot="1" x14ac:dyDescent="0.4">
      <c r="A6" s="59" t="s">
        <v>36</v>
      </c>
      <c r="B6" s="8" t="s">
        <v>10</v>
      </c>
      <c r="C6" s="9" t="s">
        <v>3</v>
      </c>
      <c r="D6" s="9" t="s">
        <v>2</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37</v>
      </c>
      <c r="B8" s="18" t="s">
        <v>52</v>
      </c>
      <c r="C8" s="71"/>
      <c r="D8" s="19"/>
      <c r="E8" s="20">
        <v>43763</v>
      </c>
      <c r="F8" s="21">
        <v>43772</v>
      </c>
      <c r="G8" s="17"/>
      <c r="H8" s="17">
        <f t="shared" ref="H8:H41" si="6">IF(OR(ISBLANK(task_start),ISBLANK(task_end)),"",task_end-task_start+1)</f>
        <v>10</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38</v>
      </c>
      <c r="B9" s="82" t="s">
        <v>41</v>
      </c>
      <c r="C9" s="83" t="s">
        <v>49</v>
      </c>
      <c r="D9" s="22">
        <v>1</v>
      </c>
      <c r="E9" s="66">
        <f>Project_Start</f>
        <v>43763</v>
      </c>
      <c r="F9" s="66">
        <f>E9+3</f>
        <v>43766</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c r="B10" s="82" t="s">
        <v>58</v>
      </c>
      <c r="C10" s="83" t="s">
        <v>49</v>
      </c>
      <c r="D10" s="22">
        <v>0</v>
      </c>
      <c r="E10" s="66">
        <v>43766</v>
      </c>
      <c r="F10" s="66">
        <v>43768</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9" t="s">
        <v>39</v>
      </c>
      <c r="B11" s="82" t="s">
        <v>42</v>
      </c>
      <c r="C11" s="83" t="s">
        <v>48</v>
      </c>
      <c r="D11" s="22">
        <v>0</v>
      </c>
      <c r="E11" s="66">
        <f>F9</f>
        <v>43766</v>
      </c>
      <c r="F11" s="66">
        <v>43768</v>
      </c>
      <c r="G11" s="17"/>
      <c r="H11" s="17">
        <f t="shared" si="6"/>
        <v>3</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9"/>
      <c r="B12" s="82" t="s">
        <v>46</v>
      </c>
      <c r="C12" s="83" t="s">
        <v>60</v>
      </c>
      <c r="D12" s="22">
        <v>0</v>
      </c>
      <c r="E12" s="66">
        <v>43768</v>
      </c>
      <c r="F12" s="66">
        <v>43770</v>
      </c>
      <c r="G12" s="17"/>
      <c r="H12" s="17"/>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2" t="s">
        <v>43</v>
      </c>
      <c r="C13" s="83" t="s">
        <v>61</v>
      </c>
      <c r="D13" s="22">
        <v>0</v>
      </c>
      <c r="E13" s="66">
        <v>43768</v>
      </c>
      <c r="F13" s="66">
        <v>43769</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8"/>
      <c r="B14" s="82" t="s">
        <v>44</v>
      </c>
      <c r="C14" s="83" t="s">
        <v>61</v>
      </c>
      <c r="D14" s="22">
        <v>0</v>
      </c>
      <c r="E14" s="66">
        <v>43768</v>
      </c>
      <c r="F14" s="66">
        <v>43769</v>
      </c>
      <c r="G14" s="17"/>
      <c r="H14" s="17">
        <f t="shared" si="6"/>
        <v>2</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8"/>
      <c r="B15" s="82" t="s">
        <v>62</v>
      </c>
      <c r="C15" s="83" t="s">
        <v>64</v>
      </c>
      <c r="D15" s="22">
        <v>0</v>
      </c>
      <c r="E15" s="66">
        <v>43768</v>
      </c>
      <c r="F15" s="66">
        <v>43772</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2" t="s">
        <v>63</v>
      </c>
      <c r="C16" s="83" t="s">
        <v>64</v>
      </c>
      <c r="D16" s="22">
        <v>0</v>
      </c>
      <c r="E16" s="66">
        <v>43768</v>
      </c>
      <c r="F16" s="66">
        <v>43772</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2" t="s">
        <v>45</v>
      </c>
      <c r="C17" s="83" t="s">
        <v>64</v>
      </c>
      <c r="D17" s="22">
        <v>0</v>
      </c>
      <c r="E17" s="66">
        <v>43770</v>
      </c>
      <c r="F17" s="66">
        <v>43771</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2" t="s">
        <v>47</v>
      </c>
      <c r="C18" s="83" t="s">
        <v>65</v>
      </c>
      <c r="D18" s="22">
        <v>0</v>
      </c>
      <c r="E18" s="66">
        <v>43768</v>
      </c>
      <c r="F18" s="66">
        <v>43772</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2" t="s">
        <v>50</v>
      </c>
      <c r="C19" s="83" t="s">
        <v>51</v>
      </c>
      <c r="D19" s="22">
        <v>0.05</v>
      </c>
      <c r="E19" s="66">
        <v>43766</v>
      </c>
      <c r="F19" s="66">
        <v>43772</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9" t="s">
        <v>40</v>
      </c>
      <c r="B20" s="23" t="s">
        <v>53</v>
      </c>
      <c r="C20" s="72"/>
      <c r="D20" s="24"/>
      <c r="E20" s="25">
        <v>43773</v>
      </c>
      <c r="F20" s="26">
        <v>43800</v>
      </c>
      <c r="G20" s="17"/>
      <c r="H20" s="17">
        <f t="shared" si="6"/>
        <v>28</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9"/>
      <c r="B21" s="84" t="s">
        <v>54</v>
      </c>
      <c r="C21" s="73"/>
      <c r="D21" s="27">
        <v>0</v>
      </c>
      <c r="E21" s="67">
        <v>43773</v>
      </c>
      <c r="F21" s="67">
        <v>43780</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4" t="s">
        <v>56</v>
      </c>
      <c r="C22" s="73"/>
      <c r="D22" s="27">
        <v>0</v>
      </c>
      <c r="E22" s="67">
        <v>43780</v>
      </c>
      <c r="F22" s="67">
        <v>43794</v>
      </c>
      <c r="G22" s="17"/>
      <c r="H22" s="17">
        <f t="shared" si="6"/>
        <v>15</v>
      </c>
      <c r="I22" s="44"/>
      <c r="J22" s="44"/>
      <c r="K22" s="44"/>
      <c r="L22" s="44"/>
      <c r="M22" s="44"/>
      <c r="N22" s="44"/>
      <c r="O22" s="44"/>
      <c r="P22" s="44"/>
      <c r="Q22" s="44"/>
      <c r="R22" s="44"/>
      <c r="S22" s="44"/>
      <c r="T22" s="44"/>
      <c r="U22" s="45"/>
      <c r="V22" s="45"/>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4" t="s">
        <v>55</v>
      </c>
      <c r="C23" s="73"/>
      <c r="D23" s="27">
        <v>0</v>
      </c>
      <c r="E23" s="67">
        <v>43780</v>
      </c>
      <c r="F23" s="67">
        <v>43794</v>
      </c>
      <c r="G23" s="17"/>
      <c r="H23" s="17">
        <f t="shared" si="6"/>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4" t="s">
        <v>57</v>
      </c>
      <c r="C24" s="73"/>
      <c r="D24" s="27">
        <v>0</v>
      </c>
      <c r="E24" s="67">
        <v>43780</v>
      </c>
      <c r="F24" s="67">
        <v>43794</v>
      </c>
      <c r="G24" s="17"/>
      <c r="H24" s="17">
        <f t="shared" si="6"/>
        <v>15</v>
      </c>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4" t="s">
        <v>59</v>
      </c>
      <c r="C25" s="73"/>
      <c r="D25" s="27">
        <v>0</v>
      </c>
      <c r="E25" s="67">
        <v>43773</v>
      </c>
      <c r="F25" s="67">
        <v>43800</v>
      </c>
      <c r="G25" s="17"/>
      <c r="H25" s="17">
        <f t="shared" si="6"/>
        <v>28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c r="B26" s="84" t="s">
        <v>66</v>
      </c>
      <c r="C26" s="73"/>
      <c r="D26" s="27">
        <v>0</v>
      </c>
      <c r="E26" s="67">
        <v>43794</v>
      </c>
      <c r="F26" s="67">
        <v>43800</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4" t="s">
        <v>50</v>
      </c>
      <c r="C27" s="73"/>
      <c r="D27" s="27">
        <v>0</v>
      </c>
      <c r="E27" s="67">
        <v>43773</v>
      </c>
      <c r="F27" s="67">
        <v>43800</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t="s">
        <v>28</v>
      </c>
      <c r="B28" s="28"/>
      <c r="C28" s="74"/>
      <c r="D28" s="29"/>
      <c r="E28" s="30"/>
      <c r="F28" s="31"/>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79"/>
      <c r="C29" s="75"/>
      <c r="D29" s="32"/>
      <c r="E29" s="68"/>
      <c r="F29" s="68"/>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79"/>
      <c r="C30" s="75"/>
      <c r="D30" s="32"/>
      <c r="E30" s="68"/>
      <c r="F30" s="68"/>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79"/>
      <c r="C31" s="75"/>
      <c r="D31" s="32"/>
      <c r="E31" s="68"/>
      <c r="F31" s="68"/>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c r="B32" s="79"/>
      <c r="C32" s="75"/>
      <c r="D32" s="32"/>
      <c r="E32" s="68"/>
      <c r="F32" s="68"/>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8"/>
      <c r="B33" s="85"/>
      <c r="C33" s="75"/>
      <c r="D33" s="32"/>
      <c r="E33" s="68"/>
      <c r="F33" s="68"/>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58" t="s">
        <v>28</v>
      </c>
      <c r="B34" s="33"/>
      <c r="C34" s="76"/>
      <c r="D34" s="34"/>
      <c r="E34" s="35"/>
      <c r="F34" s="36"/>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
      <c r="A35" s="58"/>
      <c r="B35" s="80"/>
      <c r="C35" s="77"/>
      <c r="D35" s="37"/>
      <c r="E35" s="69"/>
      <c r="F35" s="69"/>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
      <c r="A36" s="58"/>
      <c r="B36" s="80"/>
      <c r="C36" s="77"/>
      <c r="D36" s="37"/>
      <c r="E36" s="69"/>
      <c r="F36" s="6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
      <c r="A37" s="58"/>
      <c r="B37" s="80"/>
      <c r="C37" s="77"/>
      <c r="D37" s="37"/>
      <c r="E37" s="69"/>
      <c r="F37" s="69"/>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
      <c r="A38" s="58"/>
      <c r="B38" s="80"/>
      <c r="C38" s="77"/>
      <c r="D38" s="37"/>
      <c r="E38" s="69"/>
      <c r="F38" s="69"/>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
      <c r="A39" s="58"/>
      <c r="B39" s="80"/>
      <c r="C39" s="77"/>
      <c r="D39" s="37"/>
      <c r="E39" s="69"/>
      <c r="F39" s="69"/>
      <c r="G39" s="17"/>
      <c r="H39" s="17" t="str">
        <f t="shared"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
      <c r="A40" s="58" t="s">
        <v>30</v>
      </c>
      <c r="B40" s="81"/>
      <c r="C40" s="78"/>
      <c r="D40" s="16"/>
      <c r="E40" s="70"/>
      <c r="F40" s="70"/>
      <c r="G40" s="17"/>
      <c r="H40" s="17" t="str">
        <f t="shared" si="6"/>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4">
      <c r="A41" s="59" t="s">
        <v>29</v>
      </c>
      <c r="B41" s="38" t="s">
        <v>0</v>
      </c>
      <c r="C41" s="39"/>
      <c r="D41" s="40"/>
      <c r="E41" s="41"/>
      <c r="F41" s="42"/>
      <c r="G41" s="43"/>
      <c r="H41" s="43" t="str">
        <f t="shared" si="6"/>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row>
    <row r="42" spans="1:64" ht="30" customHeight="1" x14ac:dyDescent="0.35">
      <c r="G42" s="6"/>
    </row>
    <row r="43" spans="1:64" ht="30" customHeight="1" x14ac:dyDescent="0.35">
      <c r="C43" s="14"/>
      <c r="F43" s="60"/>
    </row>
    <row r="44" spans="1:64" ht="30" customHeight="1" x14ac:dyDescent="0.35">
      <c r="C44"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3">
      <formula>AND(TODAY()&gt;=I$5,TODAY()&lt;J$5)</formula>
    </cfRule>
  </conditionalFormatting>
  <conditionalFormatting sqref="I7:BL4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641A5-90C8-4700-B605-64CF58A20CEC}">
  <dimension ref="A1:G19"/>
  <sheetViews>
    <sheetView tabSelected="1" workbookViewId="0">
      <selection activeCell="D7" sqref="D7"/>
    </sheetView>
  </sheetViews>
  <sheetFormatPr defaultRowHeight="14.5" x14ac:dyDescent="0.35"/>
  <cols>
    <col min="1" max="1" width="14.7265625" customWidth="1"/>
    <col min="2" max="2" width="19.453125" customWidth="1"/>
    <col min="3" max="3" width="24.6328125" customWidth="1"/>
    <col min="4" max="4" width="56.08984375" bestFit="1" customWidth="1"/>
  </cols>
  <sheetData>
    <row r="1" spans="1:7" x14ac:dyDescent="0.35">
      <c r="A1" s="97" t="s">
        <v>67</v>
      </c>
      <c r="B1" s="97"/>
      <c r="C1" s="97"/>
      <c r="D1" s="97"/>
      <c r="E1" s="86"/>
      <c r="F1" s="86"/>
      <c r="G1" s="86"/>
    </row>
    <row r="2" spans="1:7" x14ac:dyDescent="0.35">
      <c r="A2" s="89" t="s">
        <v>68</v>
      </c>
      <c r="B2" s="89" t="s">
        <v>69</v>
      </c>
      <c r="C2" s="89" t="s">
        <v>70</v>
      </c>
      <c r="D2" s="89" t="s">
        <v>71</v>
      </c>
    </row>
    <row r="3" spans="1:7" x14ac:dyDescent="0.35">
      <c r="A3" s="87">
        <v>43763</v>
      </c>
      <c r="B3" s="88" t="s">
        <v>72</v>
      </c>
      <c r="C3" s="88" t="s">
        <v>74</v>
      </c>
      <c r="D3" s="88" t="s">
        <v>75</v>
      </c>
    </row>
    <row r="4" spans="1:7" x14ac:dyDescent="0.35">
      <c r="A4" s="87">
        <v>43765</v>
      </c>
      <c r="B4" s="88" t="s">
        <v>73</v>
      </c>
      <c r="C4" s="88" t="s">
        <v>74</v>
      </c>
      <c r="D4" s="88" t="s">
        <v>76</v>
      </c>
    </row>
    <row r="5" spans="1:7" x14ac:dyDescent="0.35">
      <c r="A5" s="87">
        <v>43766</v>
      </c>
      <c r="B5" s="88" t="s">
        <v>72</v>
      </c>
      <c r="C5" s="88" t="s">
        <v>78</v>
      </c>
      <c r="D5" s="88" t="s">
        <v>77</v>
      </c>
    </row>
    <row r="6" spans="1:7" x14ac:dyDescent="0.35">
      <c r="A6" s="87">
        <v>43768</v>
      </c>
      <c r="B6" s="88" t="s">
        <v>72</v>
      </c>
      <c r="C6" s="88" t="s">
        <v>79</v>
      </c>
      <c r="D6" s="88" t="s">
        <v>80</v>
      </c>
    </row>
    <row r="7" spans="1:7" x14ac:dyDescent="0.35">
      <c r="A7" s="87">
        <v>43768</v>
      </c>
      <c r="B7" s="88" t="s">
        <v>73</v>
      </c>
      <c r="C7" s="88" t="s">
        <v>79</v>
      </c>
      <c r="D7" s="88" t="s">
        <v>81</v>
      </c>
    </row>
    <row r="8" spans="1:7" x14ac:dyDescent="0.35">
      <c r="A8" s="87">
        <v>43769</v>
      </c>
      <c r="B8" s="88" t="s">
        <v>73</v>
      </c>
      <c r="C8" s="88" t="s">
        <v>74</v>
      </c>
      <c r="D8" s="88" t="s">
        <v>82</v>
      </c>
    </row>
    <row r="9" spans="1:7" x14ac:dyDescent="0.35">
      <c r="A9" s="88"/>
      <c r="B9" s="88"/>
      <c r="C9" s="88"/>
      <c r="D9" s="88"/>
    </row>
    <row r="10" spans="1:7" x14ac:dyDescent="0.35">
      <c r="A10" s="88"/>
      <c r="B10" s="88"/>
      <c r="C10" s="88"/>
      <c r="D10" s="88"/>
    </row>
    <row r="11" spans="1:7" x14ac:dyDescent="0.35">
      <c r="A11" s="88"/>
      <c r="B11" s="88"/>
      <c r="C11" s="88"/>
      <c r="D11" s="88"/>
    </row>
    <row r="12" spans="1:7" x14ac:dyDescent="0.35">
      <c r="A12" s="88"/>
      <c r="B12" s="88"/>
      <c r="C12" s="88"/>
      <c r="D12" s="88"/>
    </row>
    <row r="13" spans="1:7" x14ac:dyDescent="0.35">
      <c r="A13" s="88"/>
      <c r="B13" s="88"/>
      <c r="C13" s="88"/>
      <c r="D13" s="88"/>
    </row>
    <row r="14" spans="1:7" x14ac:dyDescent="0.35">
      <c r="A14" s="88"/>
      <c r="B14" s="88"/>
      <c r="C14" s="88"/>
      <c r="D14" s="88"/>
    </row>
    <row r="15" spans="1:7" x14ac:dyDescent="0.35">
      <c r="A15" s="88"/>
      <c r="B15" s="88"/>
      <c r="C15" s="88"/>
      <c r="D15" s="88"/>
    </row>
    <row r="16" spans="1:7" x14ac:dyDescent="0.35">
      <c r="A16" s="88"/>
      <c r="B16" s="88"/>
      <c r="C16" s="88"/>
      <c r="D16" s="88"/>
    </row>
    <row r="17" spans="1:4" x14ac:dyDescent="0.35">
      <c r="A17" s="88"/>
      <c r="B17" s="88"/>
      <c r="C17" s="88"/>
      <c r="D17" s="88"/>
    </row>
    <row r="18" spans="1:4" x14ac:dyDescent="0.35">
      <c r="A18" s="88"/>
      <c r="B18" s="88"/>
      <c r="C18" s="88"/>
      <c r="D18" s="88"/>
    </row>
    <row r="19" spans="1:4" x14ac:dyDescent="0.35">
      <c r="A19" s="88"/>
      <c r="B19" s="88"/>
      <c r="C19" s="88"/>
      <c r="D19" s="88"/>
    </row>
  </sheetData>
  <mergeCells count="1">
    <mergeCell ref="A1:D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13</v>
      </c>
      <c r="B2" s="49"/>
    </row>
    <row r="3" spans="1:2" s="54" customFormat="1" ht="27" customHeight="1" x14ac:dyDescent="0.35">
      <c r="A3" s="55" t="s">
        <v>18</v>
      </c>
      <c r="B3" s="55"/>
    </row>
    <row r="4" spans="1:2" s="51" customFormat="1" ht="26" x14ac:dyDescent="0.6">
      <c r="A4" s="52" t="s">
        <v>12</v>
      </c>
    </row>
    <row r="5" spans="1:2" ht="74.150000000000006" customHeight="1" x14ac:dyDescent="0.3">
      <c r="A5" s="53" t="s">
        <v>21</v>
      </c>
    </row>
    <row r="6" spans="1:2" ht="26.25" customHeight="1" x14ac:dyDescent="0.3">
      <c r="A6" s="52" t="s">
        <v>26</v>
      </c>
    </row>
    <row r="7" spans="1:2" s="48" customFormat="1" ht="205" customHeight="1" x14ac:dyDescent="0.35">
      <c r="A7" s="57" t="s">
        <v>25</v>
      </c>
    </row>
    <row r="8" spans="1:2" s="51" customFormat="1" ht="26" x14ac:dyDescent="0.6">
      <c r="A8" s="52" t="s">
        <v>14</v>
      </c>
    </row>
    <row r="9" spans="1:2" ht="58" x14ac:dyDescent="0.3">
      <c r="A9" s="53" t="s">
        <v>22</v>
      </c>
    </row>
    <row r="10" spans="1:2" s="48" customFormat="1" ht="28" customHeight="1" x14ac:dyDescent="0.35">
      <c r="A10" s="56" t="s">
        <v>20</v>
      </c>
    </row>
    <row r="11" spans="1:2" s="51" customFormat="1" ht="26" x14ac:dyDescent="0.6">
      <c r="A11" s="52" t="s">
        <v>11</v>
      </c>
    </row>
    <row r="12" spans="1:2" ht="29" x14ac:dyDescent="0.3">
      <c r="A12" s="53" t="s">
        <v>19</v>
      </c>
    </row>
    <row r="13" spans="1:2" s="48" customFormat="1" ht="28" customHeight="1" x14ac:dyDescent="0.35">
      <c r="A13" s="56" t="s">
        <v>5</v>
      </c>
    </row>
    <row r="14" spans="1:2" s="51" customFormat="1" ht="26" x14ac:dyDescent="0.6">
      <c r="A14" s="52" t="s">
        <v>15</v>
      </c>
    </row>
    <row r="15" spans="1:2" ht="75" customHeight="1" x14ac:dyDescent="0.3">
      <c r="A15" s="53" t="s">
        <v>16</v>
      </c>
    </row>
    <row r="16" spans="1:2" ht="72.5" x14ac:dyDescent="0.3">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Meeting Log</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2019-10-31T23:40:02Z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