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ruet\Documents\"/>
    </mc:Choice>
  </mc:AlternateContent>
  <xr:revisionPtr revIDLastSave="0" documentId="13_ncr:1_{15DC4C2F-1E08-4FFD-A011-309587FAB1A3}" xr6:coauthVersionLast="40" xr6:coauthVersionMax="40" xr10:uidLastSave="{00000000-0000-0000-0000-000000000000}"/>
  <bookViews>
    <workbookView xWindow="0" yWindow="0" windowWidth="23040" windowHeight="10404" activeTab="1" xr2:uid="{4A78984C-5738-4B1D-8D2B-F42939D88221}"/>
  </bookViews>
  <sheets>
    <sheet name="Chart1" sheetId="4" r:id="rId1"/>
    <sheet name="Sheet1" sheetId="1" r:id="rId2"/>
  </sheets>
  <definedNames>
    <definedName name="_xlnm._FilterDatabase" localSheetId="1" hidden="1">Sheet1!$A$1:$J$91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72" i="1" l="1"/>
  <c r="G265" i="1"/>
  <c r="G258" i="1"/>
  <c r="G251" i="1"/>
  <c r="D272" i="1"/>
  <c r="D271" i="1"/>
  <c r="D270" i="1"/>
  <c r="D269" i="1"/>
  <c r="D268" i="1"/>
  <c r="D267" i="1"/>
  <c r="D264" i="1"/>
  <c r="D263" i="1"/>
  <c r="D262" i="1"/>
  <c r="D261" i="1"/>
  <c r="D260" i="1"/>
  <c r="D265" i="1" s="1"/>
  <c r="D253" i="1"/>
  <c r="D254" i="1"/>
  <c r="D255" i="1"/>
  <c r="D256" i="1"/>
  <c r="D257" i="1"/>
  <c r="D258" i="1"/>
  <c r="D250" i="1"/>
  <c r="D249" i="1"/>
  <c r="D248" i="1"/>
  <c r="D247" i="1"/>
  <c r="D251" i="1" s="1"/>
  <c r="D246" i="1"/>
  <c r="G220" i="1" l="1"/>
  <c r="E220" i="1"/>
  <c r="D220" i="1"/>
  <c r="J220" i="1" l="1"/>
  <c r="D8" i="1"/>
  <c r="J8" i="1" s="1"/>
  <c r="D9" i="1"/>
  <c r="J9" i="1" s="1"/>
  <c r="D10" i="1"/>
  <c r="J10" i="1" s="1"/>
  <c r="D11" i="1"/>
  <c r="J11" i="1" s="1"/>
  <c r="D12" i="1"/>
  <c r="J12" i="1" s="1"/>
  <c r="G13" i="1"/>
  <c r="D14" i="1"/>
  <c r="J14" i="1" s="1"/>
  <c r="D15" i="1"/>
  <c r="J15" i="1" s="1"/>
  <c r="D16" i="1"/>
  <c r="J16" i="1" s="1"/>
  <c r="D17" i="1"/>
  <c r="J17" i="1" s="1"/>
  <c r="D18" i="1"/>
  <c r="J18" i="1" s="1"/>
  <c r="G19" i="1"/>
  <c r="D20" i="1"/>
  <c r="J20" i="1" s="1"/>
  <c r="D21" i="1"/>
  <c r="J21" i="1" s="1"/>
  <c r="D22" i="1"/>
  <c r="J22" i="1" s="1"/>
  <c r="D23" i="1"/>
  <c r="J23" i="1" s="1"/>
  <c r="D24" i="1"/>
  <c r="J24" i="1" s="1"/>
  <c r="G25" i="1"/>
  <c r="D26" i="1"/>
  <c r="J26" i="1" s="1"/>
  <c r="G187" i="1"/>
  <c r="D186" i="1"/>
  <c r="J186" i="1" s="1"/>
  <c r="D185" i="1"/>
  <c r="J185" i="1" s="1"/>
  <c r="D184" i="1"/>
  <c r="J184" i="1" s="1"/>
  <c r="D183" i="1"/>
  <c r="D182" i="1"/>
  <c r="J182" i="1" s="1"/>
  <c r="G181" i="1"/>
  <c r="D180" i="1"/>
  <c r="J180" i="1" s="1"/>
  <c r="D179" i="1"/>
  <c r="J179" i="1" s="1"/>
  <c r="D178" i="1"/>
  <c r="D177" i="1"/>
  <c r="J177" i="1" s="1"/>
  <c r="D176" i="1"/>
  <c r="J176" i="1" s="1"/>
  <c r="G175" i="1"/>
  <c r="D174" i="1"/>
  <c r="J174" i="1" s="1"/>
  <c r="D173" i="1"/>
  <c r="J173" i="1" s="1"/>
  <c r="D172" i="1"/>
  <c r="J172" i="1" s="1"/>
  <c r="D171" i="1"/>
  <c r="D170" i="1"/>
  <c r="J170" i="1" s="1"/>
  <c r="G169" i="1"/>
  <c r="D168" i="1"/>
  <c r="J168" i="1" s="1"/>
  <c r="D167" i="1"/>
  <c r="J167" i="1" s="1"/>
  <c r="D166" i="1"/>
  <c r="D165" i="1"/>
  <c r="J165" i="1" s="1"/>
  <c r="D164" i="1"/>
  <c r="J164" i="1" s="1"/>
  <c r="G211" i="1"/>
  <c r="D210" i="1"/>
  <c r="J210" i="1" s="1"/>
  <c r="D209" i="1"/>
  <c r="J209" i="1" s="1"/>
  <c r="D208" i="1"/>
  <c r="J208" i="1" s="1"/>
  <c r="D207" i="1"/>
  <c r="J207" i="1" s="1"/>
  <c r="D206" i="1"/>
  <c r="J206" i="1" s="1"/>
  <c r="G205" i="1"/>
  <c r="D204" i="1"/>
  <c r="J204" i="1" s="1"/>
  <c r="D203" i="1"/>
  <c r="J203" i="1" s="1"/>
  <c r="D202" i="1"/>
  <c r="J202" i="1" s="1"/>
  <c r="D201" i="1"/>
  <c r="J201" i="1" s="1"/>
  <c r="D200" i="1"/>
  <c r="J200" i="1" s="1"/>
  <c r="G199" i="1"/>
  <c r="D198" i="1"/>
  <c r="J198" i="1" s="1"/>
  <c r="D197" i="1"/>
  <c r="J197" i="1" s="1"/>
  <c r="D196" i="1"/>
  <c r="J196" i="1" s="1"/>
  <c r="D195" i="1"/>
  <c r="D194" i="1"/>
  <c r="J194" i="1" s="1"/>
  <c r="G193" i="1"/>
  <c r="D192" i="1"/>
  <c r="J192" i="1" s="1"/>
  <c r="D191" i="1"/>
  <c r="J191" i="1" s="1"/>
  <c r="D190" i="1"/>
  <c r="J190" i="1" s="1"/>
  <c r="D189" i="1"/>
  <c r="J189" i="1" s="1"/>
  <c r="D188" i="1"/>
  <c r="J188" i="1" s="1"/>
  <c r="D13" i="1" l="1"/>
  <c r="J13" i="1" s="1"/>
  <c r="D25" i="1"/>
  <c r="J25" i="1" s="1"/>
  <c r="E19" i="1"/>
  <c r="D19" i="1"/>
  <c r="J19" i="1" s="1"/>
  <c r="E25" i="1"/>
  <c r="E13" i="1"/>
  <c r="D181" i="1"/>
  <c r="J181" i="1" s="1"/>
  <c r="E187" i="1"/>
  <c r="E175" i="1"/>
  <c r="D169" i="1"/>
  <c r="J169" i="1" s="1"/>
  <c r="E169" i="1"/>
  <c r="J171" i="1"/>
  <c r="E181" i="1"/>
  <c r="J183" i="1"/>
  <c r="J166" i="1"/>
  <c r="J178" i="1"/>
  <c r="D175" i="1"/>
  <c r="J175" i="1" s="1"/>
  <c r="D187" i="1"/>
  <c r="J187" i="1" s="1"/>
  <c r="E193" i="1"/>
  <c r="D205" i="1"/>
  <c r="J205" i="1" s="1"/>
  <c r="E205" i="1"/>
  <c r="E199" i="1"/>
  <c r="D193" i="1"/>
  <c r="J193" i="1" s="1"/>
  <c r="D199" i="1"/>
  <c r="J199" i="1" s="1"/>
  <c r="D211" i="1"/>
  <c r="J211" i="1" s="1"/>
  <c r="J195" i="1"/>
  <c r="E211" i="1"/>
  <c r="G145" i="1"/>
  <c r="G133" i="1"/>
  <c r="G163" i="1"/>
  <c r="D162" i="1"/>
  <c r="J162" i="1" s="1"/>
  <c r="D161" i="1"/>
  <c r="J161" i="1" s="1"/>
  <c r="D160" i="1"/>
  <c r="J160" i="1" s="1"/>
  <c r="D159" i="1"/>
  <c r="D158" i="1"/>
  <c r="J158" i="1" s="1"/>
  <c r="G157" i="1"/>
  <c r="D156" i="1"/>
  <c r="J156" i="1" s="1"/>
  <c r="D155" i="1"/>
  <c r="J155" i="1" s="1"/>
  <c r="D154" i="1"/>
  <c r="J154" i="1" s="1"/>
  <c r="D153" i="1"/>
  <c r="J153" i="1" s="1"/>
  <c r="D152" i="1"/>
  <c r="J152" i="1" s="1"/>
  <c r="G151" i="1"/>
  <c r="D150" i="1"/>
  <c r="J150" i="1" s="1"/>
  <c r="D149" i="1"/>
  <c r="J149" i="1" s="1"/>
  <c r="D148" i="1"/>
  <c r="J148" i="1" s="1"/>
  <c r="D147" i="1"/>
  <c r="D146" i="1"/>
  <c r="J146" i="1" s="1"/>
  <c r="D144" i="1"/>
  <c r="J144" i="1" s="1"/>
  <c r="D143" i="1"/>
  <c r="J143" i="1" s="1"/>
  <c r="D142" i="1"/>
  <c r="J142" i="1" s="1"/>
  <c r="D141" i="1"/>
  <c r="J141" i="1" s="1"/>
  <c r="D140" i="1"/>
  <c r="J140" i="1" s="1"/>
  <c r="G139" i="1"/>
  <c r="D138" i="1"/>
  <c r="J138" i="1" s="1"/>
  <c r="D137" i="1"/>
  <c r="J137" i="1" s="1"/>
  <c r="D136" i="1"/>
  <c r="J136" i="1" s="1"/>
  <c r="D135" i="1"/>
  <c r="D134" i="1"/>
  <c r="J134" i="1" s="1"/>
  <c r="D132" i="1"/>
  <c r="J132" i="1" s="1"/>
  <c r="D131" i="1"/>
  <c r="J131" i="1" s="1"/>
  <c r="D130" i="1"/>
  <c r="J130" i="1" s="1"/>
  <c r="D129" i="1"/>
  <c r="J129" i="1" s="1"/>
  <c r="D128" i="1"/>
  <c r="J128" i="1" s="1"/>
  <c r="D122" i="1"/>
  <c r="J122" i="1" s="1"/>
  <c r="D123" i="1"/>
  <c r="D124" i="1"/>
  <c r="J124" i="1" s="1"/>
  <c r="D125" i="1"/>
  <c r="J125" i="1" s="1"/>
  <c r="D126" i="1"/>
  <c r="J126" i="1" s="1"/>
  <c r="G127" i="1"/>
  <c r="G121" i="1"/>
  <c r="D120" i="1"/>
  <c r="J120" i="1" s="1"/>
  <c r="D119" i="1"/>
  <c r="J119" i="1" s="1"/>
  <c r="D118" i="1"/>
  <c r="D117" i="1"/>
  <c r="J117" i="1" s="1"/>
  <c r="D116" i="1"/>
  <c r="J116" i="1" s="1"/>
  <c r="G97" i="1"/>
  <c r="D96" i="1"/>
  <c r="J96" i="1" s="1"/>
  <c r="D95" i="1"/>
  <c r="J95" i="1" s="1"/>
  <c r="D94" i="1"/>
  <c r="J94" i="1" s="1"/>
  <c r="D93" i="1"/>
  <c r="J93" i="1" s="1"/>
  <c r="D92" i="1"/>
  <c r="J92" i="1" s="1"/>
  <c r="G115" i="1"/>
  <c r="D114" i="1"/>
  <c r="J114" i="1" s="1"/>
  <c r="D113" i="1"/>
  <c r="J113" i="1" s="1"/>
  <c r="D112" i="1"/>
  <c r="J112" i="1" s="1"/>
  <c r="D111" i="1"/>
  <c r="J111" i="1" s="1"/>
  <c r="D110" i="1"/>
  <c r="G109" i="1"/>
  <c r="D108" i="1"/>
  <c r="J108" i="1" s="1"/>
  <c r="D107" i="1"/>
  <c r="J107" i="1" s="1"/>
  <c r="D106" i="1"/>
  <c r="J106" i="1" s="1"/>
  <c r="D105" i="1"/>
  <c r="J105" i="1" s="1"/>
  <c r="D104" i="1"/>
  <c r="J104" i="1" s="1"/>
  <c r="G103" i="1"/>
  <c r="D102" i="1"/>
  <c r="J102" i="1" s="1"/>
  <c r="D101" i="1"/>
  <c r="J101" i="1" s="1"/>
  <c r="D100" i="1"/>
  <c r="J100" i="1" s="1"/>
  <c r="D99" i="1"/>
  <c r="J99" i="1" s="1"/>
  <c r="D98" i="1"/>
  <c r="J98" i="1" s="1"/>
  <c r="G49" i="1"/>
  <c r="D48" i="1"/>
  <c r="J48" i="1" s="1"/>
  <c r="D47" i="1"/>
  <c r="J47" i="1" s="1"/>
  <c r="D46" i="1"/>
  <c r="J46" i="1" s="1"/>
  <c r="D45" i="1"/>
  <c r="J45" i="1" s="1"/>
  <c r="D44" i="1"/>
  <c r="J44" i="1" s="1"/>
  <c r="G7" i="1"/>
  <c r="E127" i="1" l="1"/>
  <c r="E49" i="1"/>
  <c r="E97" i="1"/>
  <c r="E103" i="1"/>
  <c r="E109" i="1"/>
  <c r="E115" i="1"/>
  <c r="E121" i="1"/>
  <c r="E163" i="1"/>
  <c r="E157" i="1"/>
  <c r="E151" i="1"/>
  <c r="E145" i="1"/>
  <c r="E139" i="1"/>
  <c r="D133" i="1"/>
  <c r="J133" i="1" s="1"/>
  <c r="E133" i="1"/>
  <c r="D157" i="1"/>
  <c r="J157" i="1" s="1"/>
  <c r="D145" i="1"/>
  <c r="J145" i="1" s="1"/>
  <c r="J135" i="1"/>
  <c r="J147" i="1"/>
  <c r="J159" i="1"/>
  <c r="D139" i="1"/>
  <c r="J139" i="1" s="1"/>
  <c r="D151" i="1"/>
  <c r="J151" i="1" s="1"/>
  <c r="D163" i="1"/>
  <c r="J163" i="1" s="1"/>
  <c r="D115" i="1"/>
  <c r="J115" i="1" s="1"/>
  <c r="D127" i="1"/>
  <c r="J127" i="1" s="1"/>
  <c r="D121" i="1"/>
  <c r="J121" i="1" s="1"/>
  <c r="J118" i="1"/>
  <c r="J123" i="1"/>
  <c r="D109" i="1"/>
  <c r="J109" i="1" s="1"/>
  <c r="D97" i="1"/>
  <c r="J97" i="1" s="1"/>
  <c r="D103" i="1"/>
  <c r="J103" i="1" s="1"/>
  <c r="J110" i="1"/>
  <c r="D49" i="1"/>
  <c r="J49" i="1" s="1"/>
  <c r="G43" i="1"/>
  <c r="G55" i="1"/>
  <c r="D54" i="1"/>
  <c r="J54" i="1" s="1"/>
  <c r="D53" i="1"/>
  <c r="J53" i="1" s="1"/>
  <c r="D52" i="1"/>
  <c r="J52" i="1" s="1"/>
  <c r="D51" i="1"/>
  <c r="D50" i="1"/>
  <c r="J50" i="1" s="1"/>
  <c r="G79" i="1"/>
  <c r="D90" i="1"/>
  <c r="J90" i="1" s="1"/>
  <c r="D84" i="1"/>
  <c r="J84" i="1" s="1"/>
  <c r="D89" i="1"/>
  <c r="J89" i="1" s="1"/>
  <c r="D88" i="1"/>
  <c r="J88" i="1" s="1"/>
  <c r="D87" i="1"/>
  <c r="D86" i="1"/>
  <c r="J86" i="1" s="1"/>
  <c r="D83" i="1"/>
  <c r="J83" i="1" s="1"/>
  <c r="D82" i="1"/>
  <c r="J82" i="1" s="1"/>
  <c r="D81" i="1"/>
  <c r="D80" i="1"/>
  <c r="D78" i="1"/>
  <c r="J78" i="1" s="1"/>
  <c r="D77" i="1"/>
  <c r="J77" i="1" s="1"/>
  <c r="D76" i="1"/>
  <c r="J76" i="1" s="1"/>
  <c r="D75" i="1"/>
  <c r="D74" i="1"/>
  <c r="J74" i="1" s="1"/>
  <c r="D72" i="1"/>
  <c r="J72" i="1" s="1"/>
  <c r="D71" i="1"/>
  <c r="J71" i="1" s="1"/>
  <c r="D70" i="1"/>
  <c r="J70" i="1" s="1"/>
  <c r="D69" i="1"/>
  <c r="D68" i="1"/>
  <c r="J68" i="1" s="1"/>
  <c r="D66" i="1"/>
  <c r="J66" i="1" s="1"/>
  <c r="D65" i="1"/>
  <c r="J65" i="1" s="1"/>
  <c r="D64" i="1"/>
  <c r="J64" i="1" s="1"/>
  <c r="D63" i="1"/>
  <c r="D62" i="1"/>
  <c r="J62" i="1" s="1"/>
  <c r="D60" i="1"/>
  <c r="J60" i="1" s="1"/>
  <c r="D59" i="1"/>
  <c r="J59" i="1" s="1"/>
  <c r="D58" i="1"/>
  <c r="J58" i="1" s="1"/>
  <c r="D57" i="1"/>
  <c r="D56" i="1"/>
  <c r="J56" i="1" s="1"/>
  <c r="G91" i="1"/>
  <c r="G85" i="1"/>
  <c r="G67" i="1"/>
  <c r="G73" i="1"/>
  <c r="G86" i="1"/>
  <c r="G61" i="1"/>
  <c r="G37" i="1"/>
  <c r="G31" i="1"/>
  <c r="J69" i="1" l="1"/>
  <c r="E73" i="1"/>
  <c r="J81" i="1"/>
  <c r="E85" i="1"/>
  <c r="J51" i="1"/>
  <c r="E55" i="1"/>
  <c r="J63" i="1"/>
  <c r="E67" i="1"/>
  <c r="J75" i="1"/>
  <c r="E79" i="1"/>
  <c r="J57" i="1"/>
  <c r="E61" i="1"/>
  <c r="J87" i="1"/>
  <c r="E91" i="1"/>
  <c r="D55" i="1"/>
  <c r="J55" i="1" s="1"/>
  <c r="D67" i="1"/>
  <c r="J67" i="1" s="1"/>
  <c r="D91" i="1"/>
  <c r="J91" i="1" s="1"/>
  <c r="D79" i="1"/>
  <c r="J79" i="1" s="1"/>
  <c r="D73" i="1"/>
  <c r="J73" i="1" s="1"/>
  <c r="D61" i="1"/>
  <c r="J61" i="1" s="1"/>
  <c r="D85" i="1"/>
  <c r="J85" i="1" s="1"/>
  <c r="J80" i="1"/>
  <c r="D30" i="1"/>
  <c r="J30" i="1" s="1"/>
  <c r="D29" i="1"/>
  <c r="J29" i="1" s="1"/>
  <c r="D28" i="1"/>
  <c r="J28" i="1" s="1"/>
  <c r="D27" i="1"/>
  <c r="D42" i="1"/>
  <c r="J42" i="1" s="1"/>
  <c r="D41" i="1"/>
  <c r="J41" i="1" s="1"/>
  <c r="D40" i="1"/>
  <c r="J40" i="1" s="1"/>
  <c r="D39" i="1"/>
  <c r="D38" i="1"/>
  <c r="J38" i="1" s="1"/>
  <c r="D36" i="1"/>
  <c r="J36" i="1" s="1"/>
  <c r="D35" i="1"/>
  <c r="J35" i="1" s="1"/>
  <c r="D34" i="1"/>
  <c r="J34" i="1" s="1"/>
  <c r="D33" i="1"/>
  <c r="D32" i="1"/>
  <c r="J32" i="1" s="1"/>
  <c r="D6" i="1"/>
  <c r="J6" i="1" s="1"/>
  <c r="D5" i="1"/>
  <c r="J5" i="1" s="1"/>
  <c r="D4" i="1"/>
  <c r="J4" i="1" s="1"/>
  <c r="D3" i="1"/>
  <c r="D2" i="1"/>
  <c r="J2" i="1" s="1"/>
  <c r="J39" i="1" l="1"/>
  <c r="E43" i="1"/>
  <c r="J33" i="1"/>
  <c r="E37" i="1"/>
  <c r="J3" i="1"/>
  <c r="E7" i="1"/>
  <c r="J27" i="1"/>
  <c r="D43" i="1"/>
  <c r="J43" i="1" s="1"/>
  <c r="D37" i="1"/>
  <c r="J37" i="1" s="1"/>
  <c r="D7" i="1"/>
  <c r="J7" i="1" s="1"/>
  <c r="E31" i="1" l="1"/>
  <c r="D31" i="1"/>
  <c r="J31" i="1" s="1"/>
</calcChain>
</file>

<file path=xl/sharedStrings.xml><?xml version="1.0" encoding="utf-8"?>
<sst xmlns="http://schemas.openxmlformats.org/spreadsheetml/2006/main" count="337" uniqueCount="99">
  <si>
    <t>Camera Time</t>
  </si>
  <si>
    <t>Real Time</t>
  </si>
  <si>
    <t>Latency</t>
  </si>
  <si>
    <t>Comments</t>
  </si>
  <si>
    <t>Limelight doesn't allow manipulation of USBcam settings</t>
  </si>
  <si>
    <t>Bandwidth(MegaBits)</t>
  </si>
  <si>
    <t>Bandwith(Bytes)</t>
  </si>
  <si>
    <t>Testing Complete?</t>
  </si>
  <si>
    <t>Latency was sometimes much greater than the average (i.e. 0.27). Greater fluctuation?</t>
  </si>
  <si>
    <t>StandardDev Latency</t>
  </si>
  <si>
    <t>Very blue picture.</t>
  </si>
  <si>
    <t>Limelight doesn't allow manipulation of USBcam settings. USBCams stopped working before I could test bandwidth</t>
  </si>
  <si>
    <t>Axis Built In(MJPEG, Color, 30 FPS, 320*240 Res, 0 Comp)</t>
  </si>
  <si>
    <t>Axis Built In Average(MJPEG, Color, 30 FPS, 320*240 Res, 0 Comp)</t>
  </si>
  <si>
    <t>RoboRIOUSB Lifecam(MJPEG, Color, 30 FPS, 320*240 Res, 0 Comp)</t>
  </si>
  <si>
    <t>RoboRIOUSB Lifecam Average(MJPEG, Color, 30 FPS, 320*240 Res, 0 Comp)</t>
  </si>
  <si>
    <t>RaspberryPiUSB C920(MJPEG, Color, 30 FPS, 320*240 Res, 0 Comp)</t>
  </si>
  <si>
    <t>RaspberryPiUSB C920 Average(MJPEG, Color, 30 FPS, 320*240 Res, 0 Comp)</t>
  </si>
  <si>
    <t>RaspberryPiUSB MegaPixel(MJPEG, Color, 30 FPS, 320*240 Res, 0 Comp)</t>
  </si>
  <si>
    <t>RaspberryPiUSB Mega Pixel Average(MJPEG, Color, 30 FPS, 320*240 Res, 0 Comp)</t>
  </si>
  <si>
    <t>RaspberryPiUSB Lifecam(MJPEG, Color, 30 FPS, 320*240 Res, 0 Comp)</t>
  </si>
  <si>
    <t>RaspberryPiUSB Lifecam Average(MJPEG, Color, 30 FPS,  Res, 0 Comp)</t>
  </si>
  <si>
    <t>LimelightUSB Lifecam(MJPEG, Color, ? FPS, ? Res, ? Comp)</t>
  </si>
  <si>
    <t>LimelightUSB Lifecam Average(MJPEG, Color, ? FPS, ? Res, ? Comp)</t>
  </si>
  <si>
    <t>Limelight Built In(MJPEG, Color, 22 FPS, 320*240 Res, 0 Comp)</t>
  </si>
  <si>
    <t>Limelight Built In Average(MJPEG, Color, 22 FPS, 320*240 Res, 0 Comp)</t>
  </si>
  <si>
    <t>LimelightUSB C920(MJPEG, Color, ? FPS, ? Res, ? Comp)</t>
  </si>
  <si>
    <t>LimelightUSB C920 Average(MJPEG, Color, ? FPS, ? Res, ? Comp)</t>
  </si>
  <si>
    <t>RaspberryPi C920/MegaPixel:C920Stream(MJPEG, Color, 30 FPS, 320*240 Res, 0 Comp)</t>
  </si>
  <si>
    <t>RaspberryPi C920/Lifecam:C920Stream(MJPEG, Color, 30 FPS, 320*240 Res, 0 Comp)</t>
  </si>
  <si>
    <t>RaspberryPi C920/MegaPixel:MPStream(MJPEG, Color, 30 FPS, 320*240 Res, 0 Comp)</t>
  </si>
  <si>
    <t>RaspberryPi Lifecam/MegaPixel:LifecamStream(MJPEG, Color, 30 FPS, 320*240 Res, 0 Comp)</t>
  </si>
  <si>
    <t>RaspberryPi C920/Lifecam:LifecamStream(MJPEG, Color, 30 FPS, 320*240 Res, 0 Comp)</t>
  </si>
  <si>
    <t>RaspberryPi Lifecam/MegaPixel:MPStream(MJPEG, Color, 30 FPS, 320*240 Res, 0 Comp)</t>
  </si>
  <si>
    <t>Axis Built In(MJPEG, Color, 20 FPS, 320*240 Res, 0 Comp)</t>
  </si>
  <si>
    <t>Axis Built In Average(MJPEG, Color, 20 FPS, 320*240 Res, 0 Comp)</t>
  </si>
  <si>
    <t>RaspberryPiUSB C920(MJPEG, Color, 20 FPS, 320*240 Res, 0 Comp)</t>
  </si>
  <si>
    <t>RaspberryPiUSB C920 Average(MJPEG, Color, 20 FPS, 320*240 Res, 0 Comp)</t>
  </si>
  <si>
    <t>RaspberryPiUSB MegaPixel(MJPEG, Color, 20 FPS, 320*240 Res, 0 Comp)</t>
  </si>
  <si>
    <t>RaspberryPiUSB Mega Pixel Average(MJPEG, Color, 20 FPS, 320*240 Res, 0 Comp)</t>
  </si>
  <si>
    <t>RaspberryPiUSB Lifecam(MJPEG, Color, 20 FPS, 320*240 Res, 0 Comp)</t>
  </si>
  <si>
    <t>RaspberryPiUSB Lifecam Average(MJPEG, Color, 20 FPS, 320*240 Res, 0 Comp)</t>
  </si>
  <si>
    <t>RoboRIOUSB MegaPixel(MJPEG, Color, 20 FPS, 320*240 Res, 0 Comp)</t>
  </si>
  <si>
    <t>RoboRIOUSB MegaPixel Average(MJPEG, Color, 20 FPS, 320*240 Res, 0 Comp)</t>
  </si>
  <si>
    <t>RoboRIOUSB Lifecam(MJPEG, Color, 20 FPS, 320*240 Res, 0 Comp)</t>
  </si>
  <si>
    <t>RoboRIOUSB Lifecam Average(MJPEG, Color, 20 FPS, 320*240 Res, 0 Comp)</t>
  </si>
  <si>
    <t>Axis Built In(MJPEG, Color, 30 FPS, 240*180 Res, 0 Comp)</t>
  </si>
  <si>
    <t>Axis Built In Average(MJPEG, Color, 30 FPS, 240*180 Res, 0 Comp)</t>
  </si>
  <si>
    <t>RaspberryPiUSB C920(MJPEG, Color, 30 FPS, 240*180 Res, 0 Comp)</t>
  </si>
  <si>
    <t>RaspberryPiUSB C920 Average(MJPEG, Color, 30 FPS, 240*180 Res, 0 Comp)</t>
  </si>
  <si>
    <t>RaspberryPiUSB MegaPixel(MJPEG, Color, 30 FPS, 240*180 Res, 0 Comp)</t>
  </si>
  <si>
    <t>RaspberryPiUSB Mega Pixel Average(MJPEG, Color, 30 FPS, 240*180 Res, 0 Comp)</t>
  </si>
  <si>
    <t>RaspberryPiUSB Lifecam(MJPEG, Color, 30 FPS, 240*180 Res, 0 Comp)</t>
  </si>
  <si>
    <t>RaspberryPiUSB Lifecam Average(MJPEG, Color, 30 FPS, 240*180 Res, 0 Comp)</t>
  </si>
  <si>
    <t>RoboRIOUSB MegaPixel(MJPEG, Color, 30 FPS, 240*180 Res, 0 Comp)</t>
  </si>
  <si>
    <t>RoboRIOUSB MegaPixel Average(MJPEG, Color, 30 FPS, 240*180 Res, 0 Comp)</t>
  </si>
  <si>
    <t>RoboRIOUSB Lifecam(MJPEG, Color, 30 FPS, 240*180 Res, 0 Comp)</t>
  </si>
  <si>
    <t>RoboRIOUSB Lifecam Average(MJPEG, Color, 30 FPS, 240*180 Res, 0 Comp)</t>
  </si>
  <si>
    <t>Axis Built In(MJPEG, Color, 20 FPS, 240*180 Res, 0 Comp)</t>
  </si>
  <si>
    <t>Axis Built In Average(MJPEG, Color, 20 FPS, 240*180 Res, 0 Comp)</t>
  </si>
  <si>
    <t>RaspberryPiUSB C920(MJPEG, Color, 20 FPS, 240*180 Res, 0 Comp)</t>
  </si>
  <si>
    <t>RaspberryPiUSB C920 Average(MJPEG, Color, 20 FPS, 240*180 Res, 0 Comp)</t>
  </si>
  <si>
    <t>RaspberryPiUSB MegaPixel(MJPEG, Color, 20 FPS, 240*180 Res, 0 Comp)</t>
  </si>
  <si>
    <t>RaspberryPiUSB Mega Pixel Average(MJPEG, Color, 20 FPS, 240*180 Res, 0 Comp)</t>
  </si>
  <si>
    <t>RaspberryPiUSB Lifecam(MJPEG, Color, 20 FPS, 240*180 Res, 0 Comp)</t>
  </si>
  <si>
    <t>RaspberryPiUSB Lifecam Average(MJPEG, Color, 20 FPS, 240*180 Res, 0 Comp)</t>
  </si>
  <si>
    <t>Axis Built In(MJPEG, Color, 30 FPS, 320*240 Res, 25 Comp)</t>
  </si>
  <si>
    <t>Axis Built In Average(MJPEG, Color, 30 FPS, 320*240 Res, 25 Comp)</t>
  </si>
  <si>
    <t>RaspberryPiUSB C920(MJPEG, Color, 30 FPS, 320*240 Res, 25 Comp)</t>
  </si>
  <si>
    <t>RaspberryPiUSB C920 Average(MJPEG, Color, 30 FPS, 320*240 Res, 25 Comp)</t>
  </si>
  <si>
    <t>RaspberryPiUSB MegaPixel(MJPEG, Color, 30 FPS, 320*240 Res, 25 Comp)</t>
  </si>
  <si>
    <t>RaspberryPiUSB Mega Pixel Average(MJPEG, Color, 30 FPS, 320*240 Res, 25 Comp)</t>
  </si>
  <si>
    <t>RaspberryPiUSB Lifecam(MJPEG, Color, 30 FPS, 320*240 Res, 25 Comp)</t>
  </si>
  <si>
    <t>RaspberryPiUSB Lifecam Average(MJPEG, Color, 30 FPS, 320*240 Res, 25 Comp)</t>
  </si>
  <si>
    <t>RoboRIOUSB MegaPixel(MJPEG, Color, 30 FPS, 320*240 Res, 0 Comp)</t>
  </si>
  <si>
    <t>RoboRIOUSB MegaPixel Average(MJPEG, Color, 30 FPS, 320*240 Res, 0 Comp)</t>
  </si>
  <si>
    <t>RaspberryPi C920/MegaPixel:C920Stream Average(MJPEG, Color, 30 FPS, 320*240 Res, 0 Comp)</t>
  </si>
  <si>
    <t>RaspberryPi C920/Lifecam:C920Stream Average(MJPEG, Color, 30 FPS, 320*240 Res, 0 Comp)</t>
  </si>
  <si>
    <t>RaspberryPi C920/MegaPixel:MPStream Average(MJPEG, Color, 30 FPS, 320*240 Res, 0 Comp)</t>
  </si>
  <si>
    <t>RaspberryPi Lifecam/MegaPixel:LifecamStream Average(MJPEG, Color, 30 FPS, 320*240 Res, 0 Comp)</t>
  </si>
  <si>
    <t>RaspberryPi C920/Lifecam:LifecamStream Average(MJPEG, Color, 30 FPS, 320*240 Res, 0 Comp)</t>
  </si>
  <si>
    <t>RaspberryPi Lifecam/MegaPixel:MPStream Average(MJPEG, Color, 30 FPS, 320*240 Res, 0 Comp)</t>
  </si>
  <si>
    <t>Configuration</t>
  </si>
  <si>
    <t>Yes</t>
  </si>
  <si>
    <t>No</t>
  </si>
  <si>
    <t>Latency (cs)</t>
  </si>
  <si>
    <t>Standard Dev Latency</t>
  </si>
  <si>
    <t>Bandwidth (bytes)</t>
  </si>
  <si>
    <t>Bandwidth (mbits)</t>
  </si>
  <si>
    <t>RT</t>
  </si>
  <si>
    <t>CT</t>
  </si>
  <si>
    <t>RaspiLifecam: Retest(MJPEG, Color, 20 FPS, 320*240 Res, 0 Comp)</t>
  </si>
  <si>
    <t>RoboRioLifecam: Retest(MJPEG, Color, 30 FPS, 240*180 Res, 0 Comp)</t>
  </si>
  <si>
    <t>RoboRioLifecam: Retest(MJPEG, Color, 30 FPS, 240*180 Res, 0 Comp) Average</t>
  </si>
  <si>
    <t>RaspiLifecam: Retest(MJPEG, Color, 20 FPS, 320*240 Res, 0 Comp) Average</t>
  </si>
  <si>
    <t>RaspiLifecam: Retest(MJPEG, Color, 30 FPS, 240*180 Res, 0 Comp)</t>
  </si>
  <si>
    <t>RaspiLifecam: Retest(MJPEG, Color, 30 FPS, 240*180 Res, 0 Comp) Average</t>
  </si>
  <si>
    <t>RoboRioLifecam: Retest(MJPEG, Color, 20 FPS, 320*240 Res, 0 Comp)</t>
  </si>
  <si>
    <t>RoboRioLifecam: Retest(MJPEG, Color, 20 FPS, 320*240 Res, 0 Comp)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</si>
</sst>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81"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  <dxf>
      <fill>
        <patternFill>
          <bgColor rgb="FF00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Latency</a:t>
            </a:r>
            <a:r>
              <a:rPr lang="en-US" baseline="0"/>
              <a:t> (cs) &amp; Bandwidth (Mb) For Different Camera Configurations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Sheet1!$C$213</c:f>
              <c:strCache>
                <c:ptCount val="1"/>
                <c:pt idx="0">
                  <c:v>Latency (cs)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Sheet1!$A$214:$A$244</c:f>
              <c:strCache>
                <c:ptCount val="31"/>
                <c:pt idx="0">
                  <c:v>RaspberryPiUSB Mega Pixel Average(MJPEG, Color, 30 FPS, 320*240 Res, 25 Comp)</c:v>
                </c:pt>
                <c:pt idx="1">
                  <c:v>RaspberryPiUSB Lifecam Average(MJPEG, Color, 30 FPS, 320*240 Res, 25 Comp)</c:v>
                </c:pt>
                <c:pt idx="2">
                  <c:v>RoboRIOUSB Lifecam Average(MJPEG, Color, 30 FPS, 320*240 Res, 0 Comp)</c:v>
                </c:pt>
                <c:pt idx="3">
                  <c:v>LimelightUSB C920 Average(MJPEG, Color, ? FPS, ? Res, ? Comp)</c:v>
                </c:pt>
                <c:pt idx="4">
                  <c:v>RaspberryPiUSB C920 Average(MJPEG, Color, 30 FPS, 320*240 Res, 25 Comp)</c:v>
                </c:pt>
                <c:pt idx="5">
                  <c:v>RaspberryPiUSB Mega Pixel Average(MJPEG, Color, 20 FPS, 320*240 Res, 0 Comp)</c:v>
                </c:pt>
                <c:pt idx="6">
                  <c:v>RaspberryPiUSB C920 Average(MJPEG, Color, 30 FPS, 320*240 Res, 0 Comp)</c:v>
                </c:pt>
                <c:pt idx="7">
                  <c:v>Limelight Built In Average(MJPEG, Color, 22 FPS, 320*240 Res, 0 Comp)</c:v>
                </c:pt>
                <c:pt idx="8">
                  <c:v>RoboRIOUSB MegaPixel Average(MJPEG, Color, 30 FPS, 320*240 Res, 0 Comp)</c:v>
                </c:pt>
                <c:pt idx="9">
                  <c:v>RaspberryPiUSB C920 Average(MJPEG, Color, 20 FPS, 320*240 Res, 0 Comp)</c:v>
                </c:pt>
                <c:pt idx="10">
                  <c:v>LimelightUSB Lifecam Average(MJPEG, Color, ? FPS, ? Res, ? Comp)</c:v>
                </c:pt>
                <c:pt idx="11">
                  <c:v>RaspberryPiUSB Lifecam Average(MJPEG, Color, 20 FPS, 320*240 Res, 0 Comp)</c:v>
                </c:pt>
                <c:pt idx="12">
                  <c:v>RoboRIOUSB MegaPixel Average(MJPEG, Color, 20 FPS, 320*240 Res, 0 Comp)</c:v>
                </c:pt>
                <c:pt idx="13">
                  <c:v>RoboRIOUSB MegaPixel Average(MJPEG, Color, 30 FPS, 240*180 Res, 0 Comp)</c:v>
                </c:pt>
                <c:pt idx="14">
                  <c:v>Axis Built In Average(MJPEG, Color, 20 FPS, 320*240 Res, 0 Comp)</c:v>
                </c:pt>
                <c:pt idx="15">
                  <c:v>RoboRIOUSB Lifecam Average(MJPEG, Color, 30 FPS, 240*180 Res, 0 Comp)</c:v>
                </c:pt>
                <c:pt idx="16">
                  <c:v>Axis Built In Average(MJPEG, Color, 30 FPS, 320*240 Res, 25 Comp)</c:v>
                </c:pt>
                <c:pt idx="17">
                  <c:v>RaspberryPiUSB Mega Pixel Average(MJPEG, Color, 30 FPS, 320*240 Res, 0 Comp)</c:v>
                </c:pt>
                <c:pt idx="18">
                  <c:v>Axis Built In Average(MJPEG, Color, 30 FPS, 240*180 Res, 0 Comp)</c:v>
                </c:pt>
                <c:pt idx="19">
                  <c:v>RaspberryPiUSB Mega Pixel Average(MJPEG, Color, 30 FPS, 240*180 Res, 0 Comp)</c:v>
                </c:pt>
                <c:pt idx="20">
                  <c:v>RaspberryPi Lifecam/MegaPixel:MPStream Average(MJPEG, Color, 30 FPS, 320*240 Res, 0 Comp)</c:v>
                </c:pt>
                <c:pt idx="21">
                  <c:v>RaspberryPi C920/MegaPixel:C920Stream Average(MJPEG, Color, 30 FPS, 320*240 Res, 0 Comp)</c:v>
                </c:pt>
                <c:pt idx="22">
                  <c:v>RoboRIOUSB Lifecam Average(MJPEG, Color, 20 FPS, 320*240 Res, 0 Comp)</c:v>
                </c:pt>
                <c:pt idx="23">
                  <c:v>RaspberryPiUSB Lifecam Average(MJPEG, Color, 30 FPS,  Res, 0 Comp)</c:v>
                </c:pt>
                <c:pt idx="24">
                  <c:v>Axis Built In Average(MJPEG, Color, 30 FPS, 320*240 Res, 0 Comp)</c:v>
                </c:pt>
                <c:pt idx="25">
                  <c:v>RaspberryPi C920/MegaPixel:MPStream Average(MJPEG, Color, 30 FPS, 320*240 Res, 0 Comp)</c:v>
                </c:pt>
                <c:pt idx="26">
                  <c:v>RaspberryPi Lifecam/MegaPixel:LifecamStream Average(MJPEG, Color, 30 FPS, 320*240 Res, 0 Comp)</c:v>
                </c:pt>
                <c:pt idx="27">
                  <c:v>RaspberryPi C920/Lifecam:C920Stream Average(MJPEG, Color, 30 FPS, 320*240 Res, 0 Comp)</c:v>
                </c:pt>
                <c:pt idx="28">
                  <c:v>RaspberryPi C920/Lifecam:LifecamStream Average(MJPEG, Color, 30 FPS, 320*240 Res, 0 Comp)</c:v>
                </c:pt>
                <c:pt idx="29">
                  <c:v>RaspberryPiUSB Lifecam Average(MJPEG, Color, 30 FPS, 240*180 Res, 0 Comp)</c:v>
                </c:pt>
                <c:pt idx="30">
                  <c:v>RaspberryPiUSB C920 Average(MJPEG, Color, 30 FPS, 240*180 Res, 0 Comp)</c:v>
                </c:pt>
              </c:strCache>
            </c:strRef>
          </c:cat>
          <c:val>
            <c:numRef>
              <c:f>Sheet1!$C$214:$C$244</c:f>
              <c:numCache>
                <c:formatCode>General</c:formatCode>
                <c:ptCount val="31"/>
                <c:pt idx="0">
                  <c:v>25.999999999999989</c:v>
                </c:pt>
                <c:pt idx="1">
                  <c:v>25.999999999999989</c:v>
                </c:pt>
                <c:pt idx="2">
                  <c:v>24.999999999999986</c:v>
                </c:pt>
                <c:pt idx="3">
                  <c:v>24.800000000000004</c:v>
                </c:pt>
                <c:pt idx="4">
                  <c:v>24.6</c:v>
                </c:pt>
                <c:pt idx="5">
                  <c:v>19.999999999999975</c:v>
                </c:pt>
                <c:pt idx="6">
                  <c:v>18.866666666666656</c:v>
                </c:pt>
                <c:pt idx="7">
                  <c:v>18.400000000000006</c:v>
                </c:pt>
                <c:pt idx="8">
                  <c:v>17.599999999999998</c:v>
                </c:pt>
                <c:pt idx="9">
                  <c:v>17.399999999999999</c:v>
                </c:pt>
                <c:pt idx="10">
                  <c:v>17.199999999999989</c:v>
                </c:pt>
                <c:pt idx="11">
                  <c:v>17.199999999999982</c:v>
                </c:pt>
                <c:pt idx="12">
                  <c:v>16.400000000000006</c:v>
                </c:pt>
                <c:pt idx="13">
                  <c:v>15.399999999999997</c:v>
                </c:pt>
                <c:pt idx="14">
                  <c:v>15.399999999999975</c:v>
                </c:pt>
                <c:pt idx="15">
                  <c:v>14.999999999999996</c:v>
                </c:pt>
                <c:pt idx="16">
                  <c:v>14.800000000000004</c:v>
                </c:pt>
                <c:pt idx="17">
                  <c:v>14.799999999999997</c:v>
                </c:pt>
                <c:pt idx="18">
                  <c:v>14.400000000000002</c:v>
                </c:pt>
                <c:pt idx="19">
                  <c:v>14.400000000000002</c:v>
                </c:pt>
                <c:pt idx="20">
                  <c:v>14.399999999999993</c:v>
                </c:pt>
                <c:pt idx="21">
                  <c:v>14.399999999999988</c:v>
                </c:pt>
                <c:pt idx="22">
                  <c:v>14.199999999999994</c:v>
                </c:pt>
                <c:pt idx="23">
                  <c:v>14.199999999999985</c:v>
                </c:pt>
                <c:pt idx="24">
                  <c:v>13.999999999999993</c:v>
                </c:pt>
                <c:pt idx="25">
                  <c:v>13.399999999999974</c:v>
                </c:pt>
                <c:pt idx="26">
                  <c:v>13.199999999999996</c:v>
                </c:pt>
                <c:pt idx="27">
                  <c:v>12.999999999999995</c:v>
                </c:pt>
                <c:pt idx="28">
                  <c:v>12.999999999999995</c:v>
                </c:pt>
                <c:pt idx="29">
                  <c:v>12.599999999999994</c:v>
                </c:pt>
                <c:pt idx="30">
                  <c:v>12.4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AA-47DB-BA6B-C5468DF0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4519672"/>
        <c:axId val="594518072"/>
      </c:barChart>
      <c:lineChart>
        <c:grouping val="standard"/>
        <c:varyColors val="0"/>
        <c:ser>
          <c:idx val="1"/>
          <c:order val="1"/>
          <c:tx>
            <c:strRef>
              <c:f>Sheet1!$G$213</c:f>
              <c:strCache>
                <c:ptCount val="1"/>
                <c:pt idx="0">
                  <c:v>Bandwidth (mbits)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Sheet1!$A$214:$A$244</c:f>
              <c:strCache>
                <c:ptCount val="31"/>
                <c:pt idx="0">
                  <c:v>RaspberryPiUSB Mega Pixel Average(MJPEG, Color, 30 FPS, 320*240 Res, 25 Comp)</c:v>
                </c:pt>
                <c:pt idx="1">
                  <c:v>RaspberryPiUSB Lifecam Average(MJPEG, Color, 30 FPS, 320*240 Res, 25 Comp)</c:v>
                </c:pt>
                <c:pt idx="2">
                  <c:v>RoboRIOUSB Lifecam Average(MJPEG, Color, 30 FPS, 320*240 Res, 0 Comp)</c:v>
                </c:pt>
                <c:pt idx="3">
                  <c:v>LimelightUSB C920 Average(MJPEG, Color, ? FPS, ? Res, ? Comp)</c:v>
                </c:pt>
                <c:pt idx="4">
                  <c:v>RaspberryPiUSB C920 Average(MJPEG, Color, 30 FPS, 320*240 Res, 25 Comp)</c:v>
                </c:pt>
                <c:pt idx="5">
                  <c:v>RaspberryPiUSB Mega Pixel Average(MJPEG, Color, 20 FPS, 320*240 Res, 0 Comp)</c:v>
                </c:pt>
                <c:pt idx="6">
                  <c:v>RaspberryPiUSB C920 Average(MJPEG, Color, 30 FPS, 320*240 Res, 0 Comp)</c:v>
                </c:pt>
                <c:pt idx="7">
                  <c:v>Limelight Built In Average(MJPEG, Color, 22 FPS, 320*240 Res, 0 Comp)</c:v>
                </c:pt>
                <c:pt idx="8">
                  <c:v>RoboRIOUSB MegaPixel Average(MJPEG, Color, 30 FPS, 320*240 Res, 0 Comp)</c:v>
                </c:pt>
                <c:pt idx="9">
                  <c:v>RaspberryPiUSB C920 Average(MJPEG, Color, 20 FPS, 320*240 Res, 0 Comp)</c:v>
                </c:pt>
                <c:pt idx="10">
                  <c:v>LimelightUSB Lifecam Average(MJPEG, Color, ? FPS, ? Res, ? Comp)</c:v>
                </c:pt>
                <c:pt idx="11">
                  <c:v>RaspberryPiUSB Lifecam Average(MJPEG, Color, 20 FPS, 320*240 Res, 0 Comp)</c:v>
                </c:pt>
                <c:pt idx="12">
                  <c:v>RoboRIOUSB MegaPixel Average(MJPEG, Color, 20 FPS, 320*240 Res, 0 Comp)</c:v>
                </c:pt>
                <c:pt idx="13">
                  <c:v>RoboRIOUSB MegaPixel Average(MJPEG, Color, 30 FPS, 240*180 Res, 0 Comp)</c:v>
                </c:pt>
                <c:pt idx="14">
                  <c:v>Axis Built In Average(MJPEG, Color, 20 FPS, 320*240 Res, 0 Comp)</c:v>
                </c:pt>
                <c:pt idx="15">
                  <c:v>RoboRIOUSB Lifecam Average(MJPEG, Color, 30 FPS, 240*180 Res, 0 Comp)</c:v>
                </c:pt>
                <c:pt idx="16">
                  <c:v>Axis Built In Average(MJPEG, Color, 30 FPS, 320*240 Res, 25 Comp)</c:v>
                </c:pt>
                <c:pt idx="17">
                  <c:v>RaspberryPiUSB Mega Pixel Average(MJPEG, Color, 30 FPS, 320*240 Res, 0 Comp)</c:v>
                </c:pt>
                <c:pt idx="18">
                  <c:v>Axis Built In Average(MJPEG, Color, 30 FPS, 240*180 Res, 0 Comp)</c:v>
                </c:pt>
                <c:pt idx="19">
                  <c:v>RaspberryPiUSB Mega Pixel Average(MJPEG, Color, 30 FPS, 240*180 Res, 0 Comp)</c:v>
                </c:pt>
                <c:pt idx="20">
                  <c:v>RaspberryPi Lifecam/MegaPixel:MPStream Average(MJPEG, Color, 30 FPS, 320*240 Res, 0 Comp)</c:v>
                </c:pt>
                <c:pt idx="21">
                  <c:v>RaspberryPi C920/MegaPixel:C920Stream Average(MJPEG, Color, 30 FPS, 320*240 Res, 0 Comp)</c:v>
                </c:pt>
                <c:pt idx="22">
                  <c:v>RoboRIOUSB Lifecam Average(MJPEG, Color, 20 FPS, 320*240 Res, 0 Comp)</c:v>
                </c:pt>
                <c:pt idx="23">
                  <c:v>RaspberryPiUSB Lifecam Average(MJPEG, Color, 30 FPS,  Res, 0 Comp)</c:v>
                </c:pt>
                <c:pt idx="24">
                  <c:v>Axis Built In Average(MJPEG, Color, 30 FPS, 320*240 Res, 0 Comp)</c:v>
                </c:pt>
                <c:pt idx="25">
                  <c:v>RaspberryPi C920/MegaPixel:MPStream Average(MJPEG, Color, 30 FPS, 320*240 Res, 0 Comp)</c:v>
                </c:pt>
                <c:pt idx="26">
                  <c:v>RaspberryPi Lifecam/MegaPixel:LifecamStream Average(MJPEG, Color, 30 FPS, 320*240 Res, 0 Comp)</c:v>
                </c:pt>
                <c:pt idx="27">
                  <c:v>RaspberryPi C920/Lifecam:C920Stream Average(MJPEG, Color, 30 FPS, 320*240 Res, 0 Comp)</c:v>
                </c:pt>
                <c:pt idx="28">
                  <c:v>RaspberryPi C920/Lifecam:LifecamStream Average(MJPEG, Color, 30 FPS, 320*240 Res, 0 Comp)</c:v>
                </c:pt>
                <c:pt idx="29">
                  <c:v>RaspberryPiUSB Lifecam Average(MJPEG, Color, 30 FPS, 240*180 Res, 0 Comp)</c:v>
                </c:pt>
                <c:pt idx="30">
                  <c:v>RaspberryPiUSB C920 Average(MJPEG, Color, 30 FPS, 240*180 Res, 0 Comp)</c:v>
                </c:pt>
              </c:strCache>
            </c:strRef>
          </c:cat>
          <c:val>
            <c:numRef>
              <c:f>Sheet1!$G$214:$G$244</c:f>
              <c:numCache>
                <c:formatCode>General</c:formatCode>
                <c:ptCount val="31"/>
                <c:pt idx="0">
                  <c:v>0.99287740325927731</c:v>
                </c:pt>
                <c:pt idx="1">
                  <c:v>0.86779792785644527</c:v>
                </c:pt>
                <c:pt idx="2">
                  <c:v>2.0765402450561523</c:v>
                </c:pt>
                <c:pt idx="4">
                  <c:v>0.79525914001464848</c:v>
                </c:pt>
                <c:pt idx="5">
                  <c:v>4.8466722564697262</c:v>
                </c:pt>
                <c:pt idx="6">
                  <c:v>5.3942957153320314</c:v>
                </c:pt>
                <c:pt idx="7">
                  <c:v>1.2978787918090819</c:v>
                </c:pt>
                <c:pt idx="8">
                  <c:v>5.2484620819091798</c:v>
                </c:pt>
                <c:pt idx="9">
                  <c:v>3.6087441177368165</c:v>
                </c:pt>
                <c:pt idx="11">
                  <c:v>3.1528705978393554</c:v>
                </c:pt>
                <c:pt idx="12">
                  <c:v>5.4095911560058596</c:v>
                </c:pt>
                <c:pt idx="13">
                  <c:v>6.5916422958374019</c:v>
                </c:pt>
                <c:pt idx="14">
                  <c:v>5.8823310470581056</c:v>
                </c:pt>
                <c:pt idx="15">
                  <c:v>2.0332381591796875</c:v>
                </c:pt>
                <c:pt idx="16">
                  <c:v>3.4061024627685548</c:v>
                </c:pt>
                <c:pt idx="17">
                  <c:v>5.5647761840820316</c:v>
                </c:pt>
                <c:pt idx="18">
                  <c:v>5.1311450500488283</c:v>
                </c:pt>
                <c:pt idx="19">
                  <c:v>5.6620564651489254</c:v>
                </c:pt>
                <c:pt idx="20">
                  <c:v>5.2268218765258787</c:v>
                </c:pt>
                <c:pt idx="21">
                  <c:v>5.764834053039551</c:v>
                </c:pt>
                <c:pt idx="22">
                  <c:v>2.5319676742553709</c:v>
                </c:pt>
                <c:pt idx="23">
                  <c:v>4.2951150588989258</c:v>
                </c:pt>
                <c:pt idx="24">
                  <c:v>7.1725960083007809</c:v>
                </c:pt>
                <c:pt idx="25">
                  <c:v>5.5947774810791016</c:v>
                </c:pt>
                <c:pt idx="26">
                  <c:v>5.3692313079833989</c:v>
                </c:pt>
                <c:pt idx="27">
                  <c:v>5.6558750152587889</c:v>
                </c:pt>
                <c:pt idx="28">
                  <c:v>4.8056075057983403</c:v>
                </c:pt>
                <c:pt idx="29">
                  <c:v>2.2891330184936525</c:v>
                </c:pt>
                <c:pt idx="30">
                  <c:v>5.5720543975830079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A-47DB-BA6B-C5468DF0B823}"/>
            </c:ext>
          </c:extLst>
        </c:ser>
        <c:ser>
          <c:idx val="2"/>
          <c:order val="2"/>
          <c:tx>
            <c:v>Bandwidth Limit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Sheet1!$H$214:$H$244</c:f>
              <c:numCache>
                <c:formatCode>General</c:formatCode>
                <c:ptCount val="3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AA-47DB-BA6B-C5468DF0B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524792"/>
        <c:axId val="594527992"/>
      </c:lineChart>
      <c:catAx>
        <c:axId val="594519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/>
                  <a:t>Configuration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8072"/>
        <c:crosses val="autoZero"/>
        <c:auto val="1"/>
        <c:lblAlgn val="ctr"/>
        <c:lblOffset val="100"/>
        <c:noMultiLvlLbl val="0"/>
      </c:catAx>
      <c:valAx>
        <c:axId val="59451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accent1"/>
                    </a:solidFill>
                  </a:rPr>
                  <a:t>Latency in Centiseconds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19672"/>
        <c:crosses val="autoZero"/>
        <c:crossBetween val="between"/>
      </c:valAx>
      <c:valAx>
        <c:axId val="59452799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cap="all" baseline="0">
                    <a:solidFill>
                      <a:schemeClr val="accent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aseline="0">
                    <a:solidFill>
                      <a:schemeClr val="accent2">
                        <a:lumMod val="75000"/>
                      </a:schemeClr>
                    </a:solidFill>
                  </a:rPr>
                  <a:t>Bandwidth in megabytes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1" i="0" u="none" strike="noStrike" kern="1200" cap="all" baseline="0">
                  <a:solidFill>
                    <a:schemeClr val="accent2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24792"/>
        <c:crosses val="max"/>
        <c:crossBetween val="between"/>
      </c:valAx>
      <c:catAx>
        <c:axId val="59452479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945279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BF6AAB1-C2E8-435A-9F48-A78D8F4B371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7F717C-0533-45F9-8D84-0A597BB2A6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8CFBC7DC-128D-4DE6-9267-B16F10AA8BC9}">
  <we:reference id="wa104036095" version="1.1.0.0" store="en-US" storeType="OMEX"/>
  <we:alternateReferences>
    <we:reference id="WA104036095" version="1.1.0.0" store="WA104036095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001D0-5249-4BCB-BC74-1D12C067E944}">
  <dimension ref="A1:J277"/>
  <sheetViews>
    <sheetView tabSelected="1" topLeftCell="A228" zoomScale="70" zoomScaleNormal="70" workbookViewId="0">
      <selection activeCell="A243" sqref="A243"/>
    </sheetView>
  </sheetViews>
  <sheetFormatPr defaultRowHeight="14.4" x14ac:dyDescent="0.3"/>
  <cols>
    <col min="1" max="1" width="99.5546875" customWidth="1"/>
    <col min="2" max="2" width="10.88671875" customWidth="1"/>
    <col min="3" max="3" width="14.33203125" customWidth="1"/>
    <col min="4" max="4" width="8.33203125" customWidth="1"/>
    <col min="5" max="5" width="19" customWidth="1"/>
    <col min="6" max="6" width="17" customWidth="1"/>
    <col min="7" max="8" width="22.21875" customWidth="1"/>
    <col min="9" max="9" width="108.109375" customWidth="1"/>
    <col min="10" max="10" width="19.33203125" customWidth="1"/>
  </cols>
  <sheetData>
    <row r="1" spans="1:10" x14ac:dyDescent="0.3">
      <c r="A1" t="s">
        <v>82</v>
      </c>
      <c r="B1" t="s">
        <v>1</v>
      </c>
      <c r="C1" t="s">
        <v>0</v>
      </c>
      <c r="D1" t="s">
        <v>2</v>
      </c>
      <c r="E1" t="s">
        <v>9</v>
      </c>
      <c r="F1" t="s">
        <v>6</v>
      </c>
      <c r="G1" t="s">
        <v>5</v>
      </c>
      <c r="I1" t="s">
        <v>3</v>
      </c>
      <c r="J1" t="s">
        <v>7</v>
      </c>
    </row>
    <row r="2" spans="1:10" x14ac:dyDescent="0.3">
      <c r="A2" t="s">
        <v>12</v>
      </c>
      <c r="B2">
        <v>1.05</v>
      </c>
      <c r="C2">
        <v>0.92</v>
      </c>
      <c r="D2">
        <f>B2-C2</f>
        <v>0.13</v>
      </c>
      <c r="J2" t="str">
        <f>IF(D2 &gt; 0, "Yes", "No")</f>
        <v>Yes</v>
      </c>
    </row>
    <row r="3" spans="1:10" x14ac:dyDescent="0.3">
      <c r="A3" t="s">
        <v>12</v>
      </c>
      <c r="B3">
        <v>2.02</v>
      </c>
      <c r="C3">
        <v>1.89</v>
      </c>
      <c r="D3">
        <f>B3-C3</f>
        <v>0.13000000000000012</v>
      </c>
      <c r="J3" t="str">
        <f>IF(D3 &gt; 0, "Yes", "No")</f>
        <v>Yes</v>
      </c>
    </row>
    <row r="4" spans="1:10" x14ac:dyDescent="0.3">
      <c r="A4" t="s">
        <v>12</v>
      </c>
      <c r="B4">
        <v>3.02</v>
      </c>
      <c r="C4">
        <v>2.85</v>
      </c>
      <c r="D4">
        <f>B4-C4</f>
        <v>0.16999999999999993</v>
      </c>
      <c r="J4" t="str">
        <f>IF(D4 &gt; 0, "Yes", "No")</f>
        <v>Yes</v>
      </c>
    </row>
    <row r="5" spans="1:10" x14ac:dyDescent="0.3">
      <c r="A5" t="s">
        <v>12</v>
      </c>
      <c r="B5">
        <v>4.05</v>
      </c>
      <c r="C5">
        <v>3.92</v>
      </c>
      <c r="D5">
        <f>B5-C5</f>
        <v>0.12999999999999989</v>
      </c>
      <c r="J5" t="str">
        <f>IF(D5 &gt; 0, "Yes", "No")</f>
        <v>Yes</v>
      </c>
    </row>
    <row r="6" spans="1:10" x14ac:dyDescent="0.3">
      <c r="A6" t="s">
        <v>12</v>
      </c>
      <c r="B6">
        <v>5.0199999999999996</v>
      </c>
      <c r="C6">
        <v>4.88</v>
      </c>
      <c r="D6">
        <f>B6-C6</f>
        <v>0.13999999999999968</v>
      </c>
      <c r="J6" t="str">
        <f>IF(D6 &gt; 0, "Yes", "No")</f>
        <v>Yes</v>
      </c>
    </row>
    <row r="7" spans="1:10" x14ac:dyDescent="0.3">
      <c r="A7" t="s">
        <v>13</v>
      </c>
      <c r="D7">
        <f>AVERAGE(D2,D3,D4,D5,D6)</f>
        <v>0.13999999999999993</v>
      </c>
      <c r="E7">
        <f>_xlfn.STDEV.P(D3,D4,D5,D6,D2)</f>
        <v>1.5491933384829603E-2</v>
      </c>
      <c r="F7">
        <v>940126.50399999996</v>
      </c>
      <c r="G7">
        <f>F7/131072</f>
        <v>7.1725960083007809</v>
      </c>
      <c r="J7" t="str">
        <f>IF(AND(D7&gt;0,G7&gt;0),"Yes","No")</f>
        <v>Yes</v>
      </c>
    </row>
    <row r="8" spans="1:10" x14ac:dyDescent="0.3">
      <c r="A8" t="s">
        <v>74</v>
      </c>
      <c r="B8">
        <v>1.02</v>
      </c>
      <c r="C8">
        <v>0.89</v>
      </c>
      <c r="D8">
        <f>B8-C8</f>
        <v>0.13</v>
      </c>
      <c r="J8" t="str">
        <f>IF(D8 &gt; 0, "Yes", "No")</f>
        <v>Yes</v>
      </c>
    </row>
    <row r="9" spans="1:10" x14ac:dyDescent="0.3">
      <c r="A9" t="s">
        <v>74</v>
      </c>
      <c r="B9">
        <v>2.09</v>
      </c>
      <c r="C9">
        <v>1.89</v>
      </c>
      <c r="D9">
        <f>B9-C9</f>
        <v>0.19999999999999996</v>
      </c>
      <c r="J9" t="str">
        <f>IF(D9 &gt; 0, "Yes", "No")</f>
        <v>Yes</v>
      </c>
    </row>
    <row r="10" spans="1:10" x14ac:dyDescent="0.3">
      <c r="A10" t="s">
        <v>74</v>
      </c>
      <c r="B10">
        <v>2.95</v>
      </c>
      <c r="C10">
        <v>2.79</v>
      </c>
      <c r="D10">
        <f>B10-C10</f>
        <v>0.16000000000000014</v>
      </c>
      <c r="J10" t="str">
        <f>IF(D10 &gt; 0, "Yes", "No")</f>
        <v>Yes</v>
      </c>
    </row>
    <row r="11" spans="1:10" x14ac:dyDescent="0.3">
      <c r="A11" t="s">
        <v>74</v>
      </c>
      <c r="B11">
        <v>4.0199999999999996</v>
      </c>
      <c r="C11">
        <v>3.79</v>
      </c>
      <c r="D11">
        <f>B11-C11</f>
        <v>0.22999999999999954</v>
      </c>
      <c r="J11" t="str">
        <f>IF(D11 &gt; 0, "Yes", "No")</f>
        <v>Yes</v>
      </c>
    </row>
    <row r="12" spans="1:10" x14ac:dyDescent="0.3">
      <c r="A12" t="s">
        <v>74</v>
      </c>
      <c r="B12">
        <v>5.05</v>
      </c>
      <c r="C12">
        <v>4.8899999999999997</v>
      </c>
      <c r="D12">
        <f>B12-C12</f>
        <v>0.16000000000000014</v>
      </c>
      <c r="J12" t="str">
        <f>IF(D12 &gt; 0, "Yes", "No")</f>
        <v>Yes</v>
      </c>
    </row>
    <row r="13" spans="1:10" x14ac:dyDescent="0.3">
      <c r="A13" t="s">
        <v>75</v>
      </c>
      <c r="D13">
        <f>AVERAGE(D8,D9,D10,D11,D12)</f>
        <v>0.17599999999999996</v>
      </c>
      <c r="E13">
        <f>_xlfn.STDEV.P(D9,D10,D11,D12,D8)</f>
        <v>3.4985711369071526E-2</v>
      </c>
      <c r="F13">
        <v>687926.42200000002</v>
      </c>
      <c r="G13">
        <f>F13/131072</f>
        <v>5.2484620819091798</v>
      </c>
      <c r="J13" t="str">
        <f>IF(AND(D13&gt;0,G13&gt;0),"Yes","No")</f>
        <v>Yes</v>
      </c>
    </row>
    <row r="14" spans="1:10" x14ac:dyDescent="0.3">
      <c r="A14" t="s">
        <v>14</v>
      </c>
      <c r="B14">
        <v>1.02</v>
      </c>
      <c r="C14">
        <v>0.79</v>
      </c>
      <c r="D14">
        <f>B14-C14</f>
        <v>0.22999999999999998</v>
      </c>
      <c r="J14" t="str">
        <f>IF(D14 &gt; 0, "Yes", "No")</f>
        <v>Yes</v>
      </c>
    </row>
    <row r="15" spans="1:10" x14ac:dyDescent="0.3">
      <c r="A15" t="s">
        <v>14</v>
      </c>
      <c r="B15">
        <v>2.25</v>
      </c>
      <c r="C15">
        <v>1.99</v>
      </c>
      <c r="D15">
        <f>B15-C15</f>
        <v>0.26</v>
      </c>
      <c r="J15" t="str">
        <f>IF(D15 &gt; 0, "Yes", "No")</f>
        <v>Yes</v>
      </c>
    </row>
    <row r="16" spans="1:10" x14ac:dyDescent="0.3">
      <c r="A16" t="s">
        <v>14</v>
      </c>
      <c r="B16">
        <v>3.05</v>
      </c>
      <c r="C16">
        <v>2.79</v>
      </c>
      <c r="D16">
        <f>B16-C16</f>
        <v>0.25999999999999979</v>
      </c>
      <c r="J16" t="str">
        <f>IF(D16 &gt; 0, "Yes", "No")</f>
        <v>Yes</v>
      </c>
    </row>
    <row r="17" spans="1:10" x14ac:dyDescent="0.3">
      <c r="A17" t="s">
        <v>14</v>
      </c>
      <c r="B17">
        <v>4.09</v>
      </c>
      <c r="C17">
        <v>3.82</v>
      </c>
      <c r="D17">
        <f>B17-C17</f>
        <v>0.27</v>
      </c>
      <c r="J17" t="str">
        <f>IF(D17 &gt; 0, "Yes", "No")</f>
        <v>Yes</v>
      </c>
    </row>
    <row r="18" spans="1:10" x14ac:dyDescent="0.3">
      <c r="A18" t="s">
        <v>14</v>
      </c>
      <c r="B18">
        <v>5.0199999999999996</v>
      </c>
      <c r="C18">
        <v>4.79</v>
      </c>
      <c r="D18">
        <f>B18-C18</f>
        <v>0.22999999999999954</v>
      </c>
      <c r="J18" t="str">
        <f>IF(D18 &gt; 0, "Yes", "No")</f>
        <v>Yes</v>
      </c>
    </row>
    <row r="19" spans="1:10" x14ac:dyDescent="0.3">
      <c r="A19" t="s">
        <v>15</v>
      </c>
      <c r="D19">
        <f>AVERAGE(D14,D15,D16,D17,D18)</f>
        <v>0.24999999999999986</v>
      </c>
      <c r="E19">
        <f>_xlfn.STDEV.P(D15,D16,D17,D18,D14)</f>
        <v>1.6733200530681606E-2</v>
      </c>
      <c r="F19">
        <v>272176.283</v>
      </c>
      <c r="G19">
        <f>F19/131072</f>
        <v>2.0765402450561523</v>
      </c>
      <c r="J19" t="str">
        <f>IF(AND(D19&gt;0,G19&gt;0),"Yes","No")</f>
        <v>Yes</v>
      </c>
    </row>
    <row r="20" spans="1:10" x14ac:dyDescent="0.3">
      <c r="A20" t="s">
        <v>16</v>
      </c>
      <c r="B20">
        <v>1.05</v>
      </c>
      <c r="C20">
        <v>0.92</v>
      </c>
      <c r="D20">
        <f>B20-C20</f>
        <v>0.13</v>
      </c>
      <c r="J20" t="str">
        <f>IF(D20 &gt; 0, "Yes", "No")</f>
        <v>Yes</v>
      </c>
    </row>
    <row r="21" spans="1:10" x14ac:dyDescent="0.3">
      <c r="A21" t="s">
        <v>16</v>
      </c>
      <c r="B21">
        <v>2.02</v>
      </c>
      <c r="C21">
        <v>1.85</v>
      </c>
      <c r="D21">
        <f>B21-C21</f>
        <v>0.16999999999999993</v>
      </c>
      <c r="J21" t="str">
        <f>IF(D21 &gt; 0, "Yes", "No")</f>
        <v>Yes</v>
      </c>
    </row>
    <row r="22" spans="1:10" x14ac:dyDescent="0.3">
      <c r="A22" t="s">
        <v>16</v>
      </c>
      <c r="B22">
        <v>3.05</v>
      </c>
      <c r="C22">
        <v>2.92</v>
      </c>
      <c r="D22">
        <f>B22-C22</f>
        <v>0.12999999999999989</v>
      </c>
      <c r="J22" t="str">
        <f>IF(D22 &gt; 0, "Yes", "No")</f>
        <v>Yes</v>
      </c>
    </row>
    <row r="23" spans="1:10" x14ac:dyDescent="0.3">
      <c r="A23" t="s">
        <v>16</v>
      </c>
      <c r="B23">
        <v>4.08</v>
      </c>
      <c r="C23">
        <v>3.95</v>
      </c>
      <c r="D23">
        <f>B23-C23</f>
        <v>0.12999999999999989</v>
      </c>
      <c r="J23" t="str">
        <f>IF(D23 &gt; 0, "Yes", "No")</f>
        <v>Yes</v>
      </c>
    </row>
    <row r="24" spans="1:10" x14ac:dyDescent="0.3">
      <c r="A24" t="s">
        <v>16</v>
      </c>
      <c r="B24">
        <v>5.05</v>
      </c>
      <c r="C24">
        <v>4.92</v>
      </c>
      <c r="D24">
        <f>B24-C24</f>
        <v>0.12999999999999989</v>
      </c>
      <c r="J24" t="str">
        <f>IF(D24 &gt; 0, "Yes", "No")</f>
        <v>Yes</v>
      </c>
    </row>
    <row r="25" spans="1:10" x14ac:dyDescent="0.3">
      <c r="A25" t="s">
        <v>17</v>
      </c>
      <c r="D25">
        <f>AVERAGE(D20,D21,D22,D23,D24)</f>
        <v>0.13799999999999993</v>
      </c>
      <c r="E25">
        <f>_xlfn.STDEV.P(D21,D22,D23,D24,D20)</f>
        <v>1.6000000000000021E-2</v>
      </c>
      <c r="F25">
        <v>707041.12800000003</v>
      </c>
      <c r="G25">
        <f>F25/131072</f>
        <v>5.3942957153320314</v>
      </c>
      <c r="J25" t="str">
        <f>IF(AND(D25&gt;0,G25&gt;0),"Yes","No")</f>
        <v>Yes</v>
      </c>
    </row>
    <row r="26" spans="1:10" x14ac:dyDescent="0.3">
      <c r="A26" t="s">
        <v>18</v>
      </c>
      <c r="B26">
        <v>1.01</v>
      </c>
      <c r="C26">
        <v>0.85</v>
      </c>
      <c r="D26">
        <f>B26-C26</f>
        <v>0.16000000000000003</v>
      </c>
      <c r="J26" t="str">
        <f>IF(D26 &gt; 0, "Yes", "No")</f>
        <v>Yes</v>
      </c>
    </row>
    <row r="27" spans="1:10" x14ac:dyDescent="0.3">
      <c r="A27" t="s">
        <v>18</v>
      </c>
      <c r="B27">
        <v>2.0499999999999998</v>
      </c>
      <c r="C27">
        <v>1.91</v>
      </c>
      <c r="D27">
        <f>B27-C27</f>
        <v>0.1399999999999999</v>
      </c>
      <c r="J27" t="str">
        <f>IF(D27 &gt; 0, "Yes", "No")</f>
        <v>Yes</v>
      </c>
    </row>
    <row r="28" spans="1:10" x14ac:dyDescent="0.3">
      <c r="A28" t="s">
        <v>18</v>
      </c>
      <c r="B28">
        <v>3.18</v>
      </c>
      <c r="C28">
        <v>3.04</v>
      </c>
      <c r="D28">
        <f>B28-C28</f>
        <v>0.14000000000000012</v>
      </c>
      <c r="J28" t="str">
        <f>IF(D28 &gt; 0, "Yes", "No")</f>
        <v>Yes</v>
      </c>
    </row>
    <row r="29" spans="1:10" x14ac:dyDescent="0.3">
      <c r="A29" t="s">
        <v>18</v>
      </c>
      <c r="B29">
        <v>4.01</v>
      </c>
      <c r="C29">
        <v>3.88</v>
      </c>
      <c r="D29">
        <f>B29-C29</f>
        <v>0.12999999999999989</v>
      </c>
      <c r="J29" t="str">
        <f>IF(D29 &gt; 0, "Yes", "No")</f>
        <v>Yes</v>
      </c>
    </row>
    <row r="30" spans="1:10" x14ac:dyDescent="0.3">
      <c r="A30" t="s">
        <v>18</v>
      </c>
      <c r="B30">
        <v>5.01</v>
      </c>
      <c r="C30">
        <v>4.84</v>
      </c>
      <c r="D30">
        <f>B30-C30</f>
        <v>0.16999999999999993</v>
      </c>
      <c r="J30" t="str">
        <f>IF(D30 &gt; 0, "Yes", "No")</f>
        <v>Yes</v>
      </c>
    </row>
    <row r="31" spans="1:10" x14ac:dyDescent="0.3">
      <c r="A31" t="s">
        <v>19</v>
      </c>
      <c r="D31">
        <f>AVERAGE(D26,D27,D28,D29,D30)</f>
        <v>0.14799999999999996</v>
      </c>
      <c r="E31">
        <f>_xlfn.STDEV.P(D27,D28,D29,D30,D26)</f>
        <v>1.4696938456699076E-2</v>
      </c>
      <c r="F31">
        <v>729386.34400000004</v>
      </c>
      <c r="G31">
        <f>F31/131072</f>
        <v>5.5647761840820316</v>
      </c>
      <c r="J31" t="str">
        <f>IF(AND(D31&gt;0,G31&gt;0),"Yes","No")</f>
        <v>Yes</v>
      </c>
    </row>
    <row r="32" spans="1:10" x14ac:dyDescent="0.3">
      <c r="A32" t="s">
        <v>20</v>
      </c>
      <c r="B32">
        <v>1.01</v>
      </c>
      <c r="C32">
        <v>0.88</v>
      </c>
      <c r="D32">
        <f>B32-C32</f>
        <v>0.13</v>
      </c>
      <c r="J32" t="str">
        <f>IF(D32 &gt; 0, "Yes", "No")</f>
        <v>Yes</v>
      </c>
    </row>
    <row r="33" spans="1:10" x14ac:dyDescent="0.3">
      <c r="A33" t="s">
        <v>20</v>
      </c>
      <c r="B33">
        <v>2.0099999999999998</v>
      </c>
      <c r="C33">
        <v>1.85</v>
      </c>
      <c r="D33">
        <f>B33-C33</f>
        <v>0.1599999999999997</v>
      </c>
      <c r="J33" t="str">
        <f>IF(D33 &gt; 0, "Yes", "No")</f>
        <v>Yes</v>
      </c>
    </row>
    <row r="34" spans="1:10" x14ac:dyDescent="0.3">
      <c r="A34" t="s">
        <v>20</v>
      </c>
      <c r="B34">
        <v>3.01</v>
      </c>
      <c r="C34">
        <v>2.85</v>
      </c>
      <c r="D34">
        <f>B34-C34</f>
        <v>0.1599999999999997</v>
      </c>
      <c r="J34" t="str">
        <f>IF(D34 &gt; 0, "Yes", "No")</f>
        <v>Yes</v>
      </c>
    </row>
    <row r="35" spans="1:10" x14ac:dyDescent="0.3">
      <c r="A35" t="s">
        <v>20</v>
      </c>
      <c r="B35">
        <v>4.04</v>
      </c>
      <c r="C35">
        <v>3.91</v>
      </c>
      <c r="D35">
        <f>B35-C35</f>
        <v>0.12999999999999989</v>
      </c>
      <c r="J35" t="str">
        <f>IF(D35 &gt; 0, "Yes", "No")</f>
        <v>Yes</v>
      </c>
    </row>
    <row r="36" spans="1:10" x14ac:dyDescent="0.3">
      <c r="A36" t="s">
        <v>20</v>
      </c>
      <c r="B36">
        <v>5.04</v>
      </c>
      <c r="C36">
        <v>4.91</v>
      </c>
      <c r="D36">
        <f>B36-C36</f>
        <v>0.12999999999999989</v>
      </c>
      <c r="J36" t="str">
        <f>IF(D36 &gt; 0, "Yes", "No")</f>
        <v>Yes</v>
      </c>
    </row>
    <row r="37" spans="1:10" x14ac:dyDescent="0.3">
      <c r="A37" t="s">
        <v>21</v>
      </c>
      <c r="D37">
        <f>AVERAGE(D32,D33,D34,D35,D36)</f>
        <v>0.14199999999999985</v>
      </c>
      <c r="E37">
        <f>_xlfn.STDEV.P(D33,D34,D35,D36,D32)</f>
        <v>1.4696938456698864E-2</v>
      </c>
      <c r="F37">
        <v>562969.321</v>
      </c>
      <c r="G37">
        <f>F37/131072</f>
        <v>4.2951150588989258</v>
      </c>
      <c r="J37" t="str">
        <f>IF(AND(D37&gt;0,G37&gt;0),"Yes","No")</f>
        <v>Yes</v>
      </c>
    </row>
    <row r="38" spans="1:10" x14ac:dyDescent="0.3">
      <c r="A38" t="s">
        <v>22</v>
      </c>
      <c r="B38">
        <v>1.02</v>
      </c>
      <c r="C38">
        <v>0.85</v>
      </c>
      <c r="D38">
        <f>B38-C38</f>
        <v>0.17000000000000004</v>
      </c>
      <c r="I38" t="s">
        <v>4</v>
      </c>
      <c r="J38" t="str">
        <f>IF(D38 &gt; 0, "Yes", "No")</f>
        <v>Yes</v>
      </c>
    </row>
    <row r="39" spans="1:10" x14ac:dyDescent="0.3">
      <c r="A39" t="s">
        <v>22</v>
      </c>
      <c r="B39">
        <v>2.02</v>
      </c>
      <c r="C39">
        <v>1.85</v>
      </c>
      <c r="D39">
        <f>B39-C39</f>
        <v>0.16999999999999993</v>
      </c>
      <c r="I39" t="s">
        <v>4</v>
      </c>
      <c r="J39" t="str">
        <f>IF(D39 &gt; 0, "Yes", "No")</f>
        <v>Yes</v>
      </c>
    </row>
    <row r="40" spans="1:10" x14ac:dyDescent="0.3">
      <c r="A40" t="s">
        <v>22</v>
      </c>
      <c r="B40">
        <v>3.05</v>
      </c>
      <c r="C40">
        <v>2.85</v>
      </c>
      <c r="D40">
        <f>B40-C40</f>
        <v>0.19999999999999973</v>
      </c>
      <c r="I40" t="s">
        <v>4</v>
      </c>
      <c r="J40" t="str">
        <f>IF(D40 &gt; 0, "Yes", "No")</f>
        <v>Yes</v>
      </c>
    </row>
    <row r="41" spans="1:10" x14ac:dyDescent="0.3">
      <c r="A41" t="s">
        <v>22</v>
      </c>
      <c r="B41">
        <v>4.01</v>
      </c>
      <c r="C41">
        <v>3.85</v>
      </c>
      <c r="D41">
        <f>B41-C41</f>
        <v>0.1599999999999997</v>
      </c>
      <c r="I41" t="s">
        <v>4</v>
      </c>
      <c r="J41" t="str">
        <f>IF(D41 &gt; 0, "Yes", "No")</f>
        <v>Yes</v>
      </c>
    </row>
    <row r="42" spans="1:10" x14ac:dyDescent="0.3">
      <c r="A42" t="s">
        <v>22</v>
      </c>
      <c r="B42">
        <v>5.01</v>
      </c>
      <c r="C42">
        <v>4.8499999999999996</v>
      </c>
      <c r="D42">
        <f>B42-C42</f>
        <v>0.16000000000000014</v>
      </c>
      <c r="I42" t="s">
        <v>4</v>
      </c>
      <c r="J42" t="str">
        <f>IF(D42&gt;0&amp;G42&gt;0,"Yes","No")</f>
        <v>Yes</v>
      </c>
    </row>
    <row r="43" spans="1:10" x14ac:dyDescent="0.3">
      <c r="A43" t="s">
        <v>23</v>
      </c>
      <c r="D43">
        <f>AVERAGE(D38,D39,D40,D41,D42)</f>
        <v>0.1719999999999999</v>
      </c>
      <c r="E43">
        <f>_xlfn.STDEV.P(D39,D40,D41,D42,D38)</f>
        <v>1.4696938456698994E-2</v>
      </c>
      <c r="G43">
        <f>F43/131072</f>
        <v>0</v>
      </c>
      <c r="I43" t="s">
        <v>11</v>
      </c>
      <c r="J43" t="str">
        <f>IF(AND(D43&gt;0,G43&gt;0),"Yes","No")</f>
        <v>No</v>
      </c>
    </row>
    <row r="44" spans="1:10" x14ac:dyDescent="0.3">
      <c r="A44" t="s">
        <v>24</v>
      </c>
      <c r="B44">
        <v>1.0900000000000001</v>
      </c>
      <c r="C44">
        <v>0.92</v>
      </c>
      <c r="D44">
        <f>B44-C44</f>
        <v>0.17000000000000004</v>
      </c>
      <c r="J44" t="str">
        <f>IF(D44 &gt; 0, "Yes", "No")</f>
        <v>Yes</v>
      </c>
    </row>
    <row r="45" spans="1:10" x14ac:dyDescent="0.3">
      <c r="A45" t="s">
        <v>24</v>
      </c>
      <c r="B45">
        <v>2.09</v>
      </c>
      <c r="C45">
        <v>1.86</v>
      </c>
      <c r="D45">
        <f>B45-C45</f>
        <v>0.22999999999999976</v>
      </c>
      <c r="J45" t="str">
        <f>IF(D45 &gt; 0, "Yes", "No")</f>
        <v>Yes</v>
      </c>
    </row>
    <row r="46" spans="1:10" x14ac:dyDescent="0.3">
      <c r="A46" t="s">
        <v>24</v>
      </c>
      <c r="B46">
        <v>3.02</v>
      </c>
      <c r="C46">
        <v>2.86</v>
      </c>
      <c r="D46">
        <f>B46-C46</f>
        <v>0.16000000000000014</v>
      </c>
      <c r="J46" t="str">
        <f>IF(D46 &gt; 0, "Yes", "No")</f>
        <v>Yes</v>
      </c>
    </row>
    <row r="47" spans="1:10" x14ac:dyDescent="0.3">
      <c r="A47" t="s">
        <v>24</v>
      </c>
      <c r="B47">
        <v>4.12</v>
      </c>
      <c r="C47">
        <v>3.92</v>
      </c>
      <c r="D47">
        <f>B47-C47</f>
        <v>0.20000000000000018</v>
      </c>
      <c r="J47" t="str">
        <f>IF(D47 &gt; 0, "Yes", "No")</f>
        <v>Yes</v>
      </c>
    </row>
    <row r="48" spans="1:10" x14ac:dyDescent="0.3">
      <c r="A48" t="s">
        <v>24</v>
      </c>
      <c r="B48">
        <v>5.15</v>
      </c>
      <c r="C48">
        <v>4.99</v>
      </c>
      <c r="D48">
        <f>B48-C48</f>
        <v>0.16000000000000014</v>
      </c>
      <c r="J48" t="str">
        <f>IF(D48 &gt; 0, "Yes", "No")</f>
        <v>Yes</v>
      </c>
    </row>
    <row r="49" spans="1:10" x14ac:dyDescent="0.3">
      <c r="A49" t="s">
        <v>25</v>
      </c>
      <c r="D49">
        <f>AVERAGE(D44,D45,D46,D47,D48)</f>
        <v>0.18400000000000005</v>
      </c>
      <c r="E49">
        <f>_xlfn.STDEV.P(D45,D46,D47,D48,D44)</f>
        <v>2.7276363393971513E-2</v>
      </c>
      <c r="F49">
        <v>170115.56899999999</v>
      </c>
      <c r="G49">
        <f>F49/131072</f>
        <v>1.2978787918090819</v>
      </c>
      <c r="I49" t="s">
        <v>10</v>
      </c>
      <c r="J49" t="str">
        <f>IF(AND(D49&gt;0,G49&gt;0),"Yes","No")</f>
        <v>Yes</v>
      </c>
    </row>
    <row r="50" spans="1:10" x14ac:dyDescent="0.3">
      <c r="A50" t="s">
        <v>26</v>
      </c>
      <c r="B50">
        <v>1.02</v>
      </c>
      <c r="C50">
        <v>0.75</v>
      </c>
      <c r="D50">
        <f>B50-C50</f>
        <v>0.27</v>
      </c>
      <c r="I50" t="s">
        <v>4</v>
      </c>
      <c r="J50" t="str">
        <f>IF(D50 &gt; 0, "Yes", "No")</f>
        <v>Yes</v>
      </c>
    </row>
    <row r="51" spans="1:10" x14ac:dyDescent="0.3">
      <c r="A51" t="s">
        <v>26</v>
      </c>
      <c r="B51">
        <v>2.02</v>
      </c>
      <c r="C51">
        <v>1.75</v>
      </c>
      <c r="D51">
        <f>B51-C51</f>
        <v>0.27</v>
      </c>
      <c r="I51" t="s">
        <v>4</v>
      </c>
      <c r="J51" t="str">
        <f>IF(D51 &gt; 0, "Yes", "No")</f>
        <v>Yes</v>
      </c>
    </row>
    <row r="52" spans="1:10" x14ac:dyDescent="0.3">
      <c r="A52" t="s">
        <v>26</v>
      </c>
      <c r="B52">
        <v>3.05</v>
      </c>
      <c r="C52">
        <v>2.82</v>
      </c>
      <c r="D52">
        <f>B52-C52</f>
        <v>0.22999999999999998</v>
      </c>
      <c r="I52" t="s">
        <v>4</v>
      </c>
      <c r="J52" t="str">
        <f>IF(D52 &gt; 0, "Yes", "No")</f>
        <v>Yes</v>
      </c>
    </row>
    <row r="53" spans="1:10" x14ac:dyDescent="0.3">
      <c r="A53" t="s">
        <v>26</v>
      </c>
      <c r="B53">
        <v>4.05</v>
      </c>
      <c r="C53">
        <v>3.78</v>
      </c>
      <c r="D53">
        <f>B53-C53</f>
        <v>0.27</v>
      </c>
      <c r="I53" t="s">
        <v>4</v>
      </c>
      <c r="J53" t="str">
        <f>IF(D53 &gt; 0, "Yes", "No")</f>
        <v>Yes</v>
      </c>
    </row>
    <row r="54" spans="1:10" x14ac:dyDescent="0.3">
      <c r="A54" t="s">
        <v>26</v>
      </c>
      <c r="B54">
        <v>5.05</v>
      </c>
      <c r="C54">
        <v>4.8499999999999996</v>
      </c>
      <c r="D54">
        <f>B54-C54</f>
        <v>0.20000000000000018</v>
      </c>
      <c r="I54" t="s">
        <v>4</v>
      </c>
      <c r="J54" t="str">
        <f>IF(D54 &gt; 0, "Yes", "No")</f>
        <v>Yes</v>
      </c>
    </row>
    <row r="55" spans="1:10" x14ac:dyDescent="0.3">
      <c r="A55" t="s">
        <v>27</v>
      </c>
      <c r="D55">
        <f>AVERAGE(D50,D51,D52,D53,D54)</f>
        <v>0.24800000000000005</v>
      </c>
      <c r="E55">
        <f>_xlfn.STDEV.P(D51,D52,D53,D54,D50)</f>
        <v>2.8565713714171225E-2</v>
      </c>
      <c r="G55">
        <f>F55/131072</f>
        <v>0</v>
      </c>
      <c r="I55" t="s">
        <v>11</v>
      </c>
      <c r="J55" t="str">
        <f>IF(AND(D55&gt;0,G55&gt;0),"Yes","No")</f>
        <v>No</v>
      </c>
    </row>
    <row r="56" spans="1:10" x14ac:dyDescent="0.3">
      <c r="A56" t="s">
        <v>28</v>
      </c>
      <c r="B56">
        <v>1.05</v>
      </c>
      <c r="C56">
        <v>0.91</v>
      </c>
      <c r="D56">
        <f>B56-C56</f>
        <v>0.14000000000000001</v>
      </c>
      <c r="J56" t="str">
        <f>IF(D56 &gt; 0, "Yes", "No")</f>
        <v>Yes</v>
      </c>
    </row>
    <row r="57" spans="1:10" x14ac:dyDescent="0.3">
      <c r="A57" t="s">
        <v>28</v>
      </c>
      <c r="B57">
        <v>2.0499999999999998</v>
      </c>
      <c r="C57">
        <v>1.91</v>
      </c>
      <c r="D57">
        <f>B57-C57</f>
        <v>0.1399999999999999</v>
      </c>
      <c r="J57" t="str">
        <f>IF(D57 &gt; 0, "Yes", "No")</f>
        <v>Yes</v>
      </c>
    </row>
    <row r="58" spans="1:10" x14ac:dyDescent="0.3">
      <c r="A58" t="s">
        <v>28</v>
      </c>
      <c r="B58">
        <v>3.05</v>
      </c>
      <c r="C58">
        <v>2.91</v>
      </c>
      <c r="D58">
        <f>B58-C58</f>
        <v>0.13999999999999968</v>
      </c>
      <c r="J58" t="str">
        <f>IF(D58 &gt; 0, "Yes", "No")</f>
        <v>Yes</v>
      </c>
    </row>
    <row r="59" spans="1:10" x14ac:dyDescent="0.3">
      <c r="A59" t="s">
        <v>28</v>
      </c>
      <c r="B59">
        <v>4.05</v>
      </c>
      <c r="C59">
        <v>3.88</v>
      </c>
      <c r="D59">
        <f>B59-C59</f>
        <v>0.16999999999999993</v>
      </c>
      <c r="J59" t="str">
        <f>IF(D59 &gt; 0, "Yes", "No")</f>
        <v>Yes</v>
      </c>
    </row>
    <row r="60" spans="1:10" x14ac:dyDescent="0.3">
      <c r="A60" t="s">
        <v>28</v>
      </c>
      <c r="B60">
        <v>5.01</v>
      </c>
      <c r="C60">
        <v>4.88</v>
      </c>
      <c r="D60">
        <f>B60-C60</f>
        <v>0.12999999999999989</v>
      </c>
      <c r="J60" t="str">
        <f>IF(D60 &gt; 0, "Yes", "No")</f>
        <v>Yes</v>
      </c>
    </row>
    <row r="61" spans="1:10" x14ac:dyDescent="0.3">
      <c r="A61" t="s">
        <v>76</v>
      </c>
      <c r="D61">
        <f>AVERAGE(D56,D57,D58,D59,D60)</f>
        <v>0.14399999999999988</v>
      </c>
      <c r="E61">
        <f>_xlfn.STDEV.P(D57,D58,D59,D60,D56)</f>
        <v>1.3564659966250555E-2</v>
      </c>
      <c r="F61">
        <v>755608.32900000003</v>
      </c>
      <c r="G61">
        <f>F61/131072</f>
        <v>5.764834053039551</v>
      </c>
      <c r="J61" t="str">
        <f>IF(AND(D61&gt;0,G61&gt;0),"Yes","No")</f>
        <v>Yes</v>
      </c>
    </row>
    <row r="62" spans="1:10" x14ac:dyDescent="0.3">
      <c r="A62" t="s">
        <v>29</v>
      </c>
      <c r="B62">
        <v>1.0900000000000001</v>
      </c>
      <c r="C62">
        <v>0.96</v>
      </c>
      <c r="D62">
        <f>B62-C62</f>
        <v>0.13000000000000012</v>
      </c>
      <c r="J62" t="str">
        <f>IF(D62 &gt; 0, "Yes", "No")</f>
        <v>Yes</v>
      </c>
    </row>
    <row r="63" spans="1:10" x14ac:dyDescent="0.3">
      <c r="A63" t="s">
        <v>29</v>
      </c>
      <c r="B63">
        <v>1.99</v>
      </c>
      <c r="C63">
        <v>1.86</v>
      </c>
      <c r="D63">
        <f>B63-C63</f>
        <v>0.12999999999999989</v>
      </c>
      <c r="J63" t="str">
        <f>IF(D63 &gt; 0, "Yes", "No")</f>
        <v>Yes</v>
      </c>
    </row>
    <row r="64" spans="1:10" x14ac:dyDescent="0.3">
      <c r="A64" t="s">
        <v>29</v>
      </c>
      <c r="B64">
        <v>3.02</v>
      </c>
      <c r="C64">
        <v>2.89</v>
      </c>
      <c r="D64">
        <f>B64-C64</f>
        <v>0.12999999999999989</v>
      </c>
      <c r="J64" t="str">
        <f>IF(D64 &gt; 0, "Yes", "No")</f>
        <v>Yes</v>
      </c>
    </row>
    <row r="65" spans="1:10" x14ac:dyDescent="0.3">
      <c r="A65" t="s">
        <v>29</v>
      </c>
      <c r="B65">
        <v>4.05</v>
      </c>
      <c r="C65">
        <v>3.92</v>
      </c>
      <c r="D65">
        <f>B65-C65</f>
        <v>0.12999999999999989</v>
      </c>
      <c r="J65" t="str">
        <f>IF(D65 &gt; 0, "Yes", "No")</f>
        <v>Yes</v>
      </c>
    </row>
    <row r="66" spans="1:10" x14ac:dyDescent="0.3">
      <c r="A66" t="s">
        <v>29</v>
      </c>
      <c r="B66">
        <v>5.05</v>
      </c>
      <c r="C66">
        <v>4.92</v>
      </c>
      <c r="D66">
        <f>B66-C66</f>
        <v>0.12999999999999989</v>
      </c>
      <c r="J66" t="str">
        <f>IF(D66 &gt; 0, "Yes", "No")</f>
        <v>Yes</v>
      </c>
    </row>
    <row r="67" spans="1:10" x14ac:dyDescent="0.3">
      <c r="A67" t="s">
        <v>77</v>
      </c>
      <c r="D67">
        <f>AVERAGE(D62,D63,D64,D65,D66)</f>
        <v>0.12999999999999995</v>
      </c>
      <c r="E67">
        <f>_xlfn.STDEV.P(D63,D64,D65,D66,D62)</f>
        <v>8.9509041826236205E-17</v>
      </c>
      <c r="F67">
        <v>741326.85</v>
      </c>
      <c r="G67">
        <f>F67/131072</f>
        <v>5.6558750152587889</v>
      </c>
      <c r="J67" t="str">
        <f>IF(AND(D67&gt;0,G67&gt;0),"Yes","No")</f>
        <v>Yes</v>
      </c>
    </row>
    <row r="68" spans="1:10" x14ac:dyDescent="0.3">
      <c r="A68" t="s">
        <v>30</v>
      </c>
      <c r="B68">
        <v>1.02</v>
      </c>
      <c r="C68">
        <v>0.89</v>
      </c>
      <c r="D68">
        <f>B68-C68</f>
        <v>0.13</v>
      </c>
      <c r="J68" t="str">
        <f>IF(D68 &gt; 0, "Yes", "No")</f>
        <v>Yes</v>
      </c>
    </row>
    <row r="69" spans="1:10" x14ac:dyDescent="0.3">
      <c r="A69" t="s">
        <v>30</v>
      </c>
      <c r="B69">
        <v>2.2599999999999998</v>
      </c>
      <c r="C69">
        <v>2.12</v>
      </c>
      <c r="D69">
        <f>B69-C69</f>
        <v>0.13999999999999968</v>
      </c>
      <c r="J69" t="str">
        <f>IF(D69 &gt; 0, "Yes", "No")</f>
        <v>Yes</v>
      </c>
    </row>
    <row r="70" spans="1:10" x14ac:dyDescent="0.3">
      <c r="A70" t="s">
        <v>30</v>
      </c>
      <c r="B70">
        <v>3.02</v>
      </c>
      <c r="C70">
        <v>2.89</v>
      </c>
      <c r="D70">
        <f>B70-C70</f>
        <v>0.12999999999999989</v>
      </c>
      <c r="J70" t="str">
        <f>IF(D70 &gt; 0, "Yes", "No")</f>
        <v>Yes</v>
      </c>
    </row>
    <row r="71" spans="1:10" x14ac:dyDescent="0.3">
      <c r="A71" t="s">
        <v>30</v>
      </c>
      <c r="B71">
        <v>4.0199999999999996</v>
      </c>
      <c r="C71">
        <v>3.89</v>
      </c>
      <c r="D71">
        <f>B71-C71</f>
        <v>0.12999999999999945</v>
      </c>
      <c r="J71" t="str">
        <f>IF(D71 &gt; 0, "Yes", "No")</f>
        <v>Yes</v>
      </c>
    </row>
    <row r="72" spans="1:10" x14ac:dyDescent="0.3">
      <c r="A72" t="s">
        <v>30</v>
      </c>
      <c r="B72">
        <v>5.0599999999999996</v>
      </c>
      <c r="C72">
        <v>4.92</v>
      </c>
      <c r="D72">
        <f>B72-C72</f>
        <v>0.13999999999999968</v>
      </c>
      <c r="J72" t="str">
        <f>IF(D72 &gt; 0, "Yes", "No")</f>
        <v>Yes</v>
      </c>
    </row>
    <row r="73" spans="1:10" x14ac:dyDescent="0.3">
      <c r="A73" t="s">
        <v>78</v>
      </c>
      <c r="D73">
        <f>AVERAGE(D68,D69,D70,D71,D72)</f>
        <v>0.13399999999999973</v>
      </c>
      <c r="E73">
        <f>_xlfn.STDEV.P(D69,D70,D71,D72,D68)</f>
        <v>4.8989794855663063E-3</v>
      </c>
      <c r="F73">
        <v>733318.674</v>
      </c>
      <c r="G73">
        <f>F73/131072</f>
        <v>5.5947774810791016</v>
      </c>
      <c r="J73" t="str">
        <f>IF(AND(D73&gt;0,G73&gt;0),"Yes","No")</f>
        <v>Yes</v>
      </c>
    </row>
    <row r="74" spans="1:10" x14ac:dyDescent="0.3">
      <c r="A74" t="s">
        <v>31</v>
      </c>
      <c r="B74">
        <v>1.06</v>
      </c>
      <c r="C74">
        <v>0.92</v>
      </c>
      <c r="D74">
        <f>B74-C74</f>
        <v>0.14000000000000001</v>
      </c>
      <c r="J74" t="str">
        <f>IF(D74 &gt; 0, "Yes", "No")</f>
        <v>Yes</v>
      </c>
    </row>
    <row r="75" spans="1:10" x14ac:dyDescent="0.3">
      <c r="A75" t="s">
        <v>31</v>
      </c>
      <c r="B75">
        <v>2.02</v>
      </c>
      <c r="C75">
        <v>1.89</v>
      </c>
      <c r="D75">
        <f>B75-C75</f>
        <v>0.13000000000000012</v>
      </c>
      <c r="J75" t="str">
        <f>IF(D75 &gt; 0, "Yes", "No")</f>
        <v>Yes</v>
      </c>
    </row>
    <row r="76" spans="1:10" x14ac:dyDescent="0.3">
      <c r="A76" t="s">
        <v>31</v>
      </c>
      <c r="B76">
        <v>3.05</v>
      </c>
      <c r="C76">
        <v>2.92</v>
      </c>
      <c r="D76">
        <f>B76-C76</f>
        <v>0.12999999999999989</v>
      </c>
      <c r="J76" t="str">
        <f>IF(D76 &gt; 0, "Yes", "No")</f>
        <v>Yes</v>
      </c>
    </row>
    <row r="77" spans="1:10" x14ac:dyDescent="0.3">
      <c r="A77" t="s">
        <v>31</v>
      </c>
      <c r="B77">
        <v>4.05</v>
      </c>
      <c r="C77">
        <v>3.92</v>
      </c>
      <c r="D77">
        <f>B77-C77</f>
        <v>0.12999999999999989</v>
      </c>
      <c r="J77" t="str">
        <f>IF(D77 &gt; 0, "Yes", "No")</f>
        <v>Yes</v>
      </c>
    </row>
    <row r="78" spans="1:10" x14ac:dyDescent="0.3">
      <c r="A78" t="s">
        <v>31</v>
      </c>
      <c r="B78">
        <v>5.05</v>
      </c>
      <c r="C78">
        <v>4.92</v>
      </c>
      <c r="D78">
        <f>B78-C78</f>
        <v>0.12999999999999989</v>
      </c>
      <c r="J78" t="str">
        <f>IF(D78 &gt; 0, "Yes", "No")</f>
        <v>Yes</v>
      </c>
    </row>
    <row r="79" spans="1:10" x14ac:dyDescent="0.3">
      <c r="A79" t="s">
        <v>79</v>
      </c>
      <c r="D79">
        <f>AVERAGE(D74,D75,D76,D77,D78)</f>
        <v>0.13199999999999995</v>
      </c>
      <c r="E79">
        <f>_xlfn.STDEV.P(D75,D76,D77,D78,D74)</f>
        <v>4.0000000000000261E-3</v>
      </c>
      <c r="F79">
        <v>703755.88600000006</v>
      </c>
      <c r="G79">
        <f>F79/131072</f>
        <v>5.3692313079833989</v>
      </c>
      <c r="J79" t="str">
        <f>IF(AND(D79&gt;0,G79&gt;0),"Yes","No")</f>
        <v>Yes</v>
      </c>
    </row>
    <row r="80" spans="1:10" x14ac:dyDescent="0.3">
      <c r="A80" t="s">
        <v>32</v>
      </c>
      <c r="B80">
        <v>1.0900000000000001</v>
      </c>
      <c r="C80">
        <v>0.96</v>
      </c>
      <c r="D80">
        <f>B80-C80</f>
        <v>0.13000000000000012</v>
      </c>
      <c r="J80" t="str">
        <f>IF(D80 &gt; 0, "Yes", "No")</f>
        <v>Yes</v>
      </c>
    </row>
    <row r="81" spans="1:10" x14ac:dyDescent="0.3">
      <c r="A81" t="s">
        <v>32</v>
      </c>
      <c r="B81">
        <v>2.09</v>
      </c>
      <c r="C81">
        <v>1.96</v>
      </c>
      <c r="D81">
        <f>B81-C81</f>
        <v>0.12999999999999989</v>
      </c>
      <c r="J81" t="str">
        <f>IF(D81 &gt; 0, "Yes", "No")</f>
        <v>Yes</v>
      </c>
    </row>
    <row r="82" spans="1:10" x14ac:dyDescent="0.3">
      <c r="A82" t="s">
        <v>32</v>
      </c>
      <c r="B82">
        <v>3.09</v>
      </c>
      <c r="C82">
        <v>2.96</v>
      </c>
      <c r="D82">
        <f>B82-C82</f>
        <v>0.12999999999999989</v>
      </c>
      <c r="J82" t="str">
        <f>IF(D82 &gt; 0, "Yes", "No")</f>
        <v>Yes</v>
      </c>
    </row>
    <row r="83" spans="1:10" x14ac:dyDescent="0.3">
      <c r="A83" t="s">
        <v>32</v>
      </c>
      <c r="B83">
        <v>4.09</v>
      </c>
      <c r="C83">
        <v>3.96</v>
      </c>
      <c r="D83">
        <f>B83-C83</f>
        <v>0.12999999999999989</v>
      </c>
      <c r="J83" t="str">
        <f>IF(D83 &gt; 0, "Yes", "No")</f>
        <v>Yes</v>
      </c>
    </row>
    <row r="84" spans="1:10" x14ac:dyDescent="0.3">
      <c r="A84" t="s">
        <v>32</v>
      </c>
      <c r="B84">
        <v>5.0199999999999996</v>
      </c>
      <c r="C84">
        <v>4.8899999999999997</v>
      </c>
      <c r="D84">
        <f>B84-C84</f>
        <v>0.12999999999999989</v>
      </c>
      <c r="J84" t="str">
        <f>IF(D84 &gt; 0, "Yes", "No")</f>
        <v>Yes</v>
      </c>
    </row>
    <row r="85" spans="1:10" x14ac:dyDescent="0.3">
      <c r="A85" t="s">
        <v>80</v>
      </c>
      <c r="D85">
        <f>AVERAGE(D80,D81,D82,D83,D84)</f>
        <v>0.12999999999999995</v>
      </c>
      <c r="E85">
        <f>_xlfn.STDEV.P(D81,D82,D83,D84,D80)</f>
        <v>8.9509041826236205E-17</v>
      </c>
      <c r="F85">
        <v>629880.58700000006</v>
      </c>
      <c r="G85">
        <f>F85/131072</f>
        <v>4.8056075057983403</v>
      </c>
      <c r="J85" t="str">
        <f>IF(AND(D85&gt;0,G85&gt;0),"Yes","No")</f>
        <v>Yes</v>
      </c>
    </row>
    <row r="86" spans="1:10" x14ac:dyDescent="0.3">
      <c r="A86" t="s">
        <v>33</v>
      </c>
      <c r="B86">
        <v>1.02</v>
      </c>
      <c r="C86">
        <v>0.88</v>
      </c>
      <c r="D86">
        <f>B86-C86</f>
        <v>0.14000000000000001</v>
      </c>
      <c r="G86">
        <f>F86/131072</f>
        <v>0</v>
      </c>
      <c r="J86" t="str">
        <f>IF(D86 &gt; 0, "Yes", "No")</f>
        <v>Yes</v>
      </c>
    </row>
    <row r="87" spans="1:10" x14ac:dyDescent="0.3">
      <c r="A87" t="s">
        <v>33</v>
      </c>
      <c r="B87">
        <v>2.02</v>
      </c>
      <c r="C87">
        <v>1.88</v>
      </c>
      <c r="D87">
        <f>B87-C87</f>
        <v>0.14000000000000012</v>
      </c>
      <c r="J87" t="str">
        <f>IF(D87 &gt; 0, "Yes", "No")</f>
        <v>Yes</v>
      </c>
    </row>
    <row r="88" spans="1:10" x14ac:dyDescent="0.3">
      <c r="A88" t="s">
        <v>33</v>
      </c>
      <c r="B88">
        <v>3.02</v>
      </c>
      <c r="C88">
        <v>2.88</v>
      </c>
      <c r="D88">
        <f>B88-C88</f>
        <v>0.14000000000000012</v>
      </c>
      <c r="J88" t="str">
        <f>IF(D88 &gt; 0, "Yes", "No")</f>
        <v>Yes</v>
      </c>
    </row>
    <row r="89" spans="1:10" x14ac:dyDescent="0.3">
      <c r="A89" t="s">
        <v>33</v>
      </c>
      <c r="B89">
        <v>4.0199999999999996</v>
      </c>
      <c r="C89">
        <v>3.85</v>
      </c>
      <c r="D89">
        <f>B89-C89</f>
        <v>0.16999999999999948</v>
      </c>
      <c r="J89" t="str">
        <f>IF(D89 &gt; 0, "Yes", "No")</f>
        <v>Yes</v>
      </c>
    </row>
    <row r="90" spans="1:10" x14ac:dyDescent="0.3">
      <c r="A90" t="s">
        <v>33</v>
      </c>
      <c r="B90">
        <v>5.08</v>
      </c>
      <c r="C90">
        <v>4.95</v>
      </c>
      <c r="D90">
        <f>B90-C90</f>
        <v>0.12999999999999989</v>
      </c>
      <c r="J90" t="str">
        <f>IF(D90 &gt; 0, "Yes", "No")</f>
        <v>Yes</v>
      </c>
    </row>
    <row r="91" spans="1:10" x14ac:dyDescent="0.3">
      <c r="A91" t="s">
        <v>81</v>
      </c>
      <c r="D91">
        <f>AVERAGE(D86,D87,D88,D89,D90)</f>
        <v>0.14399999999999993</v>
      </c>
      <c r="E91">
        <f>_xlfn.STDEV.P(D87,D88,D89,D90,D86)</f>
        <v>1.3564659966250345E-2</v>
      </c>
      <c r="F91">
        <v>685089.99699999997</v>
      </c>
      <c r="G91">
        <f>F91/131072</f>
        <v>5.2268218765258787</v>
      </c>
      <c r="J91" t="str">
        <f>IF(AND(D91&gt;0,G91&gt;0),"Yes","No")</f>
        <v>Yes</v>
      </c>
    </row>
    <row r="92" spans="1:10" x14ac:dyDescent="0.3">
      <c r="A92" t="s">
        <v>34</v>
      </c>
      <c r="B92">
        <v>1.03</v>
      </c>
      <c r="C92">
        <v>0.89</v>
      </c>
      <c r="D92">
        <f>B92-C92</f>
        <v>0.14000000000000001</v>
      </c>
      <c r="J92" t="str">
        <f>IF(D92 &gt; 0, "Yes", "No")</f>
        <v>Yes</v>
      </c>
    </row>
    <row r="93" spans="1:10" x14ac:dyDescent="0.3">
      <c r="A93" t="s">
        <v>34</v>
      </c>
      <c r="B93">
        <v>2.0299999999999998</v>
      </c>
      <c r="C93">
        <v>1.89</v>
      </c>
      <c r="D93">
        <f>B93-C93</f>
        <v>0.1399999999999999</v>
      </c>
      <c r="J93" t="str">
        <f>IF(D93 &gt; 0, "Yes", "No")</f>
        <v>Yes</v>
      </c>
    </row>
    <row r="94" spans="1:10" x14ac:dyDescent="0.3">
      <c r="A94" t="s">
        <v>34</v>
      </c>
      <c r="B94">
        <v>3.09</v>
      </c>
      <c r="C94">
        <v>2.96</v>
      </c>
      <c r="D94">
        <f>B94-C94</f>
        <v>0.12999999999999989</v>
      </c>
      <c r="J94" t="str">
        <f>IF(D94 &gt; 0, "Yes", "No")</f>
        <v>Yes</v>
      </c>
    </row>
    <row r="95" spans="1:10" x14ac:dyDescent="0.3">
      <c r="A95" t="s">
        <v>34</v>
      </c>
      <c r="B95">
        <v>4.0199999999999996</v>
      </c>
      <c r="C95">
        <v>3.86</v>
      </c>
      <c r="D95">
        <f>B95-C95</f>
        <v>0.1599999999999997</v>
      </c>
      <c r="J95" t="str">
        <f>IF(D95 &gt; 0, "Yes", "No")</f>
        <v>Yes</v>
      </c>
    </row>
    <row r="96" spans="1:10" x14ac:dyDescent="0.3">
      <c r="A96" t="s">
        <v>34</v>
      </c>
      <c r="B96">
        <v>5.0599999999999996</v>
      </c>
      <c r="C96">
        <v>4.8600000000000003</v>
      </c>
      <c r="D96">
        <f>B96-C96</f>
        <v>0.19999999999999929</v>
      </c>
      <c r="J96" t="str">
        <f>IF(D96 &gt; 0, "Yes", "No")</f>
        <v>Yes</v>
      </c>
    </row>
    <row r="97" spans="1:10" x14ac:dyDescent="0.3">
      <c r="A97" t="s">
        <v>35</v>
      </c>
      <c r="D97">
        <f>AVERAGE(D92,D93,D94,D95,D96)</f>
        <v>0.15399999999999975</v>
      </c>
      <c r="E97">
        <f>_xlfn.STDEV.P(D93,D94,D95,D96,D92)</f>
        <v>2.4979991993593374E-2</v>
      </c>
      <c r="F97">
        <v>771008.89500000002</v>
      </c>
      <c r="G97">
        <f>F97/131072</f>
        <v>5.8823310470581056</v>
      </c>
      <c r="J97" t="str">
        <f>IF(AND(D97&gt;0,G97&gt;0),"Yes","No")</f>
        <v>Yes</v>
      </c>
    </row>
    <row r="98" spans="1:10" x14ac:dyDescent="0.3">
      <c r="A98" t="s">
        <v>36</v>
      </c>
      <c r="B98">
        <v>1.06</v>
      </c>
      <c r="C98">
        <v>0.9</v>
      </c>
      <c r="D98">
        <f>B98-C98</f>
        <v>0.16000000000000003</v>
      </c>
      <c r="J98" t="str">
        <f>IF(D98 &gt; 0, "Yes", "No")</f>
        <v>Yes</v>
      </c>
    </row>
    <row r="99" spans="1:10" x14ac:dyDescent="0.3">
      <c r="A99" t="s">
        <v>36</v>
      </c>
      <c r="B99">
        <v>2.1</v>
      </c>
      <c r="C99">
        <v>1.9</v>
      </c>
      <c r="D99">
        <f>B99-C99</f>
        <v>0.20000000000000018</v>
      </c>
      <c r="J99" t="str">
        <f>IF(D99 &gt; 0, "Yes", "No")</f>
        <v>Yes</v>
      </c>
    </row>
    <row r="100" spans="1:10" x14ac:dyDescent="0.3">
      <c r="A100" t="s">
        <v>36</v>
      </c>
      <c r="B100">
        <v>3.09</v>
      </c>
      <c r="C100">
        <v>2.89</v>
      </c>
      <c r="D100">
        <f>B100-C100</f>
        <v>0.19999999999999973</v>
      </c>
      <c r="J100" t="str">
        <f>IF(D100 &gt; 0, "Yes", "No")</f>
        <v>Yes</v>
      </c>
    </row>
    <row r="101" spans="1:10" x14ac:dyDescent="0.3">
      <c r="A101" t="s">
        <v>36</v>
      </c>
      <c r="B101">
        <v>4.03</v>
      </c>
      <c r="C101">
        <v>3.89</v>
      </c>
      <c r="D101">
        <f>B101-C101</f>
        <v>0.14000000000000012</v>
      </c>
      <c r="J101" t="str">
        <f>IF(D101 &gt; 0, "Yes", "No")</f>
        <v>Yes</v>
      </c>
    </row>
    <row r="102" spans="1:10" x14ac:dyDescent="0.3">
      <c r="A102" t="s">
        <v>36</v>
      </c>
      <c r="B102">
        <v>5.16</v>
      </c>
      <c r="C102">
        <v>4.99</v>
      </c>
      <c r="D102">
        <f>B102-C102</f>
        <v>0.16999999999999993</v>
      </c>
      <c r="J102" t="str">
        <f>IF(D102 &gt; 0, "Yes", "No")</f>
        <v>Yes</v>
      </c>
    </row>
    <row r="103" spans="1:10" x14ac:dyDescent="0.3">
      <c r="A103" t="s">
        <v>37</v>
      </c>
      <c r="D103">
        <f>AVERAGE(D98,D99,D100,D101,D102)</f>
        <v>0.17399999999999999</v>
      </c>
      <c r="E103">
        <f>_xlfn.STDEV.P(D99,D100,D101,D102,D98)</f>
        <v>2.3323807579381156E-2</v>
      </c>
      <c r="F103">
        <v>473005.30900000001</v>
      </c>
      <c r="G103">
        <f>F103/131072</f>
        <v>3.6087441177368165</v>
      </c>
      <c r="J103" t="str">
        <f>IF(AND(D103&gt;0,G103&gt;0),"Yes","No")</f>
        <v>Yes</v>
      </c>
    </row>
    <row r="104" spans="1:10" x14ac:dyDescent="0.3">
      <c r="A104" t="s">
        <v>38</v>
      </c>
      <c r="B104">
        <v>1.1299999999999999</v>
      </c>
      <c r="C104">
        <v>0.83</v>
      </c>
      <c r="D104">
        <f>B104-C104</f>
        <v>0.29999999999999993</v>
      </c>
      <c r="J104" t="str">
        <f>IF(D104 &gt; 0, "Yes", "No")</f>
        <v>Yes</v>
      </c>
    </row>
    <row r="105" spans="1:10" x14ac:dyDescent="0.3">
      <c r="A105" t="s">
        <v>38</v>
      </c>
      <c r="B105">
        <v>1.99</v>
      </c>
      <c r="C105">
        <v>1.82</v>
      </c>
      <c r="D105">
        <f>B105-C105</f>
        <v>0.16999999999999993</v>
      </c>
      <c r="J105" t="str">
        <f>IF(D105 &gt; 0, "Yes", "No")</f>
        <v>Yes</v>
      </c>
    </row>
    <row r="106" spans="1:10" x14ac:dyDescent="0.3">
      <c r="A106" t="s">
        <v>38</v>
      </c>
      <c r="B106">
        <v>3.02</v>
      </c>
      <c r="C106">
        <v>2.82</v>
      </c>
      <c r="D106">
        <f>B106-C106</f>
        <v>0.20000000000000018</v>
      </c>
      <c r="J106" t="str">
        <f>IF(D106 &gt; 0, "Yes", "No")</f>
        <v>Yes</v>
      </c>
    </row>
    <row r="107" spans="1:10" x14ac:dyDescent="0.3">
      <c r="A107" t="s">
        <v>38</v>
      </c>
      <c r="B107">
        <v>4.0599999999999996</v>
      </c>
      <c r="C107">
        <v>3.89</v>
      </c>
      <c r="D107">
        <f>B107-C107</f>
        <v>0.16999999999999948</v>
      </c>
      <c r="J107" t="str">
        <f>IF(D107 &gt; 0, "Yes", "No")</f>
        <v>Yes</v>
      </c>
    </row>
    <row r="108" spans="1:10" x14ac:dyDescent="0.3">
      <c r="A108" t="s">
        <v>38</v>
      </c>
      <c r="B108">
        <v>5.0199999999999996</v>
      </c>
      <c r="C108">
        <v>4.8600000000000003</v>
      </c>
      <c r="D108">
        <f>B108-C108</f>
        <v>0.15999999999999925</v>
      </c>
      <c r="J108" t="str">
        <f>IF(D108 &gt; 0, "Yes", "No")</f>
        <v>Yes</v>
      </c>
    </row>
    <row r="109" spans="1:10" x14ac:dyDescent="0.3">
      <c r="A109" t="s">
        <v>39</v>
      </c>
      <c r="D109">
        <f>AVERAGE(D104,D105,D106,D107,D108)</f>
        <v>0.19999999999999976</v>
      </c>
      <c r="E109">
        <f>_xlfn.STDEV.P(D105,D106,D107,D108,D104)</f>
        <v>5.1768716422179291E-2</v>
      </c>
      <c r="F109">
        <v>635263.02599999995</v>
      </c>
      <c r="G109">
        <f>F109/131072</f>
        <v>4.8466722564697262</v>
      </c>
      <c r="J109" t="str">
        <f>IF(AND(D109&gt;0,G109&gt;0),"Yes","No")</f>
        <v>Yes</v>
      </c>
    </row>
    <row r="110" spans="1:10" x14ac:dyDescent="0.3">
      <c r="A110" t="s">
        <v>40</v>
      </c>
      <c r="B110">
        <v>1.06</v>
      </c>
      <c r="C110">
        <v>0.89</v>
      </c>
      <c r="D110">
        <f>B110-C110</f>
        <v>0.17000000000000004</v>
      </c>
      <c r="J110" t="str">
        <f>IF(D110 &gt; 0, "Yes", "No")</f>
        <v>Yes</v>
      </c>
    </row>
    <row r="111" spans="1:10" x14ac:dyDescent="0.3">
      <c r="A111" t="s">
        <v>40</v>
      </c>
      <c r="B111">
        <v>2.19</v>
      </c>
      <c r="C111">
        <v>2.06</v>
      </c>
      <c r="D111">
        <f>B111-C111</f>
        <v>0.12999999999999989</v>
      </c>
      <c r="J111" t="str">
        <f>IF(D111 &gt; 0, "Yes", "No")</f>
        <v>Yes</v>
      </c>
    </row>
    <row r="112" spans="1:10" x14ac:dyDescent="0.3">
      <c r="A112" t="s">
        <v>40</v>
      </c>
      <c r="B112">
        <v>3.22</v>
      </c>
      <c r="C112">
        <v>3.06</v>
      </c>
      <c r="D112">
        <f>B112-C112</f>
        <v>0.16000000000000014</v>
      </c>
      <c r="J112" t="str">
        <f>IF(D112 &gt; 0, "Yes", "No")</f>
        <v>Yes</v>
      </c>
    </row>
    <row r="113" spans="1:10" x14ac:dyDescent="0.3">
      <c r="A113" t="s">
        <v>40</v>
      </c>
      <c r="B113">
        <v>3.86</v>
      </c>
      <c r="C113">
        <v>3.66</v>
      </c>
      <c r="D113">
        <f>B113-C113</f>
        <v>0.19999999999999973</v>
      </c>
      <c r="J113" t="str">
        <f>IF(D113 &gt; 0, "Yes", "No")</f>
        <v>Yes</v>
      </c>
    </row>
    <row r="114" spans="1:10" x14ac:dyDescent="0.3">
      <c r="A114" t="s">
        <v>40</v>
      </c>
      <c r="B114">
        <v>5.0599999999999996</v>
      </c>
      <c r="C114">
        <v>4.8600000000000003</v>
      </c>
      <c r="D114">
        <f>B114-C114</f>
        <v>0.19999999999999929</v>
      </c>
      <c r="J114" t="str">
        <f>IF(D114 &gt; 0, "Yes", "No")</f>
        <v>Yes</v>
      </c>
    </row>
    <row r="115" spans="1:10" x14ac:dyDescent="0.3">
      <c r="A115" t="s">
        <v>41</v>
      </c>
      <c r="D115">
        <f>AVERAGE(D110,D111,D112,D113,D114)</f>
        <v>0.17199999999999982</v>
      </c>
      <c r="E115">
        <f>_xlfn.STDEV.P(D111,D112,D113,D114,D110)</f>
        <v>2.6381811916545646E-2</v>
      </c>
      <c r="F115">
        <v>413253.05499999999</v>
      </c>
      <c r="G115">
        <f>F115/131072</f>
        <v>3.1528705978393554</v>
      </c>
      <c r="I115" t="s">
        <v>8</v>
      </c>
      <c r="J115" t="str">
        <f>IF(AND(D115&gt;0,G115&gt;0),"Yes","No")</f>
        <v>Yes</v>
      </c>
    </row>
    <row r="116" spans="1:10" x14ac:dyDescent="0.3">
      <c r="A116" t="s">
        <v>42</v>
      </c>
      <c r="B116">
        <v>1.0900000000000001</v>
      </c>
      <c r="C116">
        <v>0.96</v>
      </c>
      <c r="D116">
        <f>B116-C116</f>
        <v>0.13000000000000012</v>
      </c>
      <c r="J116" t="str">
        <f>IF(D116 &gt; 0, "Yes", "No")</f>
        <v>Yes</v>
      </c>
    </row>
    <row r="117" spans="1:10" x14ac:dyDescent="0.3">
      <c r="A117" t="s">
        <v>42</v>
      </c>
      <c r="B117">
        <v>2.02</v>
      </c>
      <c r="C117">
        <v>1.86</v>
      </c>
      <c r="D117">
        <f>B117-C117</f>
        <v>0.15999999999999992</v>
      </c>
      <c r="J117" t="str">
        <f>IF(D117 &gt; 0, "Yes", "No")</f>
        <v>Yes</v>
      </c>
    </row>
    <row r="118" spans="1:10" x14ac:dyDescent="0.3">
      <c r="A118" t="s">
        <v>42</v>
      </c>
      <c r="B118">
        <v>3.09</v>
      </c>
      <c r="C118">
        <v>2.92</v>
      </c>
      <c r="D118">
        <f>B118-C118</f>
        <v>0.16999999999999993</v>
      </c>
      <c r="J118" t="str">
        <f>IF(D118 &gt; 0, "Yes", "No")</f>
        <v>Yes</v>
      </c>
    </row>
    <row r="119" spans="1:10" x14ac:dyDescent="0.3">
      <c r="A119" t="s">
        <v>42</v>
      </c>
      <c r="B119">
        <v>4.0199999999999996</v>
      </c>
      <c r="C119">
        <v>3.83</v>
      </c>
      <c r="D119">
        <f>B119-C119</f>
        <v>0.1899999999999995</v>
      </c>
      <c r="J119" t="str">
        <f>IF(D119 &gt; 0, "Yes", "No")</f>
        <v>Yes</v>
      </c>
    </row>
    <row r="120" spans="1:10" x14ac:dyDescent="0.3">
      <c r="A120" t="s">
        <v>42</v>
      </c>
      <c r="B120">
        <v>5.19</v>
      </c>
      <c r="C120">
        <v>5.0199999999999996</v>
      </c>
      <c r="D120">
        <f>B120-C120</f>
        <v>0.17000000000000082</v>
      </c>
      <c r="J120" t="str">
        <f>IF(D120 &gt; 0, "Yes", "No")</f>
        <v>Yes</v>
      </c>
    </row>
    <row r="121" spans="1:10" x14ac:dyDescent="0.3">
      <c r="A121" t="s">
        <v>43</v>
      </c>
      <c r="D121">
        <f>AVERAGE(D116,D117,D118,D119,D120)</f>
        <v>0.16400000000000006</v>
      </c>
      <c r="E121">
        <f>_xlfn.STDEV.P(D117,D118,D119,D120,D116)</f>
        <v>1.9595917942265364E-2</v>
      </c>
      <c r="F121">
        <v>709045.93200000003</v>
      </c>
      <c r="G121">
        <f>F121/131072</f>
        <v>5.4095911560058596</v>
      </c>
      <c r="J121" t="str">
        <f>IF(AND(D121&gt;0,G121&gt;0),"Yes","No")</f>
        <v>Yes</v>
      </c>
    </row>
    <row r="122" spans="1:10" x14ac:dyDescent="0.3">
      <c r="A122" t="s">
        <v>44</v>
      </c>
      <c r="B122">
        <v>1.05</v>
      </c>
      <c r="C122">
        <v>0.92</v>
      </c>
      <c r="D122">
        <f>B122-C122</f>
        <v>0.13</v>
      </c>
      <c r="J122" t="str">
        <f>IF(D122 &gt; 0, "Yes", "No")</f>
        <v>Yes</v>
      </c>
    </row>
    <row r="123" spans="1:10" x14ac:dyDescent="0.3">
      <c r="A123" t="s">
        <v>44</v>
      </c>
      <c r="B123">
        <v>1.99</v>
      </c>
      <c r="C123">
        <v>1.82</v>
      </c>
      <c r="D123">
        <f>B123-C123</f>
        <v>0.16999999999999993</v>
      </c>
      <c r="J123" t="str">
        <f>IF(D123 &gt; 0, "Yes", "No")</f>
        <v>Yes</v>
      </c>
    </row>
    <row r="124" spans="1:10" x14ac:dyDescent="0.3">
      <c r="A124" t="s">
        <v>44</v>
      </c>
      <c r="B124">
        <v>3.02</v>
      </c>
      <c r="C124">
        <v>2.92</v>
      </c>
      <c r="D124">
        <f>B124-C124</f>
        <v>0.10000000000000009</v>
      </c>
      <c r="J124" t="str">
        <f>IF(D124 &gt; 0, "Yes", "No")</f>
        <v>Yes</v>
      </c>
    </row>
    <row r="125" spans="1:10" x14ac:dyDescent="0.3">
      <c r="A125" t="s">
        <v>44</v>
      </c>
      <c r="B125">
        <v>4.09</v>
      </c>
      <c r="C125">
        <v>3.95</v>
      </c>
      <c r="D125">
        <f>B125-C125</f>
        <v>0.13999999999999968</v>
      </c>
      <c r="J125" t="str">
        <f>IF(D125 &gt; 0, "Yes", "No")</f>
        <v>Yes</v>
      </c>
    </row>
    <row r="126" spans="1:10" x14ac:dyDescent="0.3">
      <c r="A126" t="s">
        <v>44</v>
      </c>
      <c r="B126">
        <v>5.12</v>
      </c>
      <c r="C126">
        <v>4.95</v>
      </c>
      <c r="D126">
        <f>B126-C126</f>
        <v>0.16999999999999993</v>
      </c>
      <c r="J126" t="str">
        <f>IF(D126 &gt; 0, "Yes", "No")</f>
        <v>Yes</v>
      </c>
    </row>
    <row r="127" spans="1:10" x14ac:dyDescent="0.3">
      <c r="A127" t="s">
        <v>45</v>
      </c>
      <c r="D127">
        <f>AVERAGE(D122,D123,D124,D125,D126)</f>
        <v>0.14199999999999993</v>
      </c>
      <c r="E127">
        <f>_xlfn.STDEV.P(D123,D124,D125,D126,D122)</f>
        <v>2.6381811916545733E-2</v>
      </c>
      <c r="F127">
        <v>331870.06699999998</v>
      </c>
      <c r="G127">
        <f>F127/131072</f>
        <v>2.5319676742553709</v>
      </c>
      <c r="J127" t="str">
        <f>IF(AND(D127&gt;0,G127&gt;0),"Yes","No")</f>
        <v>Yes</v>
      </c>
    </row>
    <row r="128" spans="1:10" x14ac:dyDescent="0.3">
      <c r="A128" t="s">
        <v>46</v>
      </c>
      <c r="B128">
        <v>1.02</v>
      </c>
      <c r="C128">
        <v>0.92</v>
      </c>
      <c r="D128">
        <f>B128-C128</f>
        <v>9.9999999999999978E-2</v>
      </c>
      <c r="J128" t="str">
        <f>IF(D128 &gt; 0, "Yes", "No")</f>
        <v>Yes</v>
      </c>
    </row>
    <row r="129" spans="1:10" x14ac:dyDescent="0.3">
      <c r="A129" t="s">
        <v>46</v>
      </c>
      <c r="B129">
        <v>2.02</v>
      </c>
      <c r="C129">
        <v>1.88</v>
      </c>
      <c r="D129">
        <f>B129-C129</f>
        <v>0.14000000000000012</v>
      </c>
      <c r="J129" t="str">
        <f>IF(D129 &gt; 0, "Yes", "No")</f>
        <v>Yes</v>
      </c>
    </row>
    <row r="130" spans="1:10" x14ac:dyDescent="0.3">
      <c r="A130" t="s">
        <v>46</v>
      </c>
      <c r="B130">
        <v>3.02</v>
      </c>
      <c r="C130">
        <v>2.92</v>
      </c>
      <c r="D130">
        <f>B130-C130</f>
        <v>0.10000000000000009</v>
      </c>
      <c r="J130" t="str">
        <f>IF(D130 &gt; 0, "Yes", "No")</f>
        <v>Yes</v>
      </c>
    </row>
    <row r="131" spans="1:10" x14ac:dyDescent="0.3">
      <c r="A131" t="s">
        <v>46</v>
      </c>
      <c r="B131">
        <v>3.68</v>
      </c>
      <c r="C131">
        <v>3.53</v>
      </c>
      <c r="D131">
        <f>B131-C131</f>
        <v>0.15000000000000036</v>
      </c>
      <c r="J131" t="str">
        <f>IF(D131 &gt; 0, "Yes", "No")</f>
        <v>Yes</v>
      </c>
    </row>
    <row r="132" spans="1:10" x14ac:dyDescent="0.3">
      <c r="A132" t="s">
        <v>46</v>
      </c>
      <c r="B132">
        <v>5.05</v>
      </c>
      <c r="C132">
        <v>4.82</v>
      </c>
      <c r="D132">
        <f>B132-C132</f>
        <v>0.22999999999999954</v>
      </c>
      <c r="J132" t="str">
        <f>IF(D132 &gt; 0, "Yes", "No")</f>
        <v>Yes</v>
      </c>
    </row>
    <row r="133" spans="1:10" x14ac:dyDescent="0.3">
      <c r="A133" t="s">
        <v>47</v>
      </c>
      <c r="D133">
        <f>AVERAGE(D128,D129,D130,D131,D132)</f>
        <v>0.14400000000000002</v>
      </c>
      <c r="E133">
        <f>_xlfn.STDEV.P(D129,D130,D131,D132,D128)</f>
        <v>4.7581509013481134E-2</v>
      </c>
      <c r="F133">
        <v>672549.44400000002</v>
      </c>
      <c r="G133">
        <f>F133/131072</f>
        <v>5.1311450500488283</v>
      </c>
      <c r="J133" t="str">
        <f>IF(AND(D133&gt;0,G133&gt;0),"Yes","No")</f>
        <v>Yes</v>
      </c>
    </row>
    <row r="134" spans="1:10" x14ac:dyDescent="0.3">
      <c r="A134" t="s">
        <v>48</v>
      </c>
      <c r="B134">
        <v>1.02</v>
      </c>
      <c r="C134">
        <v>0.89</v>
      </c>
      <c r="D134">
        <f>B134-C134</f>
        <v>0.13</v>
      </c>
      <c r="J134" t="str">
        <f>IF(D134 &gt; 0, "Yes", "No")</f>
        <v>Yes</v>
      </c>
    </row>
    <row r="135" spans="1:10" x14ac:dyDescent="0.3">
      <c r="A135" t="s">
        <v>48</v>
      </c>
      <c r="B135">
        <v>2.02</v>
      </c>
      <c r="C135">
        <v>1.89</v>
      </c>
      <c r="D135">
        <f>B135-C135</f>
        <v>0.13000000000000012</v>
      </c>
      <c r="J135" t="str">
        <f>IF(D135 &gt; 0, "Yes", "No")</f>
        <v>Yes</v>
      </c>
    </row>
    <row r="136" spans="1:10" x14ac:dyDescent="0.3">
      <c r="A136" t="s">
        <v>48</v>
      </c>
      <c r="B136">
        <v>3.06</v>
      </c>
      <c r="C136">
        <v>2.93</v>
      </c>
      <c r="D136">
        <f>B136-C136</f>
        <v>0.12999999999999989</v>
      </c>
      <c r="J136" t="str">
        <f>IF(D136 &gt; 0, "Yes", "No")</f>
        <v>Yes</v>
      </c>
    </row>
    <row r="137" spans="1:10" x14ac:dyDescent="0.3">
      <c r="A137" t="s">
        <v>48</v>
      </c>
      <c r="B137">
        <v>3.99</v>
      </c>
      <c r="C137">
        <v>3.89</v>
      </c>
      <c r="D137">
        <f>B137-C137</f>
        <v>0.10000000000000009</v>
      </c>
      <c r="J137" t="str">
        <f>IF(D137 &gt; 0, "Yes", "No")</f>
        <v>Yes</v>
      </c>
    </row>
    <row r="138" spans="1:10" x14ac:dyDescent="0.3">
      <c r="A138" t="s">
        <v>48</v>
      </c>
      <c r="B138">
        <v>5.05</v>
      </c>
      <c r="C138">
        <v>4.92</v>
      </c>
      <c r="D138">
        <f>B138-C138</f>
        <v>0.12999999999999989</v>
      </c>
      <c r="J138" t="str">
        <f>IF(D138 &gt; 0, "Yes", "No")</f>
        <v>Yes</v>
      </c>
    </row>
    <row r="139" spans="1:10" x14ac:dyDescent="0.3">
      <c r="A139" t="s">
        <v>49</v>
      </c>
      <c r="D139">
        <f>AVERAGE(D134,D135,D136,D137,D138)</f>
        <v>0.124</v>
      </c>
      <c r="E139">
        <f>_xlfn.STDEV.P(D135,D136,D137,D138,D134)</f>
        <v>1.1999999999999953E-2</v>
      </c>
      <c r="F139">
        <v>730340.31400000001</v>
      </c>
      <c r="G139">
        <f>F139/131072</f>
        <v>5.5720543975830079</v>
      </c>
      <c r="J139" t="str">
        <f>IF(AND(D139&gt;0,G139&gt;0),"Yes","No")</f>
        <v>Yes</v>
      </c>
    </row>
    <row r="140" spans="1:10" x14ac:dyDescent="0.3">
      <c r="A140" t="s">
        <v>50</v>
      </c>
      <c r="B140">
        <v>1.06</v>
      </c>
      <c r="C140">
        <v>0.93</v>
      </c>
      <c r="D140">
        <f>B140-C140</f>
        <v>0.13</v>
      </c>
      <c r="J140" t="str">
        <f>IF(D140 &gt; 0, "Yes", "No")</f>
        <v>Yes</v>
      </c>
    </row>
    <row r="141" spans="1:10" x14ac:dyDescent="0.3">
      <c r="A141" t="s">
        <v>50</v>
      </c>
      <c r="B141">
        <v>2.09</v>
      </c>
      <c r="C141">
        <v>1.93</v>
      </c>
      <c r="D141">
        <f>B141-C141</f>
        <v>0.15999999999999992</v>
      </c>
      <c r="J141" t="str">
        <f>IF(D141 &gt; 0, "Yes", "No")</f>
        <v>Yes</v>
      </c>
    </row>
    <row r="142" spans="1:10" x14ac:dyDescent="0.3">
      <c r="A142" t="s">
        <v>50</v>
      </c>
      <c r="B142">
        <v>2.99</v>
      </c>
      <c r="C142">
        <v>2.89</v>
      </c>
      <c r="D142">
        <f>B142-C142</f>
        <v>0.10000000000000009</v>
      </c>
      <c r="J142" t="str">
        <f>IF(D142 &gt; 0, "Yes", "No")</f>
        <v>Yes</v>
      </c>
    </row>
    <row r="143" spans="1:10" x14ac:dyDescent="0.3">
      <c r="A143" t="s">
        <v>50</v>
      </c>
      <c r="B143">
        <v>3.89</v>
      </c>
      <c r="C143">
        <v>3.73</v>
      </c>
      <c r="D143">
        <f>B143-C143</f>
        <v>0.16000000000000014</v>
      </c>
      <c r="J143" t="str">
        <f>IF(D143 &gt; 0, "Yes", "No")</f>
        <v>Yes</v>
      </c>
    </row>
    <row r="144" spans="1:10" x14ac:dyDescent="0.3">
      <c r="A144" t="s">
        <v>50</v>
      </c>
      <c r="B144">
        <v>4.96</v>
      </c>
      <c r="C144">
        <v>4.79</v>
      </c>
      <c r="D144">
        <f>B144-C144</f>
        <v>0.16999999999999993</v>
      </c>
      <c r="J144" t="str">
        <f>IF(D144 &gt; 0, "Yes", "No")</f>
        <v>Yes</v>
      </c>
    </row>
    <row r="145" spans="1:10" x14ac:dyDescent="0.3">
      <c r="A145" t="s">
        <v>51</v>
      </c>
      <c r="D145">
        <f>AVERAGE(D140,D141,D142,D143,D144)</f>
        <v>0.14400000000000002</v>
      </c>
      <c r="E145">
        <f>_xlfn.STDEV.P(D141,D142,D143,D144,D140)</f>
        <v>2.5768197453450211E-2</v>
      </c>
      <c r="F145">
        <v>742137.06499999994</v>
      </c>
      <c r="G145">
        <f>F145/131072</f>
        <v>5.6620564651489254</v>
      </c>
      <c r="J145" t="str">
        <f>IF(AND(D145&gt;0,G145&gt;0),"Yes","No")</f>
        <v>Yes</v>
      </c>
    </row>
    <row r="146" spans="1:10" x14ac:dyDescent="0.3">
      <c r="A146" t="s">
        <v>52</v>
      </c>
      <c r="B146">
        <v>1.06</v>
      </c>
      <c r="C146">
        <v>0.92</v>
      </c>
      <c r="D146">
        <f>B146-C146</f>
        <v>0.14000000000000001</v>
      </c>
      <c r="J146" t="str">
        <f>IF(D146 &gt; 0, "Yes", "No")</f>
        <v>Yes</v>
      </c>
    </row>
    <row r="147" spans="1:10" x14ac:dyDescent="0.3">
      <c r="A147" t="s">
        <v>52</v>
      </c>
      <c r="B147">
        <v>2.06</v>
      </c>
      <c r="C147">
        <v>1.96</v>
      </c>
      <c r="D147">
        <f>B147-C147</f>
        <v>0.10000000000000009</v>
      </c>
      <c r="J147" t="str">
        <f>IF(D147 &gt; 0, "Yes", "No")</f>
        <v>Yes</v>
      </c>
    </row>
    <row r="148" spans="1:10" x14ac:dyDescent="0.3">
      <c r="A148" t="s">
        <v>52</v>
      </c>
      <c r="B148">
        <v>3.02</v>
      </c>
      <c r="C148">
        <v>2.89</v>
      </c>
      <c r="D148">
        <f>B148-C148</f>
        <v>0.12999999999999989</v>
      </c>
      <c r="J148" t="str">
        <f>IF(D148 &gt; 0, "Yes", "No")</f>
        <v>Yes</v>
      </c>
    </row>
    <row r="149" spans="1:10" x14ac:dyDescent="0.3">
      <c r="A149" t="s">
        <v>52</v>
      </c>
      <c r="B149">
        <v>4.09</v>
      </c>
      <c r="C149">
        <v>3.96</v>
      </c>
      <c r="D149">
        <f>B149-C149</f>
        <v>0.12999999999999989</v>
      </c>
      <c r="J149" t="str">
        <f>IF(D149 &gt; 0, "Yes", "No")</f>
        <v>Yes</v>
      </c>
    </row>
    <row r="150" spans="1:10" x14ac:dyDescent="0.3">
      <c r="A150" t="s">
        <v>52</v>
      </c>
      <c r="B150">
        <v>5.0199999999999996</v>
      </c>
      <c r="C150">
        <v>4.8899999999999997</v>
      </c>
      <c r="D150">
        <f>B150-C150</f>
        <v>0.12999999999999989</v>
      </c>
      <c r="J150" t="str">
        <f>IF(D150 &gt; 0, "Yes", "No")</f>
        <v>Yes</v>
      </c>
    </row>
    <row r="151" spans="1:10" x14ac:dyDescent="0.3">
      <c r="A151" t="s">
        <v>53</v>
      </c>
      <c r="D151">
        <f>AVERAGE(D146,D147,D148,D149,D150)</f>
        <v>0.12599999999999995</v>
      </c>
      <c r="E151">
        <f>_xlfn.STDEV.P(D147,D148,D149,D150,D146)</f>
        <v>1.3564659966250362E-2</v>
      </c>
      <c r="F151">
        <v>300041.24300000002</v>
      </c>
      <c r="G151">
        <f>F151/131072</f>
        <v>2.2891330184936525</v>
      </c>
      <c r="J151" t="str">
        <f>IF(AND(D151&gt;0,G151&gt;0),"Yes","No")</f>
        <v>Yes</v>
      </c>
    </row>
    <row r="152" spans="1:10" x14ac:dyDescent="0.3">
      <c r="A152" t="s">
        <v>54</v>
      </c>
      <c r="B152">
        <v>1.06</v>
      </c>
      <c r="C152">
        <v>0.89</v>
      </c>
      <c r="D152">
        <f>B152-C152</f>
        <v>0.17000000000000004</v>
      </c>
      <c r="J152" t="str">
        <f>IF(D152 &gt; 0, "Yes", "No")</f>
        <v>Yes</v>
      </c>
    </row>
    <row r="153" spans="1:10" x14ac:dyDescent="0.3">
      <c r="A153" t="s">
        <v>54</v>
      </c>
      <c r="B153">
        <v>2.06</v>
      </c>
      <c r="C153">
        <v>1.89</v>
      </c>
      <c r="D153">
        <f>B153-C153</f>
        <v>0.17000000000000015</v>
      </c>
      <c r="J153" t="str">
        <f>IF(D153 &gt; 0, "Yes", "No")</f>
        <v>Yes</v>
      </c>
    </row>
    <row r="154" spans="1:10" x14ac:dyDescent="0.3">
      <c r="A154" t="s">
        <v>54</v>
      </c>
      <c r="B154">
        <v>3.02</v>
      </c>
      <c r="C154">
        <v>2.89</v>
      </c>
      <c r="D154">
        <f>B154-C154</f>
        <v>0.12999999999999989</v>
      </c>
      <c r="J154" t="str">
        <f>IF(D154 &gt; 0, "Yes", "No")</f>
        <v>Yes</v>
      </c>
    </row>
    <row r="155" spans="1:10" x14ac:dyDescent="0.3">
      <c r="A155" t="s">
        <v>54</v>
      </c>
      <c r="B155">
        <v>4.09</v>
      </c>
      <c r="C155">
        <v>3.92</v>
      </c>
      <c r="D155">
        <f>B155-C155</f>
        <v>0.16999999999999993</v>
      </c>
      <c r="J155" t="str">
        <f>IF(D155 &gt; 0, "Yes", "No")</f>
        <v>Yes</v>
      </c>
    </row>
    <row r="156" spans="1:10" x14ac:dyDescent="0.3">
      <c r="A156" t="s">
        <v>54</v>
      </c>
      <c r="B156">
        <v>5.12</v>
      </c>
      <c r="C156">
        <v>4.99</v>
      </c>
      <c r="D156">
        <f>B156-C156</f>
        <v>0.12999999999999989</v>
      </c>
      <c r="J156" t="str">
        <f>IF(D156 &gt; 0, "Yes", "No")</f>
        <v>Yes</v>
      </c>
    </row>
    <row r="157" spans="1:10" x14ac:dyDescent="0.3">
      <c r="A157" t="s">
        <v>55</v>
      </c>
      <c r="D157">
        <f>AVERAGE(D152,D153,D154,D155,D156)</f>
        <v>0.15399999999999997</v>
      </c>
      <c r="E157">
        <f>_xlfn.STDEV.P(D153,D154,D155,D156,D152)</f>
        <v>1.9595917942265364E-2</v>
      </c>
      <c r="F157">
        <v>863979.73899999994</v>
      </c>
      <c r="G157">
        <f>F157/131072</f>
        <v>6.5916422958374019</v>
      </c>
      <c r="J157" t="str">
        <f>IF(AND(D157&gt;0,G157&gt;0),"Yes","No")</f>
        <v>Yes</v>
      </c>
    </row>
    <row r="158" spans="1:10" x14ac:dyDescent="0.3">
      <c r="A158" t="s">
        <v>56</v>
      </c>
      <c r="B158">
        <v>1.06</v>
      </c>
      <c r="C158">
        <v>0.89</v>
      </c>
      <c r="D158">
        <f>B158-C158</f>
        <v>0.17000000000000004</v>
      </c>
      <c r="J158" t="str">
        <f>IF(D158 &gt; 0, "Yes", "No")</f>
        <v>Yes</v>
      </c>
    </row>
    <row r="159" spans="1:10" x14ac:dyDescent="0.3">
      <c r="A159" t="s">
        <v>56</v>
      </c>
      <c r="B159">
        <v>2.13</v>
      </c>
      <c r="C159">
        <v>1.99</v>
      </c>
      <c r="D159">
        <f>B159-C159</f>
        <v>0.1399999999999999</v>
      </c>
      <c r="J159" t="str">
        <f>IF(D159 &gt; 0, "Yes", "No")</f>
        <v>Yes</v>
      </c>
    </row>
    <row r="160" spans="1:10" x14ac:dyDescent="0.3">
      <c r="A160" t="s">
        <v>56</v>
      </c>
      <c r="B160">
        <v>3.03</v>
      </c>
      <c r="C160">
        <v>2.89</v>
      </c>
      <c r="D160">
        <f>B160-C160</f>
        <v>0.13999999999999968</v>
      </c>
      <c r="J160" t="str">
        <f>IF(D160 &gt; 0, "Yes", "No")</f>
        <v>Yes</v>
      </c>
    </row>
    <row r="161" spans="1:10" x14ac:dyDescent="0.3">
      <c r="A161" t="s">
        <v>56</v>
      </c>
      <c r="B161">
        <v>4.03</v>
      </c>
      <c r="C161">
        <v>3.89</v>
      </c>
      <c r="D161">
        <f>B161-C161</f>
        <v>0.14000000000000012</v>
      </c>
      <c r="J161" t="str">
        <f>IF(D161 &gt; 0, "Yes", "No")</f>
        <v>Yes</v>
      </c>
    </row>
    <row r="162" spans="1:10" x14ac:dyDescent="0.3">
      <c r="A162" t="s">
        <v>56</v>
      </c>
      <c r="B162">
        <v>4.99</v>
      </c>
      <c r="C162">
        <v>4.83</v>
      </c>
      <c r="D162">
        <f>B162-C162</f>
        <v>0.16000000000000014</v>
      </c>
      <c r="J162" t="str">
        <f>IF(D162 &gt; 0, "Yes", "No")</f>
        <v>Yes</v>
      </c>
    </row>
    <row r="163" spans="1:10" x14ac:dyDescent="0.3">
      <c r="A163" t="s">
        <v>57</v>
      </c>
      <c r="D163">
        <f>AVERAGE(D158,D159,D160,D161,D162)</f>
        <v>0.14999999999999997</v>
      </c>
      <c r="E163">
        <f>_xlfn.STDEV.P(D159,D160,D161,D162,D158)</f>
        <v>1.2649110640673599E-2</v>
      </c>
      <c r="F163">
        <v>266500.592</v>
      </c>
      <c r="G163">
        <f>F163/131072</f>
        <v>2.0332381591796875</v>
      </c>
      <c r="J163" t="str">
        <f>IF(AND(D163&gt;0,G163&gt;0),"Yes","No")</f>
        <v>Yes</v>
      </c>
    </row>
    <row r="164" spans="1:10" x14ac:dyDescent="0.3">
      <c r="A164" t="s">
        <v>58</v>
      </c>
      <c r="D164">
        <f>B164-C164</f>
        <v>0</v>
      </c>
      <c r="J164" t="str">
        <f>IF(D164 &gt; 0, "Yes", "No")</f>
        <v>No</v>
      </c>
    </row>
    <row r="165" spans="1:10" x14ac:dyDescent="0.3">
      <c r="A165" t="s">
        <v>58</v>
      </c>
      <c r="D165">
        <f>B165-C165</f>
        <v>0</v>
      </c>
      <c r="J165" t="str">
        <f>IF(D165 &gt; 0, "Yes", "No")</f>
        <v>No</v>
      </c>
    </row>
    <row r="166" spans="1:10" x14ac:dyDescent="0.3">
      <c r="A166" t="s">
        <v>58</v>
      </c>
      <c r="D166">
        <f>B166-C166</f>
        <v>0</v>
      </c>
      <c r="J166" t="str">
        <f>IF(D166 &gt; 0, "Yes", "No")</f>
        <v>No</v>
      </c>
    </row>
    <row r="167" spans="1:10" x14ac:dyDescent="0.3">
      <c r="A167" t="s">
        <v>58</v>
      </c>
      <c r="D167">
        <f>B167-C167</f>
        <v>0</v>
      </c>
      <c r="J167" t="str">
        <f>IF(D167 &gt; 0, "Yes", "No")</f>
        <v>No</v>
      </c>
    </row>
    <row r="168" spans="1:10" x14ac:dyDescent="0.3">
      <c r="A168" t="s">
        <v>58</v>
      </c>
      <c r="D168">
        <f>B168-C168</f>
        <v>0</v>
      </c>
      <c r="J168" t="str">
        <f>IF(D168 &gt; 0, "Yes", "No")</f>
        <v>No</v>
      </c>
    </row>
    <row r="169" spans="1:10" x14ac:dyDescent="0.3">
      <c r="A169" t="s">
        <v>59</v>
      </c>
      <c r="D169">
        <f>AVERAGE(D164,D165,D166,D167,D168)</f>
        <v>0</v>
      </c>
      <c r="E169">
        <f>_xlfn.STDEV.P(D165,D166,D167,D168,D164)</f>
        <v>0</v>
      </c>
      <c r="G169">
        <f>F169/131072</f>
        <v>0</v>
      </c>
      <c r="J169" t="str">
        <f>IF(AND(D169&gt;0,G169&gt;0),"Yes","No")</f>
        <v>No</v>
      </c>
    </row>
    <row r="170" spans="1:10" x14ac:dyDescent="0.3">
      <c r="A170" t="s">
        <v>60</v>
      </c>
      <c r="D170">
        <f>B170-C170</f>
        <v>0</v>
      </c>
      <c r="J170" t="str">
        <f>IF(D170 &gt; 0, "Yes", "No")</f>
        <v>No</v>
      </c>
    </row>
    <row r="171" spans="1:10" x14ac:dyDescent="0.3">
      <c r="A171" t="s">
        <v>60</v>
      </c>
      <c r="D171">
        <f>B171-C171</f>
        <v>0</v>
      </c>
      <c r="J171" t="str">
        <f>IF(D171 &gt; 0, "Yes", "No")</f>
        <v>No</v>
      </c>
    </row>
    <row r="172" spans="1:10" x14ac:dyDescent="0.3">
      <c r="A172" t="s">
        <v>60</v>
      </c>
      <c r="D172">
        <f>B172-C172</f>
        <v>0</v>
      </c>
      <c r="J172" t="str">
        <f>IF(D172 &gt; 0, "Yes", "No")</f>
        <v>No</v>
      </c>
    </row>
    <row r="173" spans="1:10" x14ac:dyDescent="0.3">
      <c r="A173" t="s">
        <v>60</v>
      </c>
      <c r="D173">
        <f>B173-C173</f>
        <v>0</v>
      </c>
      <c r="J173" t="str">
        <f>IF(D173 &gt; 0, "Yes", "No")</f>
        <v>No</v>
      </c>
    </row>
    <row r="174" spans="1:10" x14ac:dyDescent="0.3">
      <c r="A174" t="s">
        <v>60</v>
      </c>
      <c r="D174">
        <f>B174-C174</f>
        <v>0</v>
      </c>
      <c r="J174" t="str">
        <f>IF(D174 &gt; 0, "Yes", "No")</f>
        <v>No</v>
      </c>
    </row>
    <row r="175" spans="1:10" x14ac:dyDescent="0.3">
      <c r="A175" t="s">
        <v>61</v>
      </c>
      <c r="D175">
        <f>AVERAGE(D170,D171,D172,D173,D174)</f>
        <v>0</v>
      </c>
      <c r="E175">
        <f>_xlfn.STDEV.P(D171,D172,D173,D174,D170)</f>
        <v>0</v>
      </c>
      <c r="G175">
        <f>F175/131072</f>
        <v>0</v>
      </c>
      <c r="J175" t="str">
        <f>IF(AND(D175&gt;0,G175&gt;0),"Yes","No")</f>
        <v>No</v>
      </c>
    </row>
    <row r="176" spans="1:10" x14ac:dyDescent="0.3">
      <c r="A176" t="s">
        <v>62</v>
      </c>
      <c r="D176">
        <f>B176-C176</f>
        <v>0</v>
      </c>
      <c r="J176" t="str">
        <f>IF(D176 &gt; 0, "Yes", "No")</f>
        <v>No</v>
      </c>
    </row>
    <row r="177" spans="1:10" x14ac:dyDescent="0.3">
      <c r="A177" t="s">
        <v>62</v>
      </c>
      <c r="D177">
        <f>B177-C177</f>
        <v>0</v>
      </c>
      <c r="J177" t="str">
        <f>IF(D177 &gt; 0, "Yes", "No")</f>
        <v>No</v>
      </c>
    </row>
    <row r="178" spans="1:10" x14ac:dyDescent="0.3">
      <c r="A178" t="s">
        <v>62</v>
      </c>
      <c r="D178">
        <f>B178-C178</f>
        <v>0</v>
      </c>
      <c r="J178" t="str">
        <f>IF(D178 &gt; 0, "Yes", "No")</f>
        <v>No</v>
      </c>
    </row>
    <row r="179" spans="1:10" x14ac:dyDescent="0.3">
      <c r="A179" t="s">
        <v>62</v>
      </c>
      <c r="D179">
        <f>B179-C179</f>
        <v>0</v>
      </c>
      <c r="J179" t="str">
        <f>IF(D179 &gt; 0, "Yes", "No")</f>
        <v>No</v>
      </c>
    </row>
    <row r="180" spans="1:10" x14ac:dyDescent="0.3">
      <c r="A180" t="s">
        <v>62</v>
      </c>
      <c r="D180">
        <f>B180-C180</f>
        <v>0</v>
      </c>
      <c r="J180" t="str">
        <f>IF(D180 &gt; 0, "Yes", "No")</f>
        <v>No</v>
      </c>
    </row>
    <row r="181" spans="1:10" x14ac:dyDescent="0.3">
      <c r="A181" t="s">
        <v>63</v>
      </c>
      <c r="D181">
        <f>AVERAGE(D176,D177,D178,D179,D180)</f>
        <v>0</v>
      </c>
      <c r="E181">
        <f>_xlfn.STDEV.P(D177,D178,D179,D180,D176)</f>
        <v>0</v>
      </c>
      <c r="G181">
        <f>F181/131072</f>
        <v>0</v>
      </c>
      <c r="J181" t="str">
        <f>IF(AND(D181&gt;0,G181&gt;0),"Yes","No")</f>
        <v>No</v>
      </c>
    </row>
    <row r="182" spans="1:10" x14ac:dyDescent="0.3">
      <c r="A182" t="s">
        <v>64</v>
      </c>
      <c r="D182">
        <f>B182-C182</f>
        <v>0</v>
      </c>
      <c r="J182" t="str">
        <f>IF(D182 &gt; 0, "Yes", "No")</f>
        <v>No</v>
      </c>
    </row>
    <row r="183" spans="1:10" x14ac:dyDescent="0.3">
      <c r="A183" t="s">
        <v>64</v>
      </c>
      <c r="D183">
        <f>B183-C183</f>
        <v>0</v>
      </c>
      <c r="J183" t="str">
        <f>IF(D183 &gt; 0, "Yes", "No")</f>
        <v>No</v>
      </c>
    </row>
    <row r="184" spans="1:10" x14ac:dyDescent="0.3">
      <c r="A184" t="s">
        <v>64</v>
      </c>
      <c r="D184">
        <f>B184-C184</f>
        <v>0</v>
      </c>
      <c r="J184" t="str">
        <f>IF(D184 &gt; 0, "Yes", "No")</f>
        <v>No</v>
      </c>
    </row>
    <row r="185" spans="1:10" x14ac:dyDescent="0.3">
      <c r="A185" t="s">
        <v>64</v>
      </c>
      <c r="D185">
        <f>B185-C185</f>
        <v>0</v>
      </c>
      <c r="J185" t="str">
        <f>IF(D185 &gt; 0, "Yes", "No")</f>
        <v>No</v>
      </c>
    </row>
    <row r="186" spans="1:10" x14ac:dyDescent="0.3">
      <c r="A186" t="s">
        <v>64</v>
      </c>
      <c r="D186">
        <f>B186-C186</f>
        <v>0</v>
      </c>
      <c r="J186" t="str">
        <f>IF(D186 &gt; 0, "Yes", "No")</f>
        <v>No</v>
      </c>
    </row>
    <row r="187" spans="1:10" x14ac:dyDescent="0.3">
      <c r="A187" t="s">
        <v>65</v>
      </c>
      <c r="D187">
        <f>AVERAGE(D182,D183,D184,D185,D186)</f>
        <v>0</v>
      </c>
      <c r="E187">
        <f>_xlfn.STDEV.P(D183,D184,D185,D186,D182)</f>
        <v>0</v>
      </c>
      <c r="G187">
        <f>F187/131072</f>
        <v>0</v>
      </c>
      <c r="J187" t="str">
        <f>IF(AND(D187&gt;0,G187&gt;0),"Yes","No")</f>
        <v>No</v>
      </c>
    </row>
    <row r="188" spans="1:10" x14ac:dyDescent="0.3">
      <c r="A188" t="s">
        <v>12</v>
      </c>
      <c r="B188">
        <v>1.0900000000000001</v>
      </c>
      <c r="C188">
        <v>0.96</v>
      </c>
      <c r="D188">
        <f>B188-C188</f>
        <v>0.13000000000000012</v>
      </c>
      <c r="J188" t="str">
        <f>IF(D188 &gt; 0, "Yes", "No")</f>
        <v>Yes</v>
      </c>
    </row>
    <row r="189" spans="1:10" x14ac:dyDescent="0.3">
      <c r="A189" t="s">
        <v>66</v>
      </c>
      <c r="B189">
        <v>2.13</v>
      </c>
      <c r="C189">
        <v>1.99</v>
      </c>
      <c r="D189">
        <f>B189-C189</f>
        <v>0.1399999999999999</v>
      </c>
      <c r="J189" t="str">
        <f>IF(D189 &gt; 0, "Yes", "No")</f>
        <v>Yes</v>
      </c>
    </row>
    <row r="190" spans="1:10" x14ac:dyDescent="0.3">
      <c r="A190" t="s">
        <v>66</v>
      </c>
      <c r="B190">
        <v>3.09</v>
      </c>
      <c r="C190">
        <v>2.93</v>
      </c>
      <c r="D190">
        <f>B190-C190</f>
        <v>0.1599999999999997</v>
      </c>
      <c r="J190" t="str">
        <f>IF(D190 &gt; 0, "Yes", "No")</f>
        <v>Yes</v>
      </c>
    </row>
    <row r="191" spans="1:10" x14ac:dyDescent="0.3">
      <c r="A191" t="s">
        <v>66</v>
      </c>
      <c r="B191">
        <v>4.13</v>
      </c>
      <c r="C191">
        <v>3.96</v>
      </c>
      <c r="D191">
        <f>B191-C191</f>
        <v>0.16999999999999993</v>
      </c>
      <c r="J191" t="str">
        <f>IF(D191 &gt; 0, "Yes", "No")</f>
        <v>Yes</v>
      </c>
    </row>
    <row r="192" spans="1:10" x14ac:dyDescent="0.3">
      <c r="A192" t="s">
        <v>66</v>
      </c>
      <c r="B192">
        <v>5.03</v>
      </c>
      <c r="C192">
        <v>4.8899999999999997</v>
      </c>
      <c r="D192">
        <f>B192-C192</f>
        <v>0.14000000000000057</v>
      </c>
      <c r="J192" t="str">
        <f>IF(D192 &gt; 0, "Yes", "No")</f>
        <v>Yes</v>
      </c>
    </row>
    <row r="193" spans="1:10" x14ac:dyDescent="0.3">
      <c r="A193" t="s">
        <v>67</v>
      </c>
      <c r="D193">
        <f>AVERAGE(D188,D189,D190,D191,D192)</f>
        <v>0.14800000000000005</v>
      </c>
      <c r="E193">
        <f>_xlfn.STDEV.P(D189,D190,D191,D192,D188)</f>
        <v>1.4696938456698918E-2</v>
      </c>
      <c r="F193">
        <v>446444.66200000001</v>
      </c>
      <c r="G193">
        <f>F193/131072</f>
        <v>3.4061024627685548</v>
      </c>
      <c r="J193" t="str">
        <f>IF(AND(D193&gt;0,G193&gt;0),"Yes","No")</f>
        <v>Yes</v>
      </c>
    </row>
    <row r="194" spans="1:10" x14ac:dyDescent="0.3">
      <c r="A194" t="s">
        <v>68</v>
      </c>
      <c r="B194">
        <v>1.1599999999999999</v>
      </c>
      <c r="C194">
        <v>0.86</v>
      </c>
      <c r="D194">
        <f>B194-C194</f>
        <v>0.29999999999999993</v>
      </c>
      <c r="J194" t="str">
        <f>IF(D194 &gt; 0, "Yes", "No")</f>
        <v>Yes</v>
      </c>
    </row>
    <row r="195" spans="1:10" x14ac:dyDescent="0.3">
      <c r="A195" t="s">
        <v>68</v>
      </c>
      <c r="B195">
        <v>2.0299999999999998</v>
      </c>
      <c r="C195">
        <v>1.8</v>
      </c>
      <c r="D195">
        <f>B195-C195</f>
        <v>0.22999999999999976</v>
      </c>
      <c r="J195" t="str">
        <f>IF(D195 &gt; 0, "Yes", "No")</f>
        <v>Yes</v>
      </c>
    </row>
    <row r="196" spans="1:10" x14ac:dyDescent="0.3">
      <c r="A196" t="s">
        <v>68</v>
      </c>
      <c r="B196">
        <v>3.23</v>
      </c>
      <c r="C196">
        <v>3</v>
      </c>
      <c r="D196">
        <f>B196-C196</f>
        <v>0.22999999999999998</v>
      </c>
      <c r="J196" t="str">
        <f>IF(D196 &gt; 0, "Yes", "No")</f>
        <v>Yes</v>
      </c>
    </row>
    <row r="197" spans="1:10" x14ac:dyDescent="0.3">
      <c r="A197" t="s">
        <v>68</v>
      </c>
      <c r="B197">
        <v>4.0599999999999996</v>
      </c>
      <c r="C197">
        <v>3.73</v>
      </c>
      <c r="D197">
        <f>B197-C197</f>
        <v>0.32999999999999963</v>
      </c>
      <c r="J197" t="str">
        <f>IF(D197 &gt; 0, "Yes", "No")</f>
        <v>Yes</v>
      </c>
    </row>
    <row r="198" spans="1:10" x14ac:dyDescent="0.3">
      <c r="A198" t="s">
        <v>68</v>
      </c>
      <c r="B198">
        <v>5.03</v>
      </c>
      <c r="C198">
        <v>4.8899999999999997</v>
      </c>
      <c r="D198">
        <f>B198-C198</f>
        <v>0.14000000000000057</v>
      </c>
      <c r="J198" t="str">
        <f>IF(D198 &gt; 0, "Yes", "No")</f>
        <v>Yes</v>
      </c>
    </row>
    <row r="199" spans="1:10" x14ac:dyDescent="0.3">
      <c r="A199" t="s">
        <v>69</v>
      </c>
      <c r="D199">
        <f>AVERAGE(D194,D195,D196,D197,D198)</f>
        <v>0.246</v>
      </c>
      <c r="E199">
        <f>_xlfn.STDEV.P(D195,D196,D197,D198,D194)</f>
        <v>6.5909028213135989E-2</v>
      </c>
      <c r="F199">
        <v>104236.20600000001</v>
      </c>
      <c r="G199">
        <f>F199/131072</f>
        <v>0.79525914001464848</v>
      </c>
      <c r="J199" t="str">
        <f>IF(AND(D199&gt;0,G199&gt;0),"Yes","No")</f>
        <v>Yes</v>
      </c>
    </row>
    <row r="200" spans="1:10" x14ac:dyDescent="0.3">
      <c r="A200" t="s">
        <v>70</v>
      </c>
      <c r="B200">
        <v>1.02</v>
      </c>
      <c r="C200">
        <v>0.75</v>
      </c>
      <c r="D200">
        <f>B200-C200</f>
        <v>0.27</v>
      </c>
      <c r="J200" t="str">
        <f>IF(D200 &gt; 0, "Yes", "No")</f>
        <v>Yes</v>
      </c>
    </row>
    <row r="201" spans="1:10" x14ac:dyDescent="0.3">
      <c r="A201" t="s">
        <v>70</v>
      </c>
      <c r="B201">
        <v>2.02</v>
      </c>
      <c r="C201">
        <v>1.79</v>
      </c>
      <c r="D201">
        <f>B201-C201</f>
        <v>0.22999999999999998</v>
      </c>
      <c r="J201" t="str">
        <f>IF(D201 &gt; 0, "Yes", "No")</f>
        <v>Yes</v>
      </c>
    </row>
    <row r="202" spans="1:10" x14ac:dyDescent="0.3">
      <c r="A202" t="s">
        <v>70</v>
      </c>
      <c r="B202">
        <v>3.05</v>
      </c>
      <c r="C202">
        <v>2.79</v>
      </c>
      <c r="D202">
        <f>B202-C202</f>
        <v>0.25999999999999979</v>
      </c>
      <c r="J202" t="str">
        <f>IF(D202 &gt; 0, "Yes", "No")</f>
        <v>Yes</v>
      </c>
    </row>
    <row r="203" spans="1:10" x14ac:dyDescent="0.3">
      <c r="A203" t="s">
        <v>70</v>
      </c>
      <c r="B203">
        <v>4.12</v>
      </c>
      <c r="C203">
        <v>3.85</v>
      </c>
      <c r="D203">
        <f>B203-C203</f>
        <v>0.27</v>
      </c>
      <c r="J203" t="str">
        <f>IF(D203 &gt; 0, "Yes", "No")</f>
        <v>Yes</v>
      </c>
    </row>
    <row r="204" spans="1:10" x14ac:dyDescent="0.3">
      <c r="A204" t="s">
        <v>70</v>
      </c>
      <c r="B204">
        <v>5.09</v>
      </c>
      <c r="C204">
        <v>4.82</v>
      </c>
      <c r="D204">
        <f>B204-C204</f>
        <v>0.26999999999999957</v>
      </c>
      <c r="J204" t="str">
        <f>IF(D204 &gt; 0, "Yes", "No")</f>
        <v>Yes</v>
      </c>
    </row>
    <row r="205" spans="1:10" x14ac:dyDescent="0.3">
      <c r="A205" t="s">
        <v>71</v>
      </c>
      <c r="D205">
        <f>AVERAGE(D200,D201,D202,D203,D204)</f>
        <v>0.2599999999999999</v>
      </c>
      <c r="E205">
        <f>_xlfn.STDEV.P(D201,D202,D203,D204,D200)</f>
        <v>1.5491933384829624E-2</v>
      </c>
      <c r="F205">
        <v>130138.427</v>
      </c>
      <c r="G205">
        <f>F205/131072</f>
        <v>0.99287740325927731</v>
      </c>
      <c r="J205" t="str">
        <f>IF(AND(D205&gt;0,G205&gt;0),"Yes","No")</f>
        <v>Yes</v>
      </c>
    </row>
    <row r="206" spans="1:10" x14ac:dyDescent="0.3">
      <c r="A206" t="s">
        <v>72</v>
      </c>
      <c r="B206">
        <v>1.03</v>
      </c>
      <c r="C206">
        <v>0.73</v>
      </c>
      <c r="D206">
        <f>B206-C206</f>
        <v>0.30000000000000004</v>
      </c>
      <c r="J206" t="str">
        <f>IF(D206 &gt; 0, "Yes", "No")</f>
        <v>Yes</v>
      </c>
    </row>
    <row r="207" spans="1:10" x14ac:dyDescent="0.3">
      <c r="A207" t="s">
        <v>72</v>
      </c>
      <c r="B207">
        <v>1.93</v>
      </c>
      <c r="C207">
        <v>1.67</v>
      </c>
      <c r="D207">
        <f>B207-C207</f>
        <v>0.26</v>
      </c>
      <c r="J207" t="str">
        <f>IF(D207 &gt; 0, "Yes", "No")</f>
        <v>Yes</v>
      </c>
    </row>
    <row r="208" spans="1:10" x14ac:dyDescent="0.3">
      <c r="A208" t="s">
        <v>72</v>
      </c>
      <c r="B208">
        <v>3.1</v>
      </c>
      <c r="C208">
        <v>2.87</v>
      </c>
      <c r="D208">
        <f>B208-C208</f>
        <v>0.22999999999999998</v>
      </c>
      <c r="J208" t="str">
        <f>IF(D208 &gt; 0, "Yes", "No")</f>
        <v>Yes</v>
      </c>
    </row>
    <row r="209" spans="1:10" x14ac:dyDescent="0.3">
      <c r="A209" t="s">
        <v>72</v>
      </c>
      <c r="B209">
        <v>4</v>
      </c>
      <c r="C209">
        <v>3.73</v>
      </c>
      <c r="D209">
        <f>B209-C209</f>
        <v>0.27</v>
      </c>
      <c r="J209" t="str">
        <f>IF(D209 &gt; 0, "Yes", "No")</f>
        <v>Yes</v>
      </c>
    </row>
    <row r="210" spans="1:10" x14ac:dyDescent="0.3">
      <c r="A210" t="s">
        <v>72</v>
      </c>
      <c r="B210">
        <v>5.0999999999999996</v>
      </c>
      <c r="C210">
        <v>4.8600000000000003</v>
      </c>
      <c r="D210">
        <f>B210-C210</f>
        <v>0.23999999999999932</v>
      </c>
      <c r="J210" t="str">
        <f>IF(D210 &gt; 0, "Yes", "No")</f>
        <v>Yes</v>
      </c>
    </row>
    <row r="211" spans="1:10" x14ac:dyDescent="0.3">
      <c r="A211" t="s">
        <v>73</v>
      </c>
      <c r="D211">
        <f>AVERAGE(D206,D207,D208,D209,D210)</f>
        <v>0.2599999999999999</v>
      </c>
      <c r="E211">
        <f>_xlfn.STDEV.P(D207,D208,D209,D210,D206)</f>
        <v>2.4494897427831914E-2</v>
      </c>
      <c r="F211">
        <v>113744.01</v>
      </c>
      <c r="G211">
        <f>F211/131072</f>
        <v>0.86779792785644527</v>
      </c>
      <c r="J211" t="str">
        <f>IF(AND(D211&gt;0,G211&gt;0),"Yes","No")</f>
        <v>Yes</v>
      </c>
    </row>
    <row r="213" spans="1:10" x14ac:dyDescent="0.3">
      <c r="A213" t="s">
        <v>82</v>
      </c>
      <c r="C213" t="s">
        <v>85</v>
      </c>
      <c r="D213" t="s">
        <v>2</v>
      </c>
      <c r="E213" t="s">
        <v>86</v>
      </c>
      <c r="F213" t="s">
        <v>87</v>
      </c>
      <c r="G213" t="s">
        <v>88</v>
      </c>
    </row>
    <row r="214" spans="1:10" x14ac:dyDescent="0.3">
      <c r="A214" t="s">
        <v>71</v>
      </c>
      <c r="C214">
        <v>25.999999999999989</v>
      </c>
      <c r="D214">
        <v>0.2599999999999999</v>
      </c>
      <c r="E214">
        <v>1.5491933384829624E-2</v>
      </c>
      <c r="F214">
        <v>130138.427</v>
      </c>
      <c r="G214">
        <v>0.99287740325927731</v>
      </c>
      <c r="H214">
        <v>4</v>
      </c>
      <c r="J214" t="s">
        <v>83</v>
      </c>
    </row>
    <row r="215" spans="1:10" x14ac:dyDescent="0.3">
      <c r="A215" t="s">
        <v>73</v>
      </c>
      <c r="C215">
        <v>25.999999999999989</v>
      </c>
      <c r="D215">
        <v>0.2599999999999999</v>
      </c>
      <c r="E215">
        <v>2.4494897427831914E-2</v>
      </c>
      <c r="F215">
        <v>113744.01</v>
      </c>
      <c r="G215">
        <v>0.86779792785644527</v>
      </c>
      <c r="H215">
        <v>4</v>
      </c>
      <c r="J215" t="s">
        <v>83</v>
      </c>
    </row>
    <row r="216" spans="1:10" x14ac:dyDescent="0.3">
      <c r="A216" t="s">
        <v>15</v>
      </c>
      <c r="C216">
        <v>24.999999999999986</v>
      </c>
      <c r="D216">
        <v>0.24999999999999986</v>
      </c>
      <c r="E216">
        <v>1.6733200530681606E-2</v>
      </c>
      <c r="F216">
        <v>272176.283</v>
      </c>
      <c r="G216">
        <v>2.0765402450561523</v>
      </c>
      <c r="H216">
        <v>4</v>
      </c>
      <c r="J216" t="s">
        <v>83</v>
      </c>
    </row>
    <row r="217" spans="1:10" x14ac:dyDescent="0.3">
      <c r="A217" t="s">
        <v>27</v>
      </c>
      <c r="C217">
        <v>24.800000000000004</v>
      </c>
      <c r="D217">
        <v>0.24800000000000005</v>
      </c>
      <c r="E217">
        <v>2.8565713714171225E-2</v>
      </c>
      <c r="H217">
        <v>4</v>
      </c>
      <c r="I217" t="s">
        <v>11</v>
      </c>
      <c r="J217" t="s">
        <v>84</v>
      </c>
    </row>
    <row r="218" spans="1:10" x14ac:dyDescent="0.3">
      <c r="A218" t="s">
        <v>69</v>
      </c>
      <c r="C218">
        <v>24.6</v>
      </c>
      <c r="D218">
        <v>0.246</v>
      </c>
      <c r="E218">
        <v>6.5909028213135989E-2</v>
      </c>
      <c r="F218">
        <v>104236.20600000001</v>
      </c>
      <c r="G218">
        <v>0.79525914001464848</v>
      </c>
      <c r="H218">
        <v>4</v>
      </c>
      <c r="J218" t="s">
        <v>83</v>
      </c>
    </row>
    <row r="219" spans="1:10" x14ac:dyDescent="0.3">
      <c r="A219" t="s">
        <v>39</v>
      </c>
      <c r="C219">
        <v>19.999999999999975</v>
      </c>
      <c r="D219">
        <v>0.19999999999999976</v>
      </c>
      <c r="E219">
        <v>5.1768716422179291E-2</v>
      </c>
      <c r="F219">
        <v>635263.02599999995</v>
      </c>
      <c r="G219">
        <v>4.8466722564697262</v>
      </c>
      <c r="H219">
        <v>4</v>
      </c>
      <c r="J219" t="s">
        <v>83</v>
      </c>
    </row>
    <row r="220" spans="1:10" x14ac:dyDescent="0.3">
      <c r="A220" t="s">
        <v>17</v>
      </c>
      <c r="C220">
        <v>18.866666666666656</v>
      </c>
      <c r="D220">
        <f>AVERAGE(D214,D215,D217,D218,D219)</f>
        <v>0.2427999999999999</v>
      </c>
      <c r="E220">
        <f>_xlfn.STDEV.P(D215,D217,D218,D219,D214)</f>
        <v>2.2184679398179342E-2</v>
      </c>
      <c r="F220">
        <v>707041.12800000003</v>
      </c>
      <c r="G220">
        <f>F220/131072</f>
        <v>5.3942957153320314</v>
      </c>
      <c r="H220">
        <v>4</v>
      </c>
      <c r="J220" t="str">
        <f>IF(AND(D220&gt;0,G220&gt;0),"Yes","No")</f>
        <v>Yes</v>
      </c>
    </row>
    <row r="221" spans="1:10" x14ac:dyDescent="0.3">
      <c r="A221" t="s">
        <v>25</v>
      </c>
      <c r="C221">
        <v>18.400000000000006</v>
      </c>
      <c r="D221">
        <v>0.18400000000000005</v>
      </c>
      <c r="E221">
        <v>2.7276363393971513E-2</v>
      </c>
      <c r="F221">
        <v>170115.56899999999</v>
      </c>
      <c r="G221">
        <v>1.2978787918090819</v>
      </c>
      <c r="H221">
        <v>4</v>
      </c>
      <c r="I221" t="s">
        <v>10</v>
      </c>
      <c r="J221" t="s">
        <v>83</v>
      </c>
    </row>
    <row r="222" spans="1:10" x14ac:dyDescent="0.3">
      <c r="A222" t="s">
        <v>75</v>
      </c>
      <c r="C222">
        <v>17.599999999999998</v>
      </c>
      <c r="D222">
        <v>0.17599999999999996</v>
      </c>
      <c r="E222">
        <v>3.4985711369071526E-2</v>
      </c>
      <c r="F222">
        <v>687926.42200000002</v>
      </c>
      <c r="G222">
        <v>5.2484620819091798</v>
      </c>
      <c r="H222">
        <v>4</v>
      </c>
      <c r="J222" t="s">
        <v>83</v>
      </c>
    </row>
    <row r="223" spans="1:10" x14ac:dyDescent="0.3">
      <c r="A223" t="s">
        <v>37</v>
      </c>
      <c r="C223">
        <v>17.399999999999999</v>
      </c>
      <c r="D223">
        <v>0.17399999999999999</v>
      </c>
      <c r="E223">
        <v>2.3323807579381156E-2</v>
      </c>
      <c r="F223">
        <v>473005.30900000001</v>
      </c>
      <c r="G223">
        <v>3.6087441177368165</v>
      </c>
      <c r="H223">
        <v>4</v>
      </c>
      <c r="J223" t="s">
        <v>83</v>
      </c>
    </row>
    <row r="224" spans="1:10" x14ac:dyDescent="0.3">
      <c r="A224" t="s">
        <v>23</v>
      </c>
      <c r="C224">
        <v>17.199999999999989</v>
      </c>
      <c r="D224">
        <v>0.1719999999999999</v>
      </c>
      <c r="E224">
        <v>1.4696938456698994E-2</v>
      </c>
      <c r="H224">
        <v>4</v>
      </c>
      <c r="I224" t="s">
        <v>11</v>
      </c>
      <c r="J224" t="s">
        <v>84</v>
      </c>
    </row>
    <row r="225" spans="1:10" x14ac:dyDescent="0.3">
      <c r="A225" t="s">
        <v>41</v>
      </c>
      <c r="C225">
        <v>17.199999999999982</v>
      </c>
      <c r="D225">
        <v>0.17199999999999982</v>
      </c>
      <c r="E225">
        <v>2.6381811916545646E-2</v>
      </c>
      <c r="F225">
        <v>413253.05499999999</v>
      </c>
      <c r="G225">
        <v>3.1528705978393554</v>
      </c>
      <c r="H225">
        <v>4</v>
      </c>
      <c r="I225" t="s">
        <v>8</v>
      </c>
      <c r="J225" t="s">
        <v>83</v>
      </c>
    </row>
    <row r="226" spans="1:10" x14ac:dyDescent="0.3">
      <c r="A226" t="s">
        <v>43</v>
      </c>
      <c r="C226">
        <v>16.400000000000006</v>
      </c>
      <c r="D226">
        <v>0.16400000000000006</v>
      </c>
      <c r="E226">
        <v>1.9595917942265364E-2</v>
      </c>
      <c r="F226">
        <v>709045.93200000003</v>
      </c>
      <c r="G226">
        <v>5.4095911560058596</v>
      </c>
      <c r="H226">
        <v>4</v>
      </c>
      <c r="J226" t="s">
        <v>83</v>
      </c>
    </row>
    <row r="227" spans="1:10" x14ac:dyDescent="0.3">
      <c r="A227" t="s">
        <v>55</v>
      </c>
      <c r="C227">
        <v>15.399999999999997</v>
      </c>
      <c r="D227">
        <v>0.15399999999999997</v>
      </c>
      <c r="E227">
        <v>1.9595917942265364E-2</v>
      </c>
      <c r="F227">
        <v>863979.73899999994</v>
      </c>
      <c r="G227">
        <v>6.5916422958374019</v>
      </c>
      <c r="H227">
        <v>4</v>
      </c>
      <c r="J227" t="s">
        <v>83</v>
      </c>
    </row>
    <row r="228" spans="1:10" x14ac:dyDescent="0.3">
      <c r="A228" t="s">
        <v>35</v>
      </c>
      <c r="C228">
        <v>15.399999999999975</v>
      </c>
      <c r="D228">
        <v>0.15399999999999975</v>
      </c>
      <c r="E228">
        <v>2.4979991993593374E-2</v>
      </c>
      <c r="F228">
        <v>771008.89500000002</v>
      </c>
      <c r="G228">
        <v>5.8823310470581056</v>
      </c>
      <c r="H228">
        <v>4</v>
      </c>
      <c r="J228" t="s">
        <v>83</v>
      </c>
    </row>
    <row r="229" spans="1:10" x14ac:dyDescent="0.3">
      <c r="A229" t="s">
        <v>57</v>
      </c>
      <c r="C229">
        <v>14.999999999999996</v>
      </c>
      <c r="D229">
        <v>0.14999999999999997</v>
      </c>
      <c r="E229">
        <v>1.2649110640673599E-2</v>
      </c>
      <c r="F229">
        <v>266500.592</v>
      </c>
      <c r="G229">
        <v>2.0332381591796875</v>
      </c>
      <c r="H229">
        <v>4</v>
      </c>
      <c r="J229" t="s">
        <v>83</v>
      </c>
    </row>
    <row r="230" spans="1:10" x14ac:dyDescent="0.3">
      <c r="A230" t="s">
        <v>67</v>
      </c>
      <c r="C230">
        <v>14.800000000000004</v>
      </c>
      <c r="D230">
        <v>0.14800000000000005</v>
      </c>
      <c r="E230">
        <v>1.4696938456698918E-2</v>
      </c>
      <c r="F230">
        <v>446444.66200000001</v>
      </c>
      <c r="G230">
        <v>3.4061024627685548</v>
      </c>
      <c r="H230">
        <v>4</v>
      </c>
      <c r="J230" t="s">
        <v>83</v>
      </c>
    </row>
    <row r="231" spans="1:10" x14ac:dyDescent="0.3">
      <c r="A231" t="s">
        <v>19</v>
      </c>
      <c r="C231">
        <v>14.799999999999997</v>
      </c>
      <c r="D231">
        <v>0.14799999999999996</v>
      </c>
      <c r="E231">
        <v>1.4696938456699076E-2</v>
      </c>
      <c r="F231">
        <v>729386.34400000004</v>
      </c>
      <c r="G231">
        <v>5.5647761840820316</v>
      </c>
      <c r="H231">
        <v>4</v>
      </c>
      <c r="J231" t="s">
        <v>83</v>
      </c>
    </row>
    <row r="232" spans="1:10" x14ac:dyDescent="0.3">
      <c r="A232" t="s">
        <v>47</v>
      </c>
      <c r="C232">
        <v>14.400000000000002</v>
      </c>
      <c r="D232">
        <v>0.14400000000000002</v>
      </c>
      <c r="E232">
        <v>4.7581509013481134E-2</v>
      </c>
      <c r="F232">
        <v>672549.44400000002</v>
      </c>
      <c r="G232">
        <v>5.1311450500488283</v>
      </c>
      <c r="H232">
        <v>4</v>
      </c>
      <c r="J232" t="s">
        <v>83</v>
      </c>
    </row>
    <row r="233" spans="1:10" x14ac:dyDescent="0.3">
      <c r="A233" t="s">
        <v>51</v>
      </c>
      <c r="C233">
        <v>14.400000000000002</v>
      </c>
      <c r="D233">
        <v>0.14400000000000002</v>
      </c>
      <c r="E233">
        <v>2.5768197453450211E-2</v>
      </c>
      <c r="F233">
        <v>742137.06499999994</v>
      </c>
      <c r="G233">
        <v>5.6620564651489254</v>
      </c>
      <c r="H233">
        <v>4</v>
      </c>
      <c r="J233" t="s">
        <v>83</v>
      </c>
    </row>
    <row r="234" spans="1:10" x14ac:dyDescent="0.3">
      <c r="A234" t="s">
        <v>81</v>
      </c>
      <c r="C234">
        <v>14.399999999999993</v>
      </c>
      <c r="D234">
        <v>0.14399999999999993</v>
      </c>
      <c r="E234">
        <v>1.3564659966250345E-2</v>
      </c>
      <c r="F234">
        <v>685089.99699999997</v>
      </c>
      <c r="G234">
        <v>5.2268218765258787</v>
      </c>
      <c r="H234">
        <v>4</v>
      </c>
      <c r="J234" t="s">
        <v>83</v>
      </c>
    </row>
    <row r="235" spans="1:10" x14ac:dyDescent="0.3">
      <c r="A235" t="s">
        <v>76</v>
      </c>
      <c r="C235">
        <v>14.399999999999988</v>
      </c>
      <c r="D235">
        <v>0.14399999999999988</v>
      </c>
      <c r="E235">
        <v>1.3564659966250555E-2</v>
      </c>
      <c r="F235">
        <v>755608.32900000003</v>
      </c>
      <c r="G235">
        <v>5.764834053039551</v>
      </c>
      <c r="H235">
        <v>4</v>
      </c>
      <c r="J235" t="s">
        <v>83</v>
      </c>
    </row>
    <row r="236" spans="1:10" x14ac:dyDescent="0.3">
      <c r="A236" t="s">
        <v>45</v>
      </c>
      <c r="C236">
        <v>14.199999999999994</v>
      </c>
      <c r="D236">
        <v>0.14199999999999993</v>
      </c>
      <c r="E236">
        <v>2.6381811916545733E-2</v>
      </c>
      <c r="F236">
        <v>331870.06699999998</v>
      </c>
      <c r="G236">
        <v>2.5319676742553709</v>
      </c>
      <c r="H236">
        <v>4</v>
      </c>
      <c r="J236" t="s">
        <v>83</v>
      </c>
    </row>
    <row r="237" spans="1:10" x14ac:dyDescent="0.3">
      <c r="A237" t="s">
        <v>21</v>
      </c>
      <c r="C237">
        <v>14.199999999999985</v>
      </c>
      <c r="D237">
        <v>0.14199999999999985</v>
      </c>
      <c r="E237">
        <v>1.4696938456698864E-2</v>
      </c>
      <c r="F237">
        <v>562969.321</v>
      </c>
      <c r="G237">
        <v>4.2951150588989258</v>
      </c>
      <c r="H237">
        <v>4</v>
      </c>
      <c r="J237" t="s">
        <v>83</v>
      </c>
    </row>
    <row r="238" spans="1:10" x14ac:dyDescent="0.3">
      <c r="A238" t="s">
        <v>13</v>
      </c>
      <c r="C238">
        <v>13.999999999999993</v>
      </c>
      <c r="D238">
        <v>0.13999999999999993</v>
      </c>
      <c r="E238">
        <v>1.5491933384829603E-2</v>
      </c>
      <c r="F238">
        <v>940126.50399999996</v>
      </c>
      <c r="G238">
        <v>7.1725960083007809</v>
      </c>
      <c r="H238">
        <v>4</v>
      </c>
      <c r="J238" t="s">
        <v>83</v>
      </c>
    </row>
    <row r="239" spans="1:10" x14ac:dyDescent="0.3">
      <c r="A239" t="s">
        <v>78</v>
      </c>
      <c r="C239">
        <v>13.399999999999974</v>
      </c>
      <c r="D239">
        <v>0.13399999999999973</v>
      </c>
      <c r="E239">
        <v>4.8989794855663063E-3</v>
      </c>
      <c r="F239">
        <v>733318.674</v>
      </c>
      <c r="G239">
        <v>5.5947774810791016</v>
      </c>
      <c r="H239">
        <v>4</v>
      </c>
      <c r="J239" t="s">
        <v>83</v>
      </c>
    </row>
    <row r="240" spans="1:10" x14ac:dyDescent="0.3">
      <c r="A240" t="s">
        <v>79</v>
      </c>
      <c r="C240">
        <v>13.199999999999996</v>
      </c>
      <c r="D240">
        <v>0.13199999999999995</v>
      </c>
      <c r="E240">
        <v>4.0000000000000261E-3</v>
      </c>
      <c r="F240">
        <v>703755.88600000006</v>
      </c>
      <c r="G240">
        <v>5.3692313079833989</v>
      </c>
      <c r="H240">
        <v>4</v>
      </c>
      <c r="J240" t="s">
        <v>83</v>
      </c>
    </row>
    <row r="241" spans="1:10" x14ac:dyDescent="0.3">
      <c r="A241" t="s">
        <v>77</v>
      </c>
      <c r="C241">
        <v>12.999999999999995</v>
      </c>
      <c r="D241">
        <v>0.12999999999999995</v>
      </c>
      <c r="E241">
        <v>8.9509041826236205E-17</v>
      </c>
      <c r="F241">
        <v>741326.85</v>
      </c>
      <c r="G241">
        <v>5.6558750152587889</v>
      </c>
      <c r="H241">
        <v>4</v>
      </c>
      <c r="J241" t="s">
        <v>83</v>
      </c>
    </row>
    <row r="242" spans="1:10" x14ac:dyDescent="0.3">
      <c r="A242" t="s">
        <v>80</v>
      </c>
      <c r="C242">
        <v>12.999999999999995</v>
      </c>
      <c r="D242">
        <v>0.12999999999999995</v>
      </c>
      <c r="E242">
        <v>8.9509041826236205E-17</v>
      </c>
      <c r="F242">
        <v>629880.58700000006</v>
      </c>
      <c r="G242">
        <v>4.8056075057983403</v>
      </c>
      <c r="H242">
        <v>4</v>
      </c>
      <c r="J242" t="s">
        <v>83</v>
      </c>
    </row>
    <row r="243" spans="1:10" x14ac:dyDescent="0.3">
      <c r="A243" t="s">
        <v>53</v>
      </c>
      <c r="C243">
        <v>12.599999999999994</v>
      </c>
      <c r="D243">
        <v>0.12599999999999995</v>
      </c>
      <c r="E243">
        <v>1.3564659966250362E-2</v>
      </c>
      <c r="F243">
        <v>300041.24300000002</v>
      </c>
      <c r="G243">
        <v>2.2891330184936525</v>
      </c>
      <c r="H243">
        <v>4</v>
      </c>
      <c r="J243" t="s">
        <v>83</v>
      </c>
    </row>
    <row r="244" spans="1:10" x14ac:dyDescent="0.3">
      <c r="A244" t="s">
        <v>49</v>
      </c>
      <c r="C244">
        <v>12.4</v>
      </c>
      <c r="D244">
        <v>0.124</v>
      </c>
      <c r="E244">
        <v>1.1999999999999953E-2</v>
      </c>
      <c r="F244">
        <v>730340.31400000001</v>
      </c>
      <c r="G244">
        <v>5.5720543975830079</v>
      </c>
      <c r="H244">
        <v>4</v>
      </c>
      <c r="J244" t="s">
        <v>83</v>
      </c>
    </row>
    <row r="245" spans="1:10" x14ac:dyDescent="0.3">
      <c r="B245" t="s">
        <v>89</v>
      </c>
      <c r="C245" t="s">
        <v>90</v>
      </c>
      <c r="D245" t="s">
        <v>2</v>
      </c>
      <c r="F245" t="s">
        <v>87</v>
      </c>
      <c r="G245" t="s">
        <v>88</v>
      </c>
    </row>
    <row r="246" spans="1:10" x14ac:dyDescent="0.3">
      <c r="A246" t="s">
        <v>91</v>
      </c>
      <c r="B246">
        <v>1.1200000000000001</v>
      </c>
      <c r="C246">
        <v>0.92</v>
      </c>
      <c r="D246">
        <f>B246-C246</f>
        <v>0.20000000000000007</v>
      </c>
    </row>
    <row r="247" spans="1:10" x14ac:dyDescent="0.3">
      <c r="A247" t="s">
        <v>91</v>
      </c>
      <c r="B247">
        <v>2.12</v>
      </c>
      <c r="C247">
        <v>1.92</v>
      </c>
      <c r="D247">
        <f>B247-C247</f>
        <v>0.20000000000000018</v>
      </c>
    </row>
    <row r="248" spans="1:10" x14ac:dyDescent="0.3">
      <c r="A248" t="s">
        <v>91</v>
      </c>
      <c r="B248">
        <v>3.32</v>
      </c>
      <c r="C248">
        <v>3.12</v>
      </c>
      <c r="D248">
        <f>B248-C248</f>
        <v>0.19999999999999973</v>
      </c>
    </row>
    <row r="249" spans="1:10" x14ac:dyDescent="0.3">
      <c r="A249" t="s">
        <v>91</v>
      </c>
      <c r="B249">
        <v>4.08</v>
      </c>
      <c r="C249">
        <v>3.92</v>
      </c>
      <c r="D249">
        <f>B249-C249</f>
        <v>0.16000000000000014</v>
      </c>
    </row>
    <row r="250" spans="1:10" x14ac:dyDescent="0.3">
      <c r="A250" t="s">
        <v>91</v>
      </c>
      <c r="B250">
        <v>4.92</v>
      </c>
      <c r="C250">
        <v>4.72</v>
      </c>
      <c r="D250">
        <f>B250-C250</f>
        <v>0.20000000000000018</v>
      </c>
    </row>
    <row r="251" spans="1:10" x14ac:dyDescent="0.3">
      <c r="A251" t="s">
        <v>94</v>
      </c>
      <c r="D251">
        <f>AVERAGE(D246,D247,D248,D249,D250)</f>
        <v>0.19200000000000006</v>
      </c>
      <c r="F251">
        <v>418663.60499999998</v>
      </c>
      <c r="G251">
        <f>F251/131072</f>
        <v>3.19414981842041</v>
      </c>
    </row>
    <row r="253" spans="1:10" x14ac:dyDescent="0.3">
      <c r="A253" t="s">
        <v>97</v>
      </c>
      <c r="B253">
        <v>1.02</v>
      </c>
      <c r="C253">
        <v>0.85</v>
      </c>
      <c r="D253">
        <f>B254-C254</f>
        <v>0.20000000000000018</v>
      </c>
    </row>
    <row r="254" spans="1:10" x14ac:dyDescent="0.3">
      <c r="A254" t="s">
        <v>97</v>
      </c>
      <c r="B254">
        <v>3.25</v>
      </c>
      <c r="C254">
        <v>3.05</v>
      </c>
      <c r="D254">
        <f>B255-C255</f>
        <v>0.20000000000000018</v>
      </c>
    </row>
    <row r="255" spans="1:10" x14ac:dyDescent="0.3">
      <c r="A255" t="s">
        <v>97</v>
      </c>
      <c r="B255">
        <v>4.1100000000000003</v>
      </c>
      <c r="C255">
        <v>3.91</v>
      </c>
      <c r="D255">
        <f>B256-C256</f>
        <v>0.20000000000000018</v>
      </c>
    </row>
    <row r="256" spans="1:10" x14ac:dyDescent="0.3">
      <c r="A256" t="s">
        <v>97</v>
      </c>
      <c r="B256">
        <v>5.05</v>
      </c>
      <c r="C256">
        <v>4.8499999999999996</v>
      </c>
      <c r="D256">
        <f>B257-C257</f>
        <v>0.16999999999999993</v>
      </c>
    </row>
    <row r="257" spans="1:7" x14ac:dyDescent="0.3">
      <c r="A257" t="s">
        <v>97</v>
      </c>
      <c r="B257">
        <v>6.08</v>
      </c>
      <c r="C257">
        <v>5.91</v>
      </c>
      <c r="D257">
        <f>B258-C258</f>
        <v>0</v>
      </c>
    </row>
    <row r="258" spans="1:7" x14ac:dyDescent="0.3">
      <c r="A258" t="s">
        <v>98</v>
      </c>
      <c r="D258">
        <f>AVERAGE(D253,D254,D255,D256,D257)</f>
        <v>0.15400000000000008</v>
      </c>
      <c r="F258">
        <v>430036.29599999997</v>
      </c>
      <c r="G258">
        <f>F258/131072</f>
        <v>3.280916564941406</v>
      </c>
    </row>
    <row r="260" spans="1:7" x14ac:dyDescent="0.3">
      <c r="A260" t="s">
        <v>92</v>
      </c>
      <c r="B260">
        <v>1.35</v>
      </c>
      <c r="C260">
        <v>1.1200000000000001</v>
      </c>
      <c r="D260">
        <f>B260-C260</f>
        <v>0.22999999999999998</v>
      </c>
    </row>
    <row r="261" spans="1:7" x14ac:dyDescent="0.3">
      <c r="A261" t="s">
        <v>92</v>
      </c>
      <c r="B261">
        <v>2.39</v>
      </c>
      <c r="C261">
        <v>2.19</v>
      </c>
      <c r="D261">
        <f>B261-C261</f>
        <v>0.20000000000000018</v>
      </c>
    </row>
    <row r="262" spans="1:7" x14ac:dyDescent="0.3">
      <c r="A262" t="s">
        <v>92</v>
      </c>
      <c r="B262">
        <v>3.22</v>
      </c>
      <c r="C262">
        <v>2.99</v>
      </c>
      <c r="D262">
        <f>B262-C262</f>
        <v>0.22999999999999998</v>
      </c>
    </row>
    <row r="263" spans="1:7" x14ac:dyDescent="0.3">
      <c r="A263" t="s">
        <v>92</v>
      </c>
      <c r="B263">
        <v>3.92</v>
      </c>
      <c r="C263">
        <v>3.72</v>
      </c>
      <c r="D263">
        <f>B263-C263</f>
        <v>0.19999999999999973</v>
      </c>
    </row>
    <row r="264" spans="1:7" x14ac:dyDescent="0.3">
      <c r="A264" t="s">
        <v>92</v>
      </c>
      <c r="B264">
        <v>4.92</v>
      </c>
      <c r="C264">
        <v>4.72</v>
      </c>
      <c r="D264">
        <f>B264-C264</f>
        <v>0.20000000000000018</v>
      </c>
    </row>
    <row r="265" spans="1:7" x14ac:dyDescent="0.3">
      <c r="A265" t="s">
        <v>93</v>
      </c>
      <c r="D265">
        <f>AVERAGE(D260,D261,D262,D263,D264)</f>
        <v>0.21200000000000002</v>
      </c>
      <c r="F265">
        <v>142240.92199999999</v>
      </c>
      <c r="G265">
        <f>F265/131072</f>
        <v>1.0852121124267577</v>
      </c>
    </row>
    <row r="267" spans="1:7" x14ac:dyDescent="0.3">
      <c r="A267" t="s">
        <v>95</v>
      </c>
      <c r="B267">
        <v>1.03</v>
      </c>
      <c r="C267">
        <v>0.86</v>
      </c>
      <c r="D267">
        <f>B267-C267</f>
        <v>0.17000000000000004</v>
      </c>
    </row>
    <row r="268" spans="1:7" x14ac:dyDescent="0.3">
      <c r="A268" t="s">
        <v>95</v>
      </c>
      <c r="B268">
        <v>2.0299999999999998</v>
      </c>
      <c r="C268">
        <v>1.89</v>
      </c>
      <c r="D268">
        <f>B268-C268</f>
        <v>0.1399999999999999</v>
      </c>
    </row>
    <row r="269" spans="1:7" x14ac:dyDescent="0.3">
      <c r="A269" t="s">
        <v>95</v>
      </c>
      <c r="B269">
        <v>3.09</v>
      </c>
      <c r="C269">
        <v>2.96</v>
      </c>
      <c r="D269">
        <f>B269-C269</f>
        <v>0.12999999999999989</v>
      </c>
    </row>
    <row r="270" spans="1:7" x14ac:dyDescent="0.3">
      <c r="A270" t="s">
        <v>95</v>
      </c>
      <c r="B270">
        <v>4.0599999999999996</v>
      </c>
      <c r="C270">
        <v>3.89</v>
      </c>
      <c r="D270">
        <f>B270-C270</f>
        <v>0.16999999999999948</v>
      </c>
    </row>
    <row r="271" spans="1:7" x14ac:dyDescent="0.3">
      <c r="A271" t="s">
        <v>95</v>
      </c>
      <c r="B271">
        <v>4.99</v>
      </c>
      <c r="C271">
        <v>4.8600000000000003</v>
      </c>
      <c r="D271">
        <f>B271-C271</f>
        <v>0.12999999999999989</v>
      </c>
    </row>
    <row r="272" spans="1:7" x14ac:dyDescent="0.3">
      <c r="A272" t="s">
        <v>96</v>
      </c>
      <c r="D272">
        <f>AVERAGE(D267,D268,D269,D270,D271)</f>
        <v>0.14799999999999985</v>
      </c>
      <c r="F272">
        <v>272004.19</v>
      </c>
      <c r="G272">
        <f>F272/131072</f>
        <v>2.075227279663086</v>
      </c>
    </row>
    <row r="274" spans="1:7" x14ac:dyDescent="0.3">
      <c r="A274" t="s">
        <v>94</v>
      </c>
      <c r="D274">
        <v>0.19200000000000006</v>
      </c>
      <c r="F274">
        <v>418663.60499999998</v>
      </c>
      <c r="G274">
        <v>3.19414981842041</v>
      </c>
    </row>
    <row r="275" spans="1:7" x14ac:dyDescent="0.3">
      <c r="A275" t="s">
        <v>98</v>
      </c>
      <c r="D275">
        <v>0.15400000000000008</v>
      </c>
      <c r="F275">
        <v>430036.29599999997</v>
      </c>
      <c r="G275">
        <v>3.280916564941406</v>
      </c>
    </row>
    <row r="276" spans="1:7" x14ac:dyDescent="0.3">
      <c r="A276" t="s">
        <v>93</v>
      </c>
      <c r="D276">
        <v>0.21200000000000002</v>
      </c>
      <c r="F276">
        <v>142240.92199999999</v>
      </c>
      <c r="G276">
        <v>1.0852121124267577</v>
      </c>
    </row>
    <row r="277" spans="1:7" x14ac:dyDescent="0.3">
      <c r="A277" t="s">
        <v>96</v>
      </c>
      <c r="D277">
        <v>0.14799999999999985</v>
      </c>
      <c r="F277">
        <v>272004.19</v>
      </c>
      <c r="G277">
        <v>2.075227279663086</v>
      </c>
    </row>
  </sheetData>
  <conditionalFormatting sqref="J2 J220:J246">
    <cfRule type="containsText" dxfId="80" priority="311" operator="containsText" text="No">
      <formula>NOT(ISERROR(SEARCH("No",J2)))</formula>
    </cfRule>
    <cfRule type="containsText" dxfId="79" priority="312" operator="containsText" text="Yes">
      <formula>NOT(ISERROR(SEARCH("Yes",J2)))</formula>
    </cfRule>
  </conditionalFormatting>
  <conditionalFormatting sqref="J3:J6">
    <cfRule type="containsText" dxfId="78" priority="309" operator="containsText" text="No">
      <formula>NOT(ISERROR(SEARCH("No",J3)))</formula>
    </cfRule>
    <cfRule type="containsText" dxfId="77" priority="310" operator="containsText" text="Yes">
      <formula>NOT(ISERROR(SEARCH("Yes",J3)))</formula>
    </cfRule>
  </conditionalFormatting>
  <conditionalFormatting sqref="J8:J10">
    <cfRule type="containsText" dxfId="76" priority="307" operator="containsText" text="No">
      <formula>NOT(ISERROR(SEARCH("No",J8)))</formula>
    </cfRule>
    <cfRule type="containsText" dxfId="75" priority="308" operator="containsText" text="Yes">
      <formula>NOT(ISERROR(SEARCH("Yes",J8)))</formula>
    </cfRule>
  </conditionalFormatting>
  <conditionalFormatting sqref="J26:J30">
    <cfRule type="containsText" dxfId="74" priority="301" operator="containsText" text="No">
      <formula>NOT(ISERROR(SEARCH("No",J26)))</formula>
    </cfRule>
    <cfRule type="containsText" dxfId="73" priority="302" operator="containsText" text="Yes">
      <formula>NOT(ISERROR(SEARCH("Yes",J26)))</formula>
    </cfRule>
  </conditionalFormatting>
  <conditionalFormatting sqref="J7">
    <cfRule type="containsText" dxfId="72" priority="189" operator="containsText" text="No">
      <formula>NOT(ISERROR(SEARCH("No",J7)))</formula>
    </cfRule>
    <cfRule type="containsText" dxfId="71" priority="190" operator="containsText" text="Yes">
      <formula>NOT(ISERROR(SEARCH("Yes",J7)))</formula>
    </cfRule>
  </conditionalFormatting>
  <conditionalFormatting sqref="A7:XFD7 A11:XFD25 A31:XFD211 A220:B246 D245:XFD245 E246:F246 I246:XFD246 D220:G244 I220:XFD244 G259:H264 A247:A252 B249:B250 B254:C257 G246:H252">
    <cfRule type="containsText" dxfId="70" priority="81" operator="containsText" text="Average">
      <formula>NOT(ISERROR(SEARCH("Average",A7)))</formula>
    </cfRule>
    <cfRule type="containsText" dxfId="69" priority="82" operator="containsText" text="Average">
      <formula>NOT(ISERROR(SEARCH("Average",A7)))</formula>
    </cfRule>
  </conditionalFormatting>
  <conditionalFormatting sqref="J11:J25">
    <cfRule type="containsText" dxfId="68" priority="79" operator="containsText" text="No">
      <formula>NOT(ISERROR(SEARCH("No",J11)))</formula>
    </cfRule>
    <cfRule type="containsText" dxfId="67" priority="80" operator="containsText" text="Yes">
      <formula>NOT(ISERROR(SEARCH("Yes",J11)))</formula>
    </cfRule>
  </conditionalFormatting>
  <conditionalFormatting sqref="J31:J211">
    <cfRule type="containsText" dxfId="66" priority="75" operator="containsText" text="No">
      <formula>NOT(ISERROR(SEARCH("No",J31)))</formula>
    </cfRule>
    <cfRule type="containsText" dxfId="65" priority="76" operator="containsText" text="Yes">
      <formula>NOT(ISERROR(SEARCH("Yes",J31)))</formula>
    </cfRule>
  </conditionalFormatting>
  <conditionalFormatting sqref="J217:J218">
    <cfRule type="containsText" dxfId="64" priority="63" operator="containsText" text="No">
      <formula>NOT(ISERROR(SEARCH("No",J217)))</formula>
    </cfRule>
    <cfRule type="containsText" dxfId="63" priority="64" operator="containsText" text="Yes">
      <formula>NOT(ISERROR(SEARCH("Yes",J217)))</formula>
    </cfRule>
  </conditionalFormatting>
  <conditionalFormatting sqref="J216">
    <cfRule type="containsText" dxfId="62" priority="67" operator="containsText" text="No">
      <formula>NOT(ISERROR(SEARCH("No",J216)))</formula>
    </cfRule>
    <cfRule type="containsText" dxfId="61" priority="68" operator="containsText" text="Yes">
      <formula>NOT(ISERROR(SEARCH("Yes",J216)))</formula>
    </cfRule>
  </conditionalFormatting>
  <conditionalFormatting sqref="A216:G216 A217:B218 D217:G218 I216:XFD218 C217:C250 C253">
    <cfRule type="containsText" dxfId="60" priority="65" operator="containsText" text="Average">
      <formula>NOT(ISERROR(SEARCH("Average",A216)))</formula>
    </cfRule>
    <cfRule type="containsText" dxfId="59" priority="66" operator="containsText" text="Average">
      <formula>NOT(ISERROR(SEARCH("Average",A216)))</formula>
    </cfRule>
  </conditionalFormatting>
  <conditionalFormatting sqref="A219:B219 D219:G219 I219:XFD219">
    <cfRule type="containsText" dxfId="58" priority="61" operator="containsText" text="Average">
      <formula>NOT(ISERROR(SEARCH("Average",A219)))</formula>
    </cfRule>
    <cfRule type="containsText" dxfId="57" priority="62" operator="containsText" text="Average">
      <formula>NOT(ISERROR(SEARCH("Average",A219)))</formula>
    </cfRule>
  </conditionalFormatting>
  <conditionalFormatting sqref="J219">
    <cfRule type="containsText" dxfId="56" priority="59" operator="containsText" text="No">
      <formula>NOT(ISERROR(SEARCH("No",J219)))</formula>
    </cfRule>
    <cfRule type="containsText" dxfId="55" priority="60" operator="containsText" text="Yes">
      <formula>NOT(ISERROR(SEARCH("Yes",J219)))</formula>
    </cfRule>
  </conditionalFormatting>
  <conditionalFormatting sqref="G214:G244">
    <cfRule type="cellIs" dxfId="54" priority="57" operator="lessThanOrEqual">
      <formula>4</formula>
    </cfRule>
    <cfRule type="cellIs" priority="58" operator="lessThanOrEqual">
      <formula>4</formula>
    </cfRule>
  </conditionalFormatting>
  <conditionalFormatting sqref="A259:A264">
    <cfRule type="containsText" dxfId="53" priority="55" operator="containsText" text="Average">
      <formula>NOT(ISERROR(SEARCH("Average",A259)))</formula>
    </cfRule>
    <cfRule type="containsText" dxfId="52" priority="56" operator="containsText" text="Average">
      <formula>NOT(ISERROR(SEARCH("Average",A259)))</formula>
    </cfRule>
  </conditionalFormatting>
  <conditionalFormatting sqref="A265">
    <cfRule type="containsText" dxfId="51" priority="53" operator="containsText" text="Average">
      <formula>NOT(ISERROR(SEARCH("Average",A265)))</formula>
    </cfRule>
    <cfRule type="containsText" dxfId="50" priority="54" operator="containsText" text="Average">
      <formula>NOT(ISERROR(SEARCH("Average",A265)))</formula>
    </cfRule>
  </conditionalFormatting>
  <conditionalFormatting sqref="A267:A273">
    <cfRule type="containsText" dxfId="49" priority="51" operator="containsText" text="Average">
      <formula>NOT(ISERROR(SEARCH("Average",A267)))</formula>
    </cfRule>
    <cfRule type="containsText" dxfId="48" priority="52" operator="containsText" text="Average">
      <formula>NOT(ISERROR(SEARCH("Average",A267)))</formula>
    </cfRule>
  </conditionalFormatting>
  <conditionalFormatting sqref="E253:XFD257">
    <cfRule type="containsText" dxfId="47" priority="49" operator="containsText" text="Average">
      <formula>NOT(ISERROR(SEARCH("Average",E253)))</formula>
    </cfRule>
    <cfRule type="containsText" dxfId="46" priority="50" operator="containsText" text="Average">
      <formula>NOT(ISERROR(SEARCH("Average",E253)))</formula>
    </cfRule>
  </conditionalFormatting>
  <conditionalFormatting sqref="B258:F258 H258:XFD258">
    <cfRule type="containsText" dxfId="45" priority="47" operator="containsText" text="Average">
      <formula>NOT(ISERROR(SEARCH("Average",B258)))</formula>
    </cfRule>
    <cfRule type="containsText" dxfId="44" priority="48" operator="containsText" text="Average">
      <formula>NOT(ISERROR(SEARCH("Average",B258)))</formula>
    </cfRule>
  </conditionalFormatting>
  <conditionalFormatting sqref="A253:A258">
    <cfRule type="containsText" dxfId="43" priority="45" operator="containsText" text="Average">
      <formula>NOT(ISERROR(SEARCH("Average",A253)))</formula>
    </cfRule>
    <cfRule type="containsText" dxfId="42" priority="46" operator="containsText" text="Average">
      <formula>NOT(ISERROR(SEARCH("Average",A253)))</formula>
    </cfRule>
  </conditionalFormatting>
  <conditionalFormatting sqref="D252:D258">
    <cfRule type="containsText" dxfId="41" priority="35" operator="containsText" text="Average">
      <formula>NOT(ISERROR(SEARCH("Average",D252)))</formula>
    </cfRule>
    <cfRule type="containsText" dxfId="40" priority="36" operator="containsText" text="Average">
      <formula>NOT(ISERROR(SEARCH("Average",D252)))</formula>
    </cfRule>
  </conditionalFormatting>
  <conditionalFormatting sqref="B267 B270:B271">
    <cfRule type="containsText" dxfId="39" priority="41" operator="containsText" text="Average">
      <formula>NOT(ISERROR(SEARCH("Average",B267)))</formula>
    </cfRule>
    <cfRule type="containsText" dxfId="38" priority="42" operator="containsText" text="Average">
      <formula>NOT(ISERROR(SEARCH("Average",B267)))</formula>
    </cfRule>
  </conditionalFormatting>
  <conditionalFormatting sqref="C267:C271">
    <cfRule type="containsText" dxfId="37" priority="39" operator="containsText" text="Average">
      <formula>NOT(ISERROR(SEARCH("Average",C267)))</formula>
    </cfRule>
    <cfRule type="containsText" dxfId="36" priority="40" operator="containsText" text="Average">
      <formula>NOT(ISERROR(SEARCH("Average",C267)))</formula>
    </cfRule>
  </conditionalFormatting>
  <conditionalFormatting sqref="D246:D251">
    <cfRule type="containsText" dxfId="35" priority="37" operator="containsText" text="Average">
      <formula>NOT(ISERROR(SEARCH("Average",D246)))</formula>
    </cfRule>
    <cfRule type="containsText" dxfId="34" priority="38" operator="containsText" text="Average">
      <formula>NOT(ISERROR(SEARCH("Average",D246)))</formula>
    </cfRule>
  </conditionalFormatting>
  <conditionalFormatting sqref="D260:D265">
    <cfRule type="containsText" dxfId="33" priority="33" operator="containsText" text="Average">
      <formula>NOT(ISERROR(SEARCH("Average",D260)))</formula>
    </cfRule>
    <cfRule type="containsText" dxfId="32" priority="34" operator="containsText" text="Average">
      <formula>NOT(ISERROR(SEARCH("Average",D260)))</formula>
    </cfRule>
  </conditionalFormatting>
  <conditionalFormatting sqref="D267:D273">
    <cfRule type="containsText" dxfId="31" priority="31" operator="containsText" text="Average">
      <formula>NOT(ISERROR(SEARCH("Average",D267)))</formula>
    </cfRule>
    <cfRule type="containsText" dxfId="30" priority="32" operator="containsText" text="Average">
      <formula>NOT(ISERROR(SEARCH("Average",D267)))</formula>
    </cfRule>
  </conditionalFormatting>
  <conditionalFormatting sqref="G258">
    <cfRule type="containsText" dxfId="29" priority="29" operator="containsText" text="Average">
      <formula>NOT(ISERROR(SEARCH("Average",G258)))</formula>
    </cfRule>
    <cfRule type="containsText" dxfId="28" priority="30" operator="containsText" text="Average">
      <formula>NOT(ISERROR(SEARCH("Average",G258)))</formula>
    </cfRule>
  </conditionalFormatting>
  <conditionalFormatting sqref="G265">
    <cfRule type="containsText" dxfId="27" priority="27" operator="containsText" text="Average">
      <formula>NOT(ISERROR(SEARCH("Average",G265)))</formula>
    </cfRule>
    <cfRule type="containsText" dxfId="26" priority="28" operator="containsText" text="Average">
      <formula>NOT(ISERROR(SEARCH("Average",G265)))</formula>
    </cfRule>
  </conditionalFormatting>
  <conditionalFormatting sqref="G272:G273">
    <cfRule type="containsText" dxfId="25" priority="25" operator="containsText" text="Average">
      <formula>NOT(ISERROR(SEARCH("Average",G272)))</formula>
    </cfRule>
    <cfRule type="containsText" dxfId="24" priority="26" operator="containsText" text="Average">
      <formula>NOT(ISERROR(SEARCH("Average",G272)))</formula>
    </cfRule>
  </conditionalFormatting>
  <conditionalFormatting sqref="A274 G274:H274">
    <cfRule type="containsText" dxfId="23" priority="23" operator="containsText" text="Average">
      <formula>NOT(ISERROR(SEARCH("Average",A274)))</formula>
    </cfRule>
    <cfRule type="containsText" dxfId="22" priority="24" operator="containsText" text="Average">
      <formula>NOT(ISERROR(SEARCH("Average",A274)))</formula>
    </cfRule>
  </conditionalFormatting>
  <conditionalFormatting sqref="D274">
    <cfRule type="containsText" dxfId="21" priority="21" operator="containsText" text="Average">
      <formula>NOT(ISERROR(SEARCH("Average",D274)))</formula>
    </cfRule>
    <cfRule type="containsText" dxfId="20" priority="22" operator="containsText" text="Average">
      <formula>NOT(ISERROR(SEARCH("Average",D274)))</formula>
    </cfRule>
  </conditionalFormatting>
  <conditionalFormatting sqref="B275:F275 H275:XFD275">
    <cfRule type="containsText" dxfId="19" priority="19" operator="containsText" text="Average">
      <formula>NOT(ISERROR(SEARCH("Average",B275)))</formula>
    </cfRule>
    <cfRule type="containsText" dxfId="18" priority="20" operator="containsText" text="Average">
      <formula>NOT(ISERROR(SEARCH("Average",B275)))</formula>
    </cfRule>
  </conditionalFormatting>
  <conditionalFormatting sqref="A275">
    <cfRule type="containsText" dxfId="17" priority="17" operator="containsText" text="Average">
      <formula>NOT(ISERROR(SEARCH("Average",A275)))</formula>
    </cfRule>
    <cfRule type="containsText" dxfId="16" priority="18" operator="containsText" text="Average">
      <formula>NOT(ISERROR(SEARCH("Average",A275)))</formula>
    </cfRule>
  </conditionalFormatting>
  <conditionalFormatting sqref="D275">
    <cfRule type="containsText" dxfId="15" priority="15" operator="containsText" text="Average">
      <formula>NOT(ISERROR(SEARCH("Average",D275)))</formula>
    </cfRule>
    <cfRule type="containsText" dxfId="14" priority="16" operator="containsText" text="Average">
      <formula>NOT(ISERROR(SEARCH("Average",D275)))</formula>
    </cfRule>
  </conditionalFormatting>
  <conditionalFormatting sqref="G275">
    <cfRule type="containsText" dxfId="13" priority="13" operator="containsText" text="Average">
      <formula>NOT(ISERROR(SEARCH("Average",G275)))</formula>
    </cfRule>
    <cfRule type="containsText" dxfId="12" priority="14" operator="containsText" text="Average">
      <formula>NOT(ISERROR(SEARCH("Average",G275)))</formula>
    </cfRule>
  </conditionalFormatting>
  <conditionalFormatting sqref="A276">
    <cfRule type="containsText" dxfId="11" priority="11" operator="containsText" text="Average">
      <formula>NOT(ISERROR(SEARCH("Average",A276)))</formula>
    </cfRule>
    <cfRule type="containsText" dxfId="10" priority="12" operator="containsText" text="Average">
      <formula>NOT(ISERROR(SEARCH("Average",A276)))</formula>
    </cfRule>
  </conditionalFormatting>
  <conditionalFormatting sqref="D276">
    <cfRule type="containsText" dxfId="9" priority="9" operator="containsText" text="Average">
      <formula>NOT(ISERROR(SEARCH("Average",D276)))</formula>
    </cfRule>
    <cfRule type="containsText" dxfId="8" priority="10" operator="containsText" text="Average">
      <formula>NOT(ISERROR(SEARCH("Average",D276)))</formula>
    </cfRule>
  </conditionalFormatting>
  <conditionalFormatting sqref="G276">
    <cfRule type="containsText" dxfId="7" priority="7" operator="containsText" text="Average">
      <formula>NOT(ISERROR(SEARCH("Average",G276)))</formula>
    </cfRule>
    <cfRule type="containsText" dxfId="6" priority="8" operator="containsText" text="Average">
      <formula>NOT(ISERROR(SEARCH("Average",G276)))</formula>
    </cfRule>
  </conditionalFormatting>
  <conditionalFormatting sqref="A277">
    <cfRule type="containsText" dxfId="5" priority="5" operator="containsText" text="Average">
      <formula>NOT(ISERROR(SEARCH("Average",A277)))</formula>
    </cfRule>
    <cfRule type="containsText" dxfId="4" priority="6" operator="containsText" text="Average">
      <formula>NOT(ISERROR(SEARCH("Average",A277)))</formula>
    </cfRule>
  </conditionalFormatting>
  <conditionalFormatting sqref="D277">
    <cfRule type="containsText" dxfId="3" priority="3" operator="containsText" text="Average">
      <formula>NOT(ISERROR(SEARCH("Average",D277)))</formula>
    </cfRule>
    <cfRule type="containsText" dxfId="2" priority="4" operator="containsText" text="Average">
      <formula>NOT(ISERROR(SEARCH("Average",D277)))</formula>
    </cfRule>
  </conditionalFormatting>
  <conditionalFormatting sqref="G277">
    <cfRule type="containsText" dxfId="1" priority="1" operator="containsText" text="Average">
      <formula>NOT(ISERROR(SEARCH("Average",G277)))</formula>
    </cfRule>
    <cfRule type="containsText" dxfId="0" priority="2" operator="containsText" text="Average">
      <formula>NOT(ISERROR(SEARCH("Average",G277)))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Rueter</dc:creator>
  <cp:lastModifiedBy>Will Rueter</cp:lastModifiedBy>
  <dcterms:created xsi:type="dcterms:W3CDTF">2019-01-15T22:53:21Z</dcterms:created>
  <dcterms:modified xsi:type="dcterms:W3CDTF">2019-01-29T21:59:27Z</dcterms:modified>
</cp:coreProperties>
</file>