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Robotics\MechTools\"/>
    </mc:Choice>
  </mc:AlternateContent>
  <xr:revisionPtr revIDLastSave="0" documentId="13_ncr:1_{379F27AB-D5A7-4076-8822-C303E6A8CD83}" xr6:coauthVersionLast="47" xr6:coauthVersionMax="47" xr10:uidLastSave="{00000000-0000-0000-0000-000000000000}"/>
  <bookViews>
    <workbookView xWindow="948" yWindow="816" windowWidth="16104" windowHeight="11940" activeTab="1" xr2:uid="{6ABD8E07-427F-4B5C-BF84-79A4A7BF8CB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H12" i="1"/>
  <c r="B16" i="1" s="1"/>
  <c r="C22" i="1" s="1"/>
  <c r="E8" i="1"/>
  <c r="C35" i="1" l="1"/>
  <c r="C33" i="1"/>
  <c r="C36" i="1"/>
  <c r="C26" i="1"/>
  <c r="C30" i="1"/>
  <c r="C25" i="1"/>
  <c r="C34" i="1"/>
  <c r="C27" i="1"/>
  <c r="C28" i="1"/>
  <c r="C29" i="1"/>
  <c r="C24" i="1"/>
  <c r="C32" i="1"/>
  <c r="C23" i="1"/>
  <c r="C31" i="1"/>
</calcChain>
</file>

<file path=xl/sharedStrings.xml><?xml version="1.0" encoding="utf-8"?>
<sst xmlns="http://schemas.openxmlformats.org/spreadsheetml/2006/main" count="35" uniqueCount="32">
  <si>
    <t>Trajectory Calculator</t>
  </si>
  <si>
    <r>
      <t>y = xtan</t>
    </r>
    <r>
      <rPr>
        <sz val="12"/>
        <color theme="1"/>
        <rFont val="Calibri"/>
        <family val="2"/>
      </rPr>
      <t>θ - gx</t>
    </r>
    <r>
      <rPr>
        <vertAlign val="superscript"/>
        <sz val="12"/>
        <color theme="1"/>
        <rFont val="Calibri"/>
        <family val="2"/>
      </rPr>
      <t>2</t>
    </r>
  </si>
  <si>
    <t>velocity (v) =</t>
  </si>
  <si>
    <r>
      <t xml:space="preserve">wheel diameter * </t>
    </r>
    <r>
      <rPr>
        <sz val="12"/>
        <color theme="1"/>
        <rFont val="Calibri"/>
        <family val="2"/>
      </rPr>
      <t>∏ * motor speed</t>
    </r>
  </si>
  <si>
    <t>x =</t>
  </si>
  <si>
    <t>y =</t>
  </si>
  <si>
    <t xml:space="preserve">g = </t>
  </si>
  <si>
    <t xml:space="preserve">∏ = </t>
  </si>
  <si>
    <t>feet</t>
  </si>
  <si>
    <t>trajectory Formular:</t>
  </si>
  <si>
    <t>free throw line to hoop:</t>
  </si>
  <si>
    <t>wheel diameter =</t>
  </si>
  <si>
    <t>Things we'll what to change:</t>
  </si>
  <si>
    <t>(horizontal distance)</t>
  </si>
  <si>
    <t>(vertical distance)</t>
  </si>
  <si>
    <t>inches</t>
  </si>
  <si>
    <t>motor speed =</t>
  </si>
  <si>
    <t>RPM</t>
  </si>
  <si>
    <t xml:space="preserve">angle = </t>
  </si>
  <si>
    <t>degrees</t>
  </si>
  <si>
    <t xml:space="preserve">v = </t>
  </si>
  <si>
    <t>feet/sec</t>
  </si>
  <si>
    <t>or</t>
  </si>
  <si>
    <t>Column1</t>
  </si>
  <si>
    <t>Column2</t>
  </si>
  <si>
    <r>
      <t>feet/sec</t>
    </r>
    <r>
      <rPr>
        <vertAlign val="superscript"/>
        <sz val="12"/>
        <color theme="1"/>
        <rFont val="Calibri"/>
        <family val="2"/>
        <scheme val="minor"/>
      </rPr>
      <t>2</t>
    </r>
  </si>
  <si>
    <r>
      <t>2v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(cos</t>
    </r>
    <r>
      <rPr>
        <sz val="12"/>
        <color theme="1"/>
        <rFont val="Calibri"/>
        <family val="2"/>
      </rPr>
      <t>θ)</t>
    </r>
    <r>
      <rPr>
        <vertAlign val="superscript"/>
        <sz val="12"/>
        <color theme="1"/>
        <rFont val="Calibri"/>
        <family val="2"/>
        <scheme val="minor"/>
      </rPr>
      <t>2</t>
    </r>
  </si>
  <si>
    <t>x (feet)</t>
  </si>
  <si>
    <t>y (feet)</t>
  </si>
  <si>
    <r>
      <t>m/sec</t>
    </r>
    <r>
      <rPr>
        <vertAlign val="superscript"/>
        <sz val="12"/>
        <color theme="1"/>
        <rFont val="Calibri"/>
        <family val="2"/>
        <scheme val="minor"/>
      </rPr>
      <t>2</t>
    </r>
  </si>
  <si>
    <t xml:space="preserve"> Suggested Values</t>
  </si>
  <si>
    <t>Rev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</si>
</sst>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Sheet1!$C$21:$C$36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3.2804933197540866</c:v>
                </c:pt>
                <c:pt idx="2">
                  <c:v>6.1875959698642724</c:v>
                </c:pt>
                <c:pt idx="3">
                  <c:v>8.7213079503305551</c:v>
                </c:pt>
                <c:pt idx="4">
                  <c:v>10.881629261152938</c:v>
                </c:pt>
                <c:pt idx="5">
                  <c:v>12.668559902331413</c:v>
                </c:pt>
                <c:pt idx="6">
                  <c:v>14.082099873865996</c:v>
                </c:pt>
                <c:pt idx="7">
                  <c:v>15.122249175756666</c:v>
                </c:pt>
                <c:pt idx="8">
                  <c:v>15.789007808003447</c:v>
                </c:pt>
                <c:pt idx="9">
                  <c:v>16.082375770606316</c:v>
                </c:pt>
                <c:pt idx="10">
                  <c:v>16.002353063565284</c:v>
                </c:pt>
                <c:pt idx="11">
                  <c:v>15.548939686880361</c:v>
                </c:pt>
                <c:pt idx="12">
                  <c:v>14.722135640551521</c:v>
                </c:pt>
                <c:pt idx="13">
                  <c:v>13.521940924578786</c:v>
                </c:pt>
                <c:pt idx="14">
                  <c:v>11.948355538962145</c:v>
                </c:pt>
                <c:pt idx="15">
                  <c:v>10.001379483701617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B-4183-9B83-2F50F7E959DB}"/>
            </c:ext>
          </c:extLst>
        </c:ser>
        <c:ser>
          <c:idx val="1"/>
          <c:order val="1"/>
          <c:tx>
            <c:strRef>
              <c:f>Sheet1!$C$21:$C$36</c:f>
              <c:strCache>
                <c:ptCount val="16"/>
                <c:pt idx="0">
                  <c:v>0</c:v>
                </c:pt>
                <c:pt idx="1">
                  <c:v>3.28</c:v>
                </c:pt>
                <c:pt idx="2">
                  <c:v>6.19</c:v>
                </c:pt>
                <c:pt idx="3">
                  <c:v>8.72</c:v>
                </c:pt>
                <c:pt idx="4">
                  <c:v>10.88</c:v>
                </c:pt>
                <c:pt idx="5">
                  <c:v>12.67</c:v>
                </c:pt>
                <c:pt idx="6">
                  <c:v>14.08</c:v>
                </c:pt>
                <c:pt idx="7">
                  <c:v>15.12</c:v>
                </c:pt>
                <c:pt idx="8">
                  <c:v>15.79</c:v>
                </c:pt>
                <c:pt idx="9">
                  <c:v>16.08</c:v>
                </c:pt>
                <c:pt idx="10">
                  <c:v>16.00</c:v>
                </c:pt>
                <c:pt idx="11">
                  <c:v>15.55</c:v>
                </c:pt>
                <c:pt idx="12">
                  <c:v>14.72</c:v>
                </c:pt>
                <c:pt idx="13">
                  <c:v>13.52</c:v>
                </c:pt>
                <c:pt idx="14">
                  <c:v>11.95</c:v>
                </c:pt>
                <c:pt idx="15">
                  <c:v>10.00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00B-4183-9B83-2F50F7E9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17976"/>
        <c:axId val="433497456"/>
      </c:lineChart>
      <c:catAx>
        <c:axId val="52161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Distance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7456"/>
        <c:crosses val="autoZero"/>
        <c:auto val="1"/>
        <c:lblAlgn val="ctr"/>
        <c:lblOffset val="100"/>
        <c:noMultiLvlLbl val="0"/>
      </c:catAx>
      <c:valAx>
        <c:axId val="433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Height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20</xdr:row>
      <xdr:rowOff>140970</xdr:rowOff>
    </xdr:from>
    <xdr:to>
      <xdr:col>11</xdr:col>
      <xdr:colOff>205740</xdr:colOff>
      <xdr:row>34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46946-A306-B91F-1F68-DA49DDE9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D6FDC-FD5E-4572-A62B-6D0992FA8EF2}" name="Table1" displayName="Table1" ref="B20:C36" totalsRowShown="0" headerRowDxfId="1" dataDxfId="2">
  <autoFilter ref="B20:C36" xr:uid="{828D6FDC-FD5E-4572-A62B-6D0992FA8EF2}"/>
  <tableColumns count="2">
    <tableColumn id="1" xr3:uid="{C310C14F-B3FF-4FCF-A5A2-4D910AED7488}" name="Column1" dataDxfId="3"/>
    <tableColumn id="2" xr3:uid="{F304FCA2-60A5-43A4-A1F0-14CCCA4D498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A7FF-7ACD-4833-A8AA-F9DDBA4E9B9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5312-1A14-4DEA-9131-BA5225CB0B35}">
  <dimension ref="A1:L36"/>
  <sheetViews>
    <sheetView tabSelected="1" topLeftCell="A10" workbookViewId="0">
      <selection activeCell="L4" sqref="L4"/>
    </sheetView>
  </sheetViews>
  <sheetFormatPr defaultRowHeight="14.4" x14ac:dyDescent="0.3"/>
  <cols>
    <col min="2" max="2" width="11.21875" customWidth="1"/>
    <col min="3" max="3" width="9.33203125" bestFit="1" customWidth="1"/>
    <col min="9" max="9" width="9.33203125" bestFit="1" customWidth="1"/>
  </cols>
  <sheetData>
    <row r="1" spans="1:12" s="2" customFormat="1" ht="18" x14ac:dyDescent="0.35">
      <c r="A1" s="2" t="s">
        <v>0</v>
      </c>
      <c r="L1" s="2" t="s">
        <v>31</v>
      </c>
    </row>
    <row r="2" spans="1:12" s="1" customFormat="1" ht="15.6" x14ac:dyDescent="0.3"/>
    <row r="3" spans="1:12" s="1" customFormat="1" ht="17.399999999999999" x14ac:dyDescent="0.3">
      <c r="A3" s="1" t="s">
        <v>9</v>
      </c>
      <c r="D3" s="1" t="s">
        <v>1</v>
      </c>
      <c r="H3" s="4" t="s">
        <v>6</v>
      </c>
      <c r="I3" s="4">
        <v>32</v>
      </c>
      <c r="J3" s="1" t="s">
        <v>25</v>
      </c>
      <c r="K3" s="5" t="s">
        <v>22</v>
      </c>
    </row>
    <row r="4" spans="1:12" s="1" customFormat="1" ht="17.399999999999999" x14ac:dyDescent="0.3">
      <c r="E4" s="3" t="s">
        <v>26</v>
      </c>
      <c r="I4" s="1">
        <v>9.8000000000000007</v>
      </c>
      <c r="J4" s="1" t="s">
        <v>29</v>
      </c>
    </row>
    <row r="5" spans="1:12" s="1" customFormat="1" ht="15.6" x14ac:dyDescent="0.3"/>
    <row r="6" spans="1:12" s="1" customFormat="1" ht="15.6" x14ac:dyDescent="0.3">
      <c r="A6" s="1" t="s">
        <v>2</v>
      </c>
      <c r="C6" s="1" t="s">
        <v>3</v>
      </c>
      <c r="H6" s="4" t="s">
        <v>7</v>
      </c>
      <c r="I6" s="8">
        <f>PI()</f>
        <v>3.1415926535897931</v>
      </c>
    </row>
    <row r="7" spans="1:12" s="1" customFormat="1" ht="15.6" x14ac:dyDescent="0.3"/>
    <row r="8" spans="1:12" s="1" customFormat="1" ht="15.6" x14ac:dyDescent="0.3">
      <c r="A8" s="1" t="s">
        <v>10</v>
      </c>
      <c r="D8" s="10" t="s">
        <v>4</v>
      </c>
      <c r="E8" s="11">
        <f xml:space="preserve"> 15</f>
        <v>15</v>
      </c>
      <c r="F8" s="9" t="s">
        <v>8</v>
      </c>
      <c r="G8" s="1" t="s">
        <v>13</v>
      </c>
    </row>
    <row r="9" spans="1:12" s="1" customFormat="1" ht="15.6" x14ac:dyDescent="0.3">
      <c r="D9" s="10" t="s">
        <v>5</v>
      </c>
      <c r="E9" s="11">
        <v>10</v>
      </c>
      <c r="F9" s="9" t="s">
        <v>8</v>
      </c>
      <c r="G9" s="1" t="s">
        <v>14</v>
      </c>
    </row>
    <row r="10" spans="1:12" s="1" customFormat="1" ht="15.6" x14ac:dyDescent="0.3"/>
    <row r="11" spans="1:12" s="1" customFormat="1" ht="15.6" x14ac:dyDescent="0.3">
      <c r="A11" s="1" t="s">
        <v>12</v>
      </c>
      <c r="K11" s="13" t="s">
        <v>30</v>
      </c>
      <c r="L11" s="14"/>
    </row>
    <row r="12" spans="1:12" s="1" customFormat="1" ht="15.6" x14ac:dyDescent="0.3">
      <c r="B12" s="1" t="s">
        <v>11</v>
      </c>
      <c r="E12" s="9">
        <v>6</v>
      </c>
      <c r="F12" s="9" t="s">
        <v>15</v>
      </c>
      <c r="G12" s="5" t="s">
        <v>22</v>
      </c>
      <c r="H12" s="12">
        <f>(E12/12)</f>
        <v>0.5</v>
      </c>
      <c r="I12" s="9" t="s">
        <v>8</v>
      </c>
      <c r="K12" s="9">
        <v>6</v>
      </c>
      <c r="L12" s="9">
        <v>4</v>
      </c>
    </row>
    <row r="13" spans="1:12" s="1" customFormat="1" ht="15.6" x14ac:dyDescent="0.3">
      <c r="B13" s="1" t="s">
        <v>16</v>
      </c>
      <c r="E13" s="9">
        <v>1320</v>
      </c>
      <c r="F13" s="9" t="s">
        <v>17</v>
      </c>
      <c r="K13" s="9">
        <v>1320</v>
      </c>
      <c r="L13" s="9">
        <v>1980</v>
      </c>
    </row>
    <row r="14" spans="1:12" s="1" customFormat="1" ht="15.6" x14ac:dyDescent="0.3">
      <c r="B14" s="1" t="s">
        <v>18</v>
      </c>
      <c r="E14" s="9">
        <v>75</v>
      </c>
      <c r="F14" s="9" t="s">
        <v>19</v>
      </c>
      <c r="K14" s="9">
        <v>75</v>
      </c>
      <c r="L14" s="9">
        <v>75</v>
      </c>
    </row>
    <row r="15" spans="1:12" s="1" customFormat="1" ht="15.6" x14ac:dyDescent="0.3"/>
    <row r="16" spans="1:12" s="1" customFormat="1" ht="15.6" x14ac:dyDescent="0.3">
      <c r="A16" s="1" t="s">
        <v>20</v>
      </c>
      <c r="B16" s="7">
        <f>H12*PI()*E13/60</f>
        <v>34.557519189487721</v>
      </c>
      <c r="C16" s="1" t="s">
        <v>21</v>
      </c>
    </row>
    <row r="17" spans="2:3" s="1" customFormat="1" ht="15.6" x14ac:dyDescent="0.3"/>
    <row r="18" spans="2:3" s="1" customFormat="1" ht="15.6" x14ac:dyDescent="0.3"/>
    <row r="19" spans="2:3" s="1" customFormat="1" ht="15.6" x14ac:dyDescent="0.3">
      <c r="B19" s="5" t="s">
        <v>27</v>
      </c>
      <c r="C19" s="5" t="s">
        <v>28</v>
      </c>
    </row>
    <row r="20" spans="2:3" s="1" customFormat="1" ht="15.6" x14ac:dyDescent="0.3">
      <c r="B20" s="1" t="s">
        <v>23</v>
      </c>
      <c r="C20" s="1" t="s">
        <v>24</v>
      </c>
    </row>
    <row r="21" spans="2:3" s="1" customFormat="1" ht="15.6" x14ac:dyDescent="0.3">
      <c r="B21" s="1">
        <v>0</v>
      </c>
      <c r="C21" s="1">
        <v>0</v>
      </c>
    </row>
    <row r="22" spans="2:3" s="1" customFormat="1" ht="15.6" x14ac:dyDescent="0.3">
      <c r="B22" s="1">
        <v>1</v>
      </c>
      <c r="C22" s="6">
        <f>(Table1[[#This Row],[Column1]]*0.3048*TAN(RADIANS(E14)) - ((I4*(Table1[[#This Row],[Column1]]*0.3048)^2)/(2*(B16*0.3048)^2*COS(RADIANS(E14))^2)))*3.048</f>
        <v>3.2804933197540866</v>
      </c>
    </row>
    <row r="23" spans="2:3" s="1" customFormat="1" ht="15.6" x14ac:dyDescent="0.3">
      <c r="B23" s="1">
        <v>2</v>
      </c>
      <c r="C23" s="6">
        <f>(Table1[[#This Row],[Column1]]*0.3048*TAN(RADIANS(E14)) - ((9.8*(Table1[[#This Row],[Column1]]*0.3048)^2)/(2*(B16*0.3048)^2*COS(RADIANS(E14))^2)))*3.048</f>
        <v>6.1875959698642724</v>
      </c>
    </row>
    <row r="24" spans="2:3" s="1" customFormat="1" ht="15.6" x14ac:dyDescent="0.3">
      <c r="B24" s="1">
        <v>3</v>
      </c>
      <c r="C24" s="6">
        <f>(Table1[[#This Row],[Column1]]*0.3048*TAN(RADIANS(E14)) - ((9.8*(Table1[[#This Row],[Column1]]*0.3048)^2)/(2*(B16*0.3048)^2*COS(RADIANS(E14))^2)))*3.048</f>
        <v>8.7213079503305551</v>
      </c>
    </row>
    <row r="25" spans="2:3" s="1" customFormat="1" ht="15.6" x14ac:dyDescent="0.3">
      <c r="B25" s="1">
        <v>4</v>
      </c>
      <c r="C25" s="6">
        <f>(Table1[[#This Row],[Column1]]*0.3048*TAN(RADIANS(E14)) - ((9.8*(Table1[[#This Row],[Column1]]*0.3048)^2)/(2*(B16*0.3048)^2*COS(RADIANS(E14))^2)))*3.048</f>
        <v>10.881629261152938</v>
      </c>
    </row>
    <row r="26" spans="2:3" ht="15.6" x14ac:dyDescent="0.3">
      <c r="B26" s="1">
        <v>5</v>
      </c>
      <c r="C26" s="6">
        <f>(Table1[[#This Row],[Column1]]*0.3048*TAN(RADIANS(E14)) - ((9.8*(Table1[[#This Row],[Column1]]*0.3048)^2)/(2*(B16*0.3048)^2*COS(RADIANS(E14))^2)))*3.048</f>
        <v>12.668559902331413</v>
      </c>
    </row>
    <row r="27" spans="2:3" ht="15.6" x14ac:dyDescent="0.3">
      <c r="B27" s="1">
        <v>6</v>
      </c>
      <c r="C27" s="6">
        <f>(Table1[[#This Row],[Column1]]*0.3048*TAN(RADIANS(E14)) - ((9.8*(Table1[[#This Row],[Column1]]*0.3048)^2)/(2*(B16*0.3048)^2*COS(RADIANS(E14))^2)))*3.048</f>
        <v>14.082099873865996</v>
      </c>
    </row>
    <row r="28" spans="2:3" ht="15.6" x14ac:dyDescent="0.3">
      <c r="B28" s="1">
        <v>7</v>
      </c>
      <c r="C28" s="6">
        <f>(Table1[[#This Row],[Column1]]*0.3048*TAN(RADIANS(E14)) - ((9.8*(Table1[[#This Row],[Column1]]*0.3048)^2)/(2*(B16*0.3048)^2*COS(RADIANS(E14))^2)))*3.048</f>
        <v>15.122249175756666</v>
      </c>
    </row>
    <row r="29" spans="2:3" ht="15.6" x14ac:dyDescent="0.3">
      <c r="B29" s="1">
        <v>8</v>
      </c>
      <c r="C29" s="6">
        <f>(Table1[[#This Row],[Column1]]*0.3048*TAN(RADIANS(E14)) - ((9.8*(Table1[[#This Row],[Column1]]*0.3048)^2)/(2*(B16*0.3048)^2*COS(RADIANS(E14))^2)))*3.048</f>
        <v>15.789007808003447</v>
      </c>
    </row>
    <row r="30" spans="2:3" ht="15.6" x14ac:dyDescent="0.3">
      <c r="B30" s="1">
        <v>9</v>
      </c>
      <c r="C30" s="6">
        <f>(Table1[[#This Row],[Column1]]*0.3048*TAN(RADIANS(E14)) - ((9.8*(Table1[[#This Row],[Column1]]*0.3048)^2)/(2*(B16*0.3048)^2*COS(RADIANS(E14))^2)))*3.048</f>
        <v>16.082375770606316</v>
      </c>
    </row>
    <row r="31" spans="2:3" ht="15.6" x14ac:dyDescent="0.3">
      <c r="B31" s="1">
        <v>10</v>
      </c>
      <c r="C31" s="6">
        <f>(Table1[[#This Row],[Column1]]*0.3048*TAN(RADIANS(E14)) - ((9.8*(Table1[[#This Row],[Column1]]*0.3048)^2)/(2*(B16*0.3048)^2*COS(RADIANS(E14))^2)))*3.048</f>
        <v>16.002353063565284</v>
      </c>
    </row>
    <row r="32" spans="2:3" ht="15.6" x14ac:dyDescent="0.3">
      <c r="B32" s="1">
        <v>11</v>
      </c>
      <c r="C32" s="6">
        <f>(Table1[[#This Row],[Column1]]*0.3048*TAN(RADIANS(E14)) - ((9.8*(Table1[[#This Row],[Column1]]*0.3048)^2)/(2*(B16*0.3048)^2*COS(RADIANS(E14))^2)))*3.048</f>
        <v>15.548939686880361</v>
      </c>
    </row>
    <row r="33" spans="2:3" ht="15.6" x14ac:dyDescent="0.3">
      <c r="B33" s="1">
        <v>12</v>
      </c>
      <c r="C33" s="6">
        <f>(Table1[[#This Row],[Column1]]*0.3048*TAN(RADIANS(E14)) - ((9.8*(Table1[[#This Row],[Column1]]*0.3048)^2)/(2*(B16*0.3048)^2*COS(RADIANS(E14))^2)))*3.048</f>
        <v>14.722135640551521</v>
      </c>
    </row>
    <row r="34" spans="2:3" ht="15.6" x14ac:dyDescent="0.3">
      <c r="B34" s="1">
        <v>13</v>
      </c>
      <c r="C34" s="6">
        <f>(Table1[[#This Row],[Column1]]*0.3048*TAN(RADIANS(E14)) - ((9.8*(Table1[[#This Row],[Column1]]*0.3048)^2)/(2*(B16*0.3048)^2*COS(RADIANS(E14))^2)))*3.048</f>
        <v>13.521940924578786</v>
      </c>
    </row>
    <row r="35" spans="2:3" ht="15.6" x14ac:dyDescent="0.3">
      <c r="B35" s="1">
        <v>14</v>
      </c>
      <c r="C35" s="6">
        <f>(Table1[[#This Row],[Column1]]*0.3048*TAN(RADIANS(E14)) - ((9.8*(Table1[[#This Row],[Column1]]*0.3048)^2)/(2*(B16*0.3048)^2*COS(RADIANS(E14))^2)))*3.048</f>
        <v>11.948355538962145</v>
      </c>
    </row>
    <row r="36" spans="2:3" ht="15.6" x14ac:dyDescent="0.3">
      <c r="B36" s="1">
        <v>15</v>
      </c>
      <c r="C36" s="6">
        <f>(Table1[[#This Row],[Column1]]*0.3048*TAN(RADIANS(E14)) - ((9.8*(Table1[[#This Row],[Column1]]*0.3048)^2)/(2*(B16*0.3048)^2*COS(RADIANS(E14))^2)))*3.048</f>
        <v>10.001379483701617</v>
      </c>
    </row>
  </sheetData>
  <phoneticPr fontId="6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dcterms:created xsi:type="dcterms:W3CDTF">2022-10-24T13:56:28Z</dcterms:created>
  <dcterms:modified xsi:type="dcterms:W3CDTF">2022-10-24T19:43:31Z</dcterms:modified>
</cp:coreProperties>
</file>