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wamp64\www\Asteroids\Documentatie\"/>
    </mc:Choice>
  </mc:AlternateContent>
  <bookViews>
    <workbookView xWindow="0" yWindow="0" windowWidth="20490" windowHeight="7530" tabRatio="824" xr2:uid="{00000000-000D-0000-FFFF-FFFF00000000}"/>
  </bookViews>
  <sheets>
    <sheet name="Leerling Guido" sheetId="1" r:id="rId1"/>
  </sheets>
  <definedNames>
    <definedName name="_xlnm.Print_Area" localSheetId="0">'Leerling Guido'!$AD$1:$AK$11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<sst xmlns="http://schemas.openxmlformats.org/spreadsheetml/2006/main" count="213" uniqueCount="73">
  <si>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</si>
  <si>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</si>
  <si>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</si>
  <si>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</si>
  <si>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</si>
  <si>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</si>
  <si>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</si>
  <si>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</si>
  <si>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</si>
  <si>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</si>
  <si>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</si>
  <si>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</si>
  <si>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</si>
  <si>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</si>
  <si>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</si>
  <si>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</si>
  <si>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</si>
  <si>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</si>
  <si>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</si>
  <si>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</si>
  <si>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</si>
  <si>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</si>
  <si>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</si>
  <si>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</si>
  <si>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</si>
  <si>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</si>
  <si>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</si>
  <si>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</si>
  <si>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</si>
  <si>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</si>
  <si>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</si>
  <si>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</si>
  <si>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</si>
  <si>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</si>
  <si>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</si>
  <si>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</si>
  <si>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</si>
  <si>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</si>
  <si>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</si>
  <si>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</si>
  <si>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</si>
  <si>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</si>
  <si>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</si>
  <si>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</si>
  <si>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</si>
  <si>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</si>
  <si>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</si>
  <si>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</si>
  <si>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</si>
  <si>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</si>
  <si>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</si>
  <si>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</si>
  <si>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</si>
  <si>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</si>
  <si>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</si>
  <si>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</si>
  <si>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Guido</t>
  </si>
  <si>
    <t>t8 Play asteroids</t>
  </si>
  <si>
    <t>t10 unity installeren</t>
  </si>
  <si>
    <t>t9 Research asteroids</t>
  </si>
  <si>
    <t>t11 unity reasearch</t>
  </si>
  <si>
    <t>/1 uur</t>
  </si>
  <si>
    <t>/4 uur</t>
  </si>
  <si>
    <t>/3 uur</t>
  </si>
  <si>
    <t>/2 uur</t>
  </si>
  <si>
    <t>/8 uur</t>
  </si>
  <si>
    <t>Pokeren</t>
  </si>
  <si>
    <t>UML Use case</t>
  </si>
  <si>
    <t>DOC Unity tutorial</t>
  </si>
  <si>
    <t>Logo</t>
  </si>
  <si>
    <t>Huisstijl</t>
  </si>
  <si>
    <t>3d model logo</t>
  </si>
  <si>
    <t>Splash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</si>
</sst>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Guido'!$H$31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Guido'!$H$57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Guido'!$H$83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Guido'!$H$26,'Leerling Guido'!$H$52,'Leerling Guido'!$H$78,'Leerling Guido'!$H$104)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5" zoomScaleNormal="100" workbookViewId="0">
      <selection activeCell="F15" sqref="F15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6" t="s">
        <v>56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5" thickBot="1" x14ac:dyDescent="0.3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Guido</v>
      </c>
      <c r="AF4" s="81" t="s">
        <v>41</v>
      </c>
      <c r="AG4" s="80">
        <f ca="1">TODAY()</f>
        <v>43063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1" t="s">
        <v>1</v>
      </c>
      <c r="B6" s="33" t="s">
        <v>66</v>
      </c>
      <c r="C6" s="63" t="s">
        <v>62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8</v>
      </c>
      <c r="H6" s="20">
        <f>AB8-F6</f>
        <v>8</v>
      </c>
      <c r="I6" s="21">
        <f>G6-H6</f>
        <v>0</v>
      </c>
      <c r="AD6" s="86" t="s">
        <v>34</v>
      </c>
      <c r="AE6" s="78">
        <f>I19</f>
        <v>0.8</v>
      </c>
      <c r="AF6" s="79">
        <f>I20</f>
        <v>8</v>
      </c>
      <c r="AG6" s="79">
        <f>I21</f>
        <v>8</v>
      </c>
      <c r="AH6" s="79" t="str">
        <f>IF(AF6="","",IF(AF6&lt;AG6,"Te weinig","Keurig"))</f>
        <v>Keurig</v>
      </c>
      <c r="AI6" s="87">
        <f>H26</f>
        <v>8</v>
      </c>
    </row>
    <row r="7" spans="1:35" ht="14.45" customHeight="1" x14ac:dyDescent="0.25">
      <c r="A7" s="112"/>
      <c r="B7" s="34" t="s">
        <v>67</v>
      </c>
      <c r="C7" s="69" t="s">
        <v>63</v>
      </c>
      <c r="D7" s="98"/>
      <c r="E7" s="99" t="s">
        <v>46</v>
      </c>
      <c r="F7" s="100">
        <v>1</v>
      </c>
      <c r="G7" s="101">
        <f>(G6-(AB$8/10))</f>
        <v>7.2</v>
      </c>
      <c r="H7" s="96">
        <f>IF(F7="",NA(),H6-F7)</f>
        <v>7</v>
      </c>
      <c r="I7" s="22">
        <f t="shared" ref="I7:I10" si="0">IF(F7="","",G7-H7)</f>
        <v>0.20000000000000018</v>
      </c>
      <c r="AD7" s="86"/>
      <c r="AE7" s="78"/>
      <c r="AF7" s="79"/>
      <c r="AG7" s="79"/>
      <c r="AH7" s="79"/>
      <c r="AI7" s="87"/>
    </row>
    <row r="8" spans="1:35" x14ac:dyDescent="0.25">
      <c r="A8" s="112"/>
      <c r="B8" s="34" t="s">
        <v>68</v>
      </c>
      <c r="C8" s="65" t="s">
        <v>63</v>
      </c>
      <c r="D8" s="61" t="str">
        <f t="shared" ref="D8:D26" si="1">IF(C8&lt;&gt;"",IF(AND(C8&lt;&gt;1,C8&lt;&gt;2,C8&lt;&gt;3,C8&lt;&gt;5,C8&lt;&gt;8,C8&lt;&gt;13,C8&lt;&gt;20,C8&lt;&gt;40,C8&lt;&gt;100),"Fout",""),"")</f>
        <v>Fout</v>
      </c>
      <c r="E8" s="99" t="s">
        <v>47</v>
      </c>
      <c r="F8" s="75">
        <v>0</v>
      </c>
      <c r="G8" s="18">
        <f>(G7-(AB$8/10))</f>
        <v>6.4</v>
      </c>
      <c r="H8" s="96">
        <f>IF(F8="",NA(),H7-F8)</f>
        <v>7</v>
      </c>
      <c r="I8" s="22">
        <f t="shared" si="0"/>
        <v>-0.59999999999999964</v>
      </c>
      <c r="AA8" t="s">
        <v>3</v>
      </c>
      <c r="AB8">
        <f>SUM(C6:C26)</f>
        <v>8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2"/>
      <c r="B9" s="34" t="s">
        <v>69</v>
      </c>
      <c r="C9" s="65" t="s">
        <v>62</v>
      </c>
      <c r="D9" s="61" t="str">
        <f t="shared" si="1"/>
        <v>Fout</v>
      </c>
      <c r="E9" s="99" t="s">
        <v>48</v>
      </c>
      <c r="F9" s="75">
        <v>1</v>
      </c>
      <c r="G9" s="18">
        <f t="shared" ref="G9:G16" si="3">(G8-(AB$8/10))</f>
        <v>5.6000000000000005</v>
      </c>
      <c r="H9" s="96">
        <f t="shared" ref="H9:H16" si="4">IF(F9="",NA(),H8-F9)</f>
        <v>6</v>
      </c>
      <c r="I9" s="22">
        <f t="shared" si="0"/>
        <v>-0.39999999999999947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2"/>
      <c r="B10" s="34" t="s">
        <v>70</v>
      </c>
      <c r="C10" s="65" t="s">
        <v>61</v>
      </c>
      <c r="D10" s="61" t="str">
        <f t="shared" si="1"/>
        <v>Fout</v>
      </c>
      <c r="E10" s="99" t="s">
        <v>49</v>
      </c>
      <c r="F10" s="75">
        <v>1</v>
      </c>
      <c r="G10" s="18">
        <f t="shared" si="3"/>
        <v>4.8000000000000007</v>
      </c>
      <c r="H10" s="96">
        <f t="shared" si="4"/>
        <v>5</v>
      </c>
      <c r="I10" s="22">
        <f t="shared" si="0"/>
        <v>-0.19999999999999929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2"/>
      <c r="B11" s="34" t="s">
        <v>71</v>
      </c>
      <c r="C11" s="65" t="s">
        <v>64</v>
      </c>
      <c r="D11" s="61" t="str">
        <f t="shared" si="1"/>
        <v>Fout</v>
      </c>
      <c r="E11" s="99" t="s">
        <v>50</v>
      </c>
      <c r="F11" s="75">
        <v>1</v>
      </c>
      <c r="G11" s="18">
        <f t="shared" si="3"/>
        <v>4.0000000000000009</v>
      </c>
      <c r="H11" s="96">
        <f t="shared" si="4"/>
        <v>4</v>
      </c>
      <c r="I11" s="22">
        <f>IF(F11="","",G11-H11)</f>
        <v>8.8817841970012523E-16</v>
      </c>
    </row>
    <row r="12" spans="1:35" x14ac:dyDescent="0.25">
      <c r="A12" s="112"/>
      <c r="B12" s="34" t="s">
        <v>72</v>
      </c>
      <c r="C12" s="65" t="s">
        <v>65</v>
      </c>
      <c r="D12" s="61" t="str">
        <f t="shared" si="1"/>
        <v>Fout</v>
      </c>
      <c r="E12" s="99" t="s">
        <v>51</v>
      </c>
      <c r="F12" s="75">
        <v>1</v>
      </c>
      <c r="G12" s="18">
        <f t="shared" si="3"/>
        <v>3.2000000000000011</v>
      </c>
      <c r="H12" s="96">
        <f t="shared" si="4"/>
        <v>3</v>
      </c>
      <c r="I12" s="22">
        <f t="shared" ref="I12:I16" si="5">IF(F12="","",G12-H12)</f>
        <v>0.20000000000000107</v>
      </c>
    </row>
    <row r="13" spans="1:35" x14ac:dyDescent="0.25">
      <c r="A13" s="112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2.4000000000000012</v>
      </c>
      <c r="H13" s="96">
        <f t="shared" si="4"/>
        <v>3</v>
      </c>
      <c r="I13" s="22">
        <f t="shared" si="5"/>
        <v>-0.59999999999999876</v>
      </c>
    </row>
    <row r="14" spans="1:35" x14ac:dyDescent="0.25">
      <c r="A14" s="112"/>
      <c r="B14" s="34" t="s">
        <v>57</v>
      </c>
      <c r="C14" s="65">
        <v>1</v>
      </c>
      <c r="D14" s="61" t="str">
        <f>IF(C14&lt;&gt;"",IF(AND(C14&lt;&gt;1,C14&lt;&gt;2,C14&lt;&gt;3,C14&lt;&gt;5,C14&lt;&gt;8,C14&lt;&gt;13,C14&lt;&gt;20,C14&lt;&gt;40,C14&lt;&gt;100),"Fout",""),"")</f>
        <v/>
      </c>
      <c r="E14" s="99" t="s">
        <v>53</v>
      </c>
      <c r="F14" s="75">
        <v>1</v>
      </c>
      <c r="G14" s="18">
        <f t="shared" si="3"/>
        <v>1.6000000000000012</v>
      </c>
      <c r="H14" s="96">
        <f t="shared" si="4"/>
        <v>2</v>
      </c>
      <c r="I14" s="22">
        <f t="shared" si="5"/>
        <v>-0.3999999999999988</v>
      </c>
    </row>
    <row r="15" spans="1:35" x14ac:dyDescent="0.25">
      <c r="A15" s="112"/>
      <c r="B15" s="34" t="s">
        <v>59</v>
      </c>
      <c r="C15" s="65">
        <v>2</v>
      </c>
      <c r="D15" s="61" t="str">
        <f t="shared" si="1"/>
        <v/>
      </c>
      <c r="E15" s="99" t="s">
        <v>54</v>
      </c>
      <c r="F15" s="75">
        <v>1</v>
      </c>
      <c r="G15" s="18">
        <f t="shared" si="3"/>
        <v>0.80000000000000115</v>
      </c>
      <c r="H15" s="96">
        <f t="shared" si="4"/>
        <v>1</v>
      </c>
      <c r="I15" s="22">
        <f t="shared" si="5"/>
        <v>-0.19999999999999885</v>
      </c>
    </row>
    <row r="16" spans="1:35" s="6" customFormat="1" ht="15.75" thickBot="1" x14ac:dyDescent="0.3">
      <c r="A16" s="112"/>
      <c r="B16" s="34" t="s">
        <v>58</v>
      </c>
      <c r="C16" s="65">
        <v>2</v>
      </c>
      <c r="D16" s="61" t="str">
        <f t="shared" si="1"/>
        <v/>
      </c>
      <c r="E16" s="102" t="s">
        <v>55</v>
      </c>
      <c r="F16" s="76">
        <v>1</v>
      </c>
      <c r="G16" s="19">
        <f t="shared" si="3"/>
        <v>1.1102230246251565E-15</v>
      </c>
      <c r="H16" s="97">
        <f t="shared" si="4"/>
        <v>0</v>
      </c>
      <c r="I16" s="77">
        <f t="shared" si="5"/>
        <v>1.1102230246251565E-15</v>
      </c>
    </row>
    <row r="17" spans="1:19" s="6" customFormat="1" x14ac:dyDescent="0.25">
      <c r="A17" s="112"/>
      <c r="B17" s="34" t="s">
        <v>60</v>
      </c>
      <c r="C17" s="65">
        <v>3</v>
      </c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2"/>
      <c r="B18" s="34"/>
      <c r="C18" s="65"/>
      <c r="D18" s="61" t="str">
        <f>IF(C18&lt;&gt;"",IF(AND(C18&lt;&gt;1,C18&lt;&gt;2,C18&lt;&gt;3,C18&lt;&gt;5,C18&lt;&gt;8,C18&lt;&gt;13,C18&lt;&gt;20,C18&lt;&gt;40,C18&lt;&gt;100),"Fout",""),"")</f>
        <v/>
      </c>
      <c r="E18" s="46"/>
      <c r="F18" s="47"/>
      <c r="G18" s="47"/>
      <c r="H18" s="47"/>
      <c r="I18" s="50"/>
    </row>
    <row r="19" spans="1:19" s="6" customFormat="1" ht="15.75" x14ac:dyDescent="0.25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0.8</v>
      </c>
    </row>
    <row r="20" spans="1:19" s="6" customFormat="1" ht="15.75" x14ac:dyDescent="0.25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8</v>
      </c>
    </row>
    <row r="21" spans="1:19" s="6" customFormat="1" ht="16.5" thickBot="1" x14ac:dyDescent="0.3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8</v>
      </c>
    </row>
    <row r="22" spans="1:19" s="6" customFormat="1" x14ac:dyDescent="0.25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2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2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3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8</v>
      </c>
      <c r="I26" s="27"/>
    </row>
    <row r="27" spans="1:19" x14ac:dyDescent="0.25">
      <c r="A27" s="43"/>
      <c r="B27" s="117" t="str">
        <f>B1</f>
        <v>Guido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1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2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2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2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2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2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2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2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2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2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2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/>
      </c>
      <c r="F46" s="110"/>
      <c r="G46" s="110"/>
      <c r="H46" s="110"/>
      <c r="I46" s="12" t="str">
        <f>IF(F42&lt;&gt;"",SUM(F32:F42),"")</f>
        <v/>
      </c>
    </row>
    <row r="47" spans="1:28" s="6" customFormat="1" ht="16.5" thickBot="1" x14ac:dyDescent="0.3">
      <c r="A47" s="112"/>
      <c r="B47" s="64"/>
      <c r="C47" s="65"/>
      <c r="D47" s="61" t="str">
        <f t="shared" si="8"/>
        <v/>
      </c>
      <c r="E47" s="114" t="str">
        <f>IF(F42&lt;&gt;"","Dit moesten er zijn:","")</f>
        <v/>
      </c>
      <c r="F47" s="115"/>
      <c r="G47" s="115"/>
      <c r="H47" s="115"/>
      <c r="I47" s="16" t="str">
        <f>IF(F42&lt;&gt;"",AB34,"")</f>
        <v/>
      </c>
    </row>
    <row r="48" spans="1:28" s="6" customFormat="1" x14ac:dyDescent="0.25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17" t="str">
        <f>B1</f>
        <v>Guido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1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2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2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2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2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2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2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2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2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2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2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/>
      </c>
      <c r="F72" s="110"/>
      <c r="G72" s="110"/>
      <c r="H72" s="110"/>
      <c r="I72" s="12" t="str">
        <f>IF(F68&lt;&gt;"",SUM(F58:F68),"")</f>
        <v/>
      </c>
    </row>
    <row r="73" spans="1:19" s="6" customFormat="1" ht="16.5" thickBot="1" x14ac:dyDescent="0.3">
      <c r="A73" s="112"/>
      <c r="B73" s="64"/>
      <c r="C73" s="65"/>
      <c r="D73" s="61" t="str">
        <f t="shared" si="13"/>
        <v/>
      </c>
      <c r="E73" s="114" t="str">
        <f>IF(F68&lt;&gt;"","Dit moesten er zijn:","")</f>
        <v/>
      </c>
      <c r="F73" s="115"/>
      <c r="G73" s="115"/>
      <c r="H73" s="115"/>
      <c r="I73" s="16" t="str">
        <f>IF(F68&lt;&gt;"",AB60,"")</f>
        <v/>
      </c>
    </row>
    <row r="74" spans="1:19" s="6" customFormat="1" x14ac:dyDescent="0.25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17" t="str">
        <f>B1</f>
        <v>Guido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1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2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2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2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2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2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2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2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2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2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2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/>
      </c>
      <c r="F98" s="110"/>
      <c r="G98" s="110"/>
      <c r="H98" s="110"/>
      <c r="I98" s="12" t="str">
        <f>IF(F94&lt;&gt;"",SUM(F84:F94),"")</f>
        <v/>
      </c>
    </row>
    <row r="99" spans="1:28" s="6" customFormat="1" ht="16.5" thickBot="1" x14ac:dyDescent="0.3">
      <c r="A99" s="112"/>
      <c r="B99" s="64"/>
      <c r="C99" s="65"/>
      <c r="D99" s="61" t="str">
        <f t="shared" si="18"/>
        <v/>
      </c>
      <c r="E99" s="114" t="str">
        <f>IF(F94&lt;&gt;"","Dit moesten er zijn:","")</f>
        <v/>
      </c>
      <c r="F99" s="115"/>
      <c r="G99" s="115"/>
      <c r="H99" s="115"/>
      <c r="I99" s="16" t="str">
        <f>IF(F94&lt;&gt;"",AB86,"")</f>
        <v/>
      </c>
    </row>
    <row r="100" spans="1:28" s="6" customFormat="1" x14ac:dyDescent="0.25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-0.8</v>
      </c>
      <c r="H110" s="20">
        <f>AB111-F110</f>
        <v>0</v>
      </c>
      <c r="I110" s="21">
        <f>G110-H110</f>
        <v>-0.8</v>
      </c>
      <c r="AA110" t="s">
        <v>2</v>
      </c>
    </row>
    <row r="111" spans="1:28" hidden="1" x14ac:dyDescent="0.25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-1.6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-2.4000000000000004</v>
      </c>
      <c r="H112" s="29"/>
      <c r="I112" s="22" t="str">
        <f t="shared" si="22"/>
        <v/>
      </c>
    </row>
    <row r="113" spans="1:9" hidden="1" x14ac:dyDescent="0.25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-3.2</v>
      </c>
      <c r="H113" s="29"/>
      <c r="I113" s="22" t="str">
        <f t="shared" si="22"/>
        <v/>
      </c>
    </row>
    <row r="114" spans="1:9" hidden="1" x14ac:dyDescent="0.25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-4</v>
      </c>
      <c r="H114" s="29"/>
      <c r="I114" s="22" t="str">
        <f>IF(F114="","",G114-H114)</f>
        <v/>
      </c>
    </row>
    <row r="115" spans="1:9" hidden="1" x14ac:dyDescent="0.25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-4.8</v>
      </c>
      <c r="H115" s="29"/>
      <c r="I115" s="22" t="str">
        <f t="shared" ref="I115:I119" si="24">IF(F115="","",G115-H115)</f>
        <v/>
      </c>
    </row>
    <row r="116" spans="1:9" hidden="1" x14ac:dyDescent="0.25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-5.6</v>
      </c>
      <c r="H116" s="29"/>
      <c r="I116" s="22" t="str">
        <f t="shared" si="24"/>
        <v/>
      </c>
    </row>
    <row r="117" spans="1:9" hidden="1" x14ac:dyDescent="0.25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-6.3999999999999995</v>
      </c>
      <c r="H117" s="29"/>
      <c r="I117" s="22" t="str">
        <f t="shared" si="24"/>
        <v/>
      </c>
    </row>
    <row r="118" spans="1:9" hidden="1" x14ac:dyDescent="0.25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-7.1999999999999993</v>
      </c>
      <c r="H118" s="29"/>
      <c r="I118" s="22" t="str">
        <f t="shared" si="24"/>
        <v/>
      </c>
    </row>
    <row r="119" spans="1:9" s="6" customFormat="1" ht="15.75" hidden="1" thickBot="1" x14ac:dyDescent="0.3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-7.9999999999999991</v>
      </c>
      <c r="H119" s="29"/>
      <c r="I119" s="22" t="str">
        <f t="shared" si="24"/>
        <v/>
      </c>
    </row>
    <row r="120" spans="1:9" s="6" customFormat="1" hidden="1" x14ac:dyDescent="0.25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5" hidden="1" thickBot="1" x14ac:dyDescent="0.3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25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-0.8</v>
      </c>
      <c r="H135" s="20">
        <f>AB136-F135</f>
        <v>0</v>
      </c>
      <c r="I135" s="21">
        <f>G135-H135</f>
        <v>-0.8</v>
      </c>
      <c r="AA135" t="s">
        <v>2</v>
      </c>
    </row>
    <row r="136" spans="1:28" hidden="1" x14ac:dyDescent="0.25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-1.6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-2.4000000000000004</v>
      </c>
      <c r="H137" s="29"/>
      <c r="I137" s="22" t="str">
        <f t="shared" si="26"/>
        <v/>
      </c>
    </row>
    <row r="138" spans="1:28" hidden="1" x14ac:dyDescent="0.25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-3.2</v>
      </c>
      <c r="H138" s="29"/>
      <c r="I138" s="22" t="str">
        <f t="shared" si="26"/>
        <v/>
      </c>
    </row>
    <row r="139" spans="1:28" hidden="1" x14ac:dyDescent="0.25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-4</v>
      </c>
      <c r="H139" s="29"/>
      <c r="I139" s="22" t="str">
        <f>IF(F139="","",G139-H139)</f>
        <v/>
      </c>
    </row>
    <row r="140" spans="1:28" hidden="1" x14ac:dyDescent="0.25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-4.8</v>
      </c>
      <c r="H140" s="29"/>
      <c r="I140" s="22" t="str">
        <f t="shared" ref="I140:I144" si="28">IF(F140="","",G140-H140)</f>
        <v/>
      </c>
    </row>
    <row r="141" spans="1:28" hidden="1" x14ac:dyDescent="0.25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-5.6</v>
      </c>
      <c r="H141" s="29"/>
      <c r="I141" s="22" t="str">
        <f t="shared" si="28"/>
        <v/>
      </c>
    </row>
    <row r="142" spans="1:28" hidden="1" x14ac:dyDescent="0.25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-6.3999999999999995</v>
      </c>
      <c r="H142" s="29"/>
      <c r="I142" s="22" t="str">
        <f t="shared" si="28"/>
        <v/>
      </c>
    </row>
    <row r="143" spans="1:28" hidden="1" x14ac:dyDescent="0.25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-7.1999999999999993</v>
      </c>
      <c r="H143" s="29"/>
      <c r="I143" s="22" t="str">
        <f t="shared" si="28"/>
        <v/>
      </c>
    </row>
    <row r="144" spans="1:28" s="6" customFormat="1" ht="15.75" hidden="1" thickBot="1" x14ac:dyDescent="0.3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-7.9999999999999991</v>
      </c>
      <c r="H144" s="29"/>
      <c r="I144" s="22" t="str">
        <f t="shared" si="28"/>
        <v/>
      </c>
    </row>
    <row r="145" spans="1:27" s="6" customFormat="1" hidden="1" x14ac:dyDescent="0.25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5" hidden="1" thickBot="1" x14ac:dyDescent="0.3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25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-0.8</v>
      </c>
      <c r="H160" s="20">
        <f>AB161-F160</f>
        <v>0</v>
      </c>
      <c r="I160" s="21">
        <f>G160-H160</f>
        <v>-0.8</v>
      </c>
      <c r="AA160" t="s">
        <v>2</v>
      </c>
    </row>
    <row r="161" spans="1:28" hidden="1" x14ac:dyDescent="0.25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-1.6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-2.4000000000000004</v>
      </c>
      <c r="H162" s="29"/>
      <c r="I162" s="22" t="str">
        <f t="shared" si="30"/>
        <v/>
      </c>
    </row>
    <row r="163" spans="1:28" hidden="1" x14ac:dyDescent="0.25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-3.2</v>
      </c>
      <c r="H163" s="29"/>
      <c r="I163" s="22" t="str">
        <f t="shared" si="30"/>
        <v/>
      </c>
    </row>
    <row r="164" spans="1:28" hidden="1" x14ac:dyDescent="0.25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-4</v>
      </c>
      <c r="H164" s="29"/>
      <c r="I164" s="22" t="str">
        <f>IF(F164="","",G164-H164)</f>
        <v/>
      </c>
    </row>
    <row r="165" spans="1:28" hidden="1" x14ac:dyDescent="0.25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-4.8</v>
      </c>
      <c r="H165" s="29"/>
      <c r="I165" s="22" t="str">
        <f t="shared" ref="I165:I169" si="32">IF(F165="","",G165-H165)</f>
        <v/>
      </c>
    </row>
    <row r="166" spans="1:28" hidden="1" x14ac:dyDescent="0.25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-5.6</v>
      </c>
      <c r="H166" s="29"/>
      <c r="I166" s="22" t="str">
        <f t="shared" si="32"/>
        <v/>
      </c>
    </row>
    <row r="167" spans="1:28" hidden="1" x14ac:dyDescent="0.25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-6.3999999999999995</v>
      </c>
      <c r="H167" s="29"/>
      <c r="I167" s="22" t="str">
        <f t="shared" si="32"/>
        <v/>
      </c>
    </row>
    <row r="168" spans="1:28" hidden="1" x14ac:dyDescent="0.25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-7.1999999999999993</v>
      </c>
      <c r="H168" s="29"/>
      <c r="I168" s="22" t="str">
        <f t="shared" si="32"/>
        <v/>
      </c>
    </row>
    <row r="169" spans="1:28" s="6" customFormat="1" ht="15.75" hidden="1" thickBot="1" x14ac:dyDescent="0.3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-7.9999999999999991</v>
      </c>
      <c r="H169" s="29"/>
      <c r="I169" s="22" t="str">
        <f t="shared" si="32"/>
        <v/>
      </c>
    </row>
    <row r="170" spans="1:28" s="6" customFormat="1" hidden="1" x14ac:dyDescent="0.25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5" hidden="1" thickBot="1" x14ac:dyDescent="0.3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25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-0.8</v>
      </c>
      <c r="H185" s="20">
        <f>AB186-F185</f>
        <v>0</v>
      </c>
      <c r="I185" s="21">
        <f>G185-H185</f>
        <v>-0.8</v>
      </c>
      <c r="AA185" t="s">
        <v>2</v>
      </c>
    </row>
    <row r="186" spans="1:28" hidden="1" x14ac:dyDescent="0.25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-1.6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-2.4000000000000004</v>
      </c>
      <c r="H187" s="29"/>
      <c r="I187" s="22" t="str">
        <f t="shared" si="34"/>
        <v/>
      </c>
    </row>
    <row r="188" spans="1:28" hidden="1" x14ac:dyDescent="0.25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-3.2</v>
      </c>
      <c r="H188" s="29"/>
      <c r="I188" s="22" t="str">
        <f t="shared" si="34"/>
        <v/>
      </c>
    </row>
    <row r="189" spans="1:28" hidden="1" x14ac:dyDescent="0.25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-4</v>
      </c>
      <c r="H189" s="29"/>
      <c r="I189" s="22" t="str">
        <f>IF(F189="","",G189-H189)</f>
        <v/>
      </c>
    </row>
    <row r="190" spans="1:28" hidden="1" x14ac:dyDescent="0.25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-4.8</v>
      </c>
      <c r="H190" s="29"/>
      <c r="I190" s="22" t="str">
        <f t="shared" ref="I190:I194" si="36">IF(F190="","",G190-H190)</f>
        <v/>
      </c>
    </row>
    <row r="191" spans="1:28" hidden="1" x14ac:dyDescent="0.25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-5.6</v>
      </c>
      <c r="H191" s="29"/>
      <c r="I191" s="22" t="str">
        <f t="shared" si="36"/>
        <v/>
      </c>
    </row>
    <row r="192" spans="1:28" hidden="1" x14ac:dyDescent="0.25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-6.3999999999999995</v>
      </c>
      <c r="H192" s="29"/>
      <c r="I192" s="22" t="str">
        <f t="shared" si="36"/>
        <v/>
      </c>
    </row>
    <row r="193" spans="1:9" hidden="1" x14ac:dyDescent="0.25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-7.1999999999999993</v>
      </c>
      <c r="H193" s="29"/>
      <c r="I193" s="22" t="str">
        <f t="shared" si="36"/>
        <v/>
      </c>
    </row>
    <row r="194" spans="1:9" s="6" customFormat="1" ht="15.75" hidden="1" thickBot="1" x14ac:dyDescent="0.3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-7.9999999999999991</v>
      </c>
      <c r="H194" s="29"/>
      <c r="I194" s="22" t="str">
        <f t="shared" si="36"/>
        <v/>
      </c>
    </row>
    <row r="195" spans="1:9" s="6" customFormat="1" hidden="1" x14ac:dyDescent="0.25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5" hidden="1" thickBot="1" x14ac:dyDescent="0.3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25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CA063-1453-446E-9A57-D30E1A450384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Guido</vt:lpstr>
      <vt:lpstr>'Leerling Guido'!Afdrukbereik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Guido</cp:lastModifiedBy>
  <cp:lastPrinted>2013-11-13T09:01:47Z</cp:lastPrinted>
  <dcterms:created xsi:type="dcterms:W3CDTF">2013-10-29T12:23:00Z</dcterms:created>
  <dcterms:modified xsi:type="dcterms:W3CDTF">2017-11-24T10:51:03Z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