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5200" windowHeight="12570"/>
  </bookViews>
  <sheets>
    <sheet name="Project Timeline" sheetId="1" r:id="rId1"/>
    <sheet name="calcs" sheetId="2" state="hidden" r:id="rId2"/>
  </sheets>
  <definedNames>
    <definedName name="DayRails">StartDateWindow+ROW('Project Timeline'!$1:$25)-1</definedName>
    <definedName name="GridCalc">IFERROR(calcs!$A1/SUMPRODUCT( (Activities[Id]=calcs!$C1)*(Activities[START]&lt;=calcs!A$31)*((Activities[END]&gt;=calcs!A$31)+(LEN(Activities[END])=0)*(Activities[START]=calcs!A$31)) ),NA())</definedName>
    <definedName name="StartDate">calcs!$D$28</definedName>
    <definedName name="StartDateWindow">calcs!$D$25</definedName>
    <definedName name="WindowDays">calcs!$D$29</definedName>
    <definedName name="WindowOffset">calcs!$D$26</definedName>
  </definedNames>
  <calcPr calcId="162913"/>
</workbook>
</file>

<file path=xl/calcChain.xml><?xml version="1.0" encoding="utf-8"?>
<calcChain xmlns="http://schemas.openxmlformats.org/spreadsheetml/2006/main">
  <c r="D3" i="2" l="1"/>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B23" i="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B30" i="1" s="1"/>
  <c r="B31" i="1" s="1"/>
  <c r="B32" i="1" s="1"/>
  <c r="B33" i="1" s="1"/>
  <c r="B34" i="1" s="1"/>
  <c r="D31" i="1" l="1"/>
  <c r="AH72" i="2"/>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P56" i="2" l="1"/>
  <c r="E31" i="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l="1"/>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5" i="2" l="1" a="1"/>
  <c r="E15" i="2" s="1"/>
  <c r="E16" i="2" s="1" a="1"/>
  <c r="E16" i="2" s="1"/>
  <c r="E17" i="2" s="1" a="1"/>
  <c r="E17" i="2" s="1"/>
  <c r="E18" i="2" s="1" a="1"/>
  <c r="E18" i="2" s="1"/>
  <c r="E19" i="2" s="1" a="1"/>
  <c r="E19" i="2" s="1"/>
  <c r="E20" i="2" s="1" a="1"/>
  <c r="E20" i="2" s="1"/>
  <c r="E21" i="2" s="1" a="1"/>
  <c r="E21" i="2" s="1"/>
  <c r="E22" i="2" s="1" a="1"/>
  <c r="E22" i="2" s="1"/>
  <c r="E23" i="2" s="1" a="1"/>
  <c r="E23" i="2" s="1"/>
  <c r="D9" i="2"/>
  <c r="D11"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F18" i="2" l="1"/>
  <c r="C35" i="2" s="1"/>
  <c r="AI35" i="2" s="1"/>
  <c r="F19" i="2"/>
  <c r="C36" i="2" s="1"/>
  <c r="AI36" i="2" s="1"/>
  <c r="F16" i="2"/>
  <c r="C33" i="2" s="1"/>
  <c r="AI33" i="2" s="1"/>
  <c r="F17" i="2"/>
  <c r="C34" i="2" s="1"/>
  <c r="I34" i="2" s="1"/>
  <c r="F15" i="2"/>
  <c r="C32" i="2" s="1"/>
  <c r="D32" i="2" s="1"/>
  <c r="F20" i="2"/>
  <c r="C37" i="2" s="1"/>
  <c r="F22" i="2"/>
  <c r="C39" i="2" s="1"/>
  <c r="F21" i="2"/>
  <c r="C38" i="2" s="1"/>
  <c r="F23" i="2"/>
  <c r="C40" i="2" s="1"/>
  <c r="Z35" i="2" l="1"/>
  <c r="AA35" i="2"/>
  <c r="W35" i="2"/>
  <c r="I35" i="2"/>
  <c r="J35" i="2"/>
  <c r="R35" i="2"/>
  <c r="H35" i="2"/>
  <c r="AH35" i="2"/>
  <c r="AH47" i="2" s="1"/>
  <c r="AD35" i="2"/>
  <c r="O35" i="2"/>
  <c r="K35" i="2"/>
  <c r="M35" i="2"/>
  <c r="AF35" i="2"/>
  <c r="L35" i="2"/>
  <c r="AG35" i="2"/>
  <c r="G35" i="2"/>
  <c r="N35" i="2"/>
  <c r="T35" i="2"/>
  <c r="V35" i="2"/>
  <c r="V47" i="2" s="1"/>
  <c r="F35" i="2"/>
  <c r="Y35" i="2"/>
  <c r="Y47" i="2" s="1"/>
  <c r="AB35" i="2"/>
  <c r="AA47" i="2" s="1"/>
  <c r="AE35" i="2"/>
  <c r="Q35" i="2"/>
  <c r="U35" i="2"/>
  <c r="E35" i="2"/>
  <c r="X35" i="2"/>
  <c r="W47" i="2" s="1"/>
  <c r="D35" i="2"/>
  <c r="P35" i="2"/>
  <c r="S35" i="2"/>
  <c r="S47" i="2" s="1"/>
  <c r="AC35" i="2"/>
  <c r="C47" i="2"/>
  <c r="D47" i="2" s="1"/>
  <c r="AH36" i="2"/>
  <c r="AH48" i="2" s="1"/>
  <c r="Y36" i="2"/>
  <c r="R36" i="2"/>
  <c r="O36" i="2"/>
  <c r="I33" i="2"/>
  <c r="F34" i="2"/>
  <c r="AC34" i="2"/>
  <c r="C44" i="2"/>
  <c r="D44" i="2" s="1"/>
  <c r="D34" i="2"/>
  <c r="C46" i="2"/>
  <c r="D46" i="2" s="1"/>
  <c r="AI34" i="2"/>
  <c r="D36" i="2"/>
  <c r="W36" i="2"/>
  <c r="J36" i="2"/>
  <c r="T36" i="2"/>
  <c r="J33" i="2"/>
  <c r="AD36" i="2"/>
  <c r="F36" i="2"/>
  <c r="K36" i="2"/>
  <c r="V36" i="2"/>
  <c r="AA36" i="2"/>
  <c r="AF36" i="2"/>
  <c r="H36" i="2"/>
  <c r="M36" i="2"/>
  <c r="C48" i="2"/>
  <c r="D48" i="2" s="1"/>
  <c r="M33" i="2"/>
  <c r="X33" i="2"/>
  <c r="J47" i="2"/>
  <c r="Y34" i="2"/>
  <c r="V34" i="2"/>
  <c r="S34" i="2"/>
  <c r="P34" i="2"/>
  <c r="X36" i="2"/>
  <c r="L36" i="2"/>
  <c r="AC36" i="2"/>
  <c r="Q36" i="2"/>
  <c r="E36" i="2"/>
  <c r="AB36" i="2"/>
  <c r="P36" i="2"/>
  <c r="AG36" i="2"/>
  <c r="U36" i="2"/>
  <c r="I36" i="2"/>
  <c r="Z36" i="2"/>
  <c r="N36" i="2"/>
  <c r="AE36" i="2"/>
  <c r="S36" i="2"/>
  <c r="G36" i="2"/>
  <c r="R32" i="2"/>
  <c r="AF33" i="2"/>
  <c r="W33" i="2"/>
  <c r="Z33" i="2"/>
  <c r="E33" i="2"/>
  <c r="F32" i="2"/>
  <c r="V32" i="2"/>
  <c r="AA33" i="2"/>
  <c r="H33" i="2"/>
  <c r="R33" i="2"/>
  <c r="AH33" i="2"/>
  <c r="AH45" i="2" s="1"/>
  <c r="D33" i="2"/>
  <c r="S33" i="2"/>
  <c r="AC33" i="2"/>
  <c r="P33" i="2"/>
  <c r="T34" i="2"/>
  <c r="AD34" i="2"/>
  <c r="K34" i="2"/>
  <c r="AA34" i="2"/>
  <c r="N34" i="2"/>
  <c r="X34" i="2"/>
  <c r="E34" i="2"/>
  <c r="U34" i="2"/>
  <c r="AF34" i="2"/>
  <c r="H34" i="2"/>
  <c r="H46" i="2" s="1"/>
  <c r="M34" i="2"/>
  <c r="R34" i="2"/>
  <c r="W34" i="2"/>
  <c r="AH34" i="2"/>
  <c r="J34" i="2"/>
  <c r="I46" i="2" s="1"/>
  <c r="O34" i="2"/>
  <c r="Z34" i="2"/>
  <c r="AE34" i="2"/>
  <c r="G34" i="2"/>
  <c r="L34" i="2"/>
  <c r="Q34" i="2"/>
  <c r="AB34" i="2"/>
  <c r="AG34" i="2"/>
  <c r="Z47" i="2"/>
  <c r="P32" i="2"/>
  <c r="AE32" i="2"/>
  <c r="AB32" i="2"/>
  <c r="O32" i="2"/>
  <c r="AG33" i="2"/>
  <c r="N33" i="2"/>
  <c r="O33" i="2"/>
  <c r="T33" i="2"/>
  <c r="Y33" i="2"/>
  <c r="AD33" i="2"/>
  <c r="F33" i="2"/>
  <c r="K33" i="2"/>
  <c r="V33" i="2"/>
  <c r="C45" i="2"/>
  <c r="D45" i="2" s="1"/>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s="1"/>
  <c r="AI40" i="2"/>
  <c r="C51" i="2"/>
  <c r="D51" i="2" s="1"/>
  <c r="AI39" i="2"/>
  <c r="C49" i="2"/>
  <c r="D49" i="2" s="1"/>
  <c r="AI37" i="2"/>
  <c r="C50" i="2"/>
  <c r="D50" i="2" s="1"/>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AD46" i="2" l="1"/>
  <c r="Q47" i="2"/>
  <c r="M47" i="2"/>
  <c r="H47" i="2"/>
  <c r="AC47" i="2"/>
  <c r="AD47" i="2"/>
  <c r="N47" i="2"/>
  <c r="I47" i="2"/>
  <c r="AG47" i="2"/>
  <c r="L47" i="2"/>
  <c r="AF47" i="2"/>
  <c r="AE47" i="2"/>
  <c r="U47" i="2"/>
  <c r="K47" i="2"/>
  <c r="F47" i="2"/>
  <c r="E47" i="2"/>
  <c r="G47" i="2"/>
  <c r="X47" i="2"/>
  <c r="P47" i="2"/>
  <c r="T47" i="2"/>
  <c r="R47" i="2"/>
  <c r="F48" i="2"/>
  <c r="AB47" i="2"/>
  <c r="O47" i="2"/>
  <c r="S46" i="2"/>
  <c r="T48" i="2"/>
  <c r="AB46" i="2"/>
  <c r="AC46"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l="1"/>
  <c r="AG44" i="2"/>
</calcChain>
</file>

<file path=xl/sharedStrings.xml><?xml version="1.0" encoding="utf-8"?>
<sst xmlns="http://schemas.openxmlformats.org/spreadsheetml/2006/main" count="31" uniqueCount="31">
  <si>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</si>
  <si>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</si>
  <si>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</si>
  <si>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</si>
  <si>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</si>
  <si>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</si>
  <si>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</si>
  <si>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</si>
  <si>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</si>
  <si>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</si>
  <si>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</si>
  <si>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</si>
  <si>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</si>
  <si>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</si>
  <si>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</si>
  <si>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</si>
  <si>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</si>
  <si>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Start</t>
  </si>
  <si>
    <t>Project End</t>
  </si>
  <si>
    <t xml:space="preserve">ENTER START DATE: </t>
  </si>
  <si>
    <t>Brainstorm/ Assign Jobs</t>
  </si>
  <si>
    <t>Create Assets</t>
  </si>
  <si>
    <t>Impliment Level Design (section 1)</t>
  </si>
  <si>
    <t>Impliment Level Design (section 2)</t>
  </si>
  <si>
    <t>Integrate AI into Level</t>
  </si>
  <si>
    <t>Impliment Level Design (section 3)</t>
  </si>
  <si>
    <t>Test</t>
  </si>
  <si>
    <t>Debug</t>
  </si>
  <si>
    <t>Create Art/ Level Design</t>
  </si>
  <si>
    <t>Create Enemy Characters/ AI</t>
  </si>
  <si>
    <t>Rogue Element Project Development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</si>
</sst>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0">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42647</c:v>
                </c:pt>
                <c:pt idx="1">
                  <c:v>42648</c:v>
                </c:pt>
                <c:pt idx="2">
                  <c:v>42649</c:v>
                </c:pt>
                <c:pt idx="3">
                  <c:v>42650</c:v>
                </c:pt>
                <c:pt idx="4">
                  <c:v>42651</c:v>
                </c:pt>
                <c:pt idx="5">
                  <c:v>42652</c:v>
                </c:pt>
                <c:pt idx="6">
                  <c:v>42653</c:v>
                </c:pt>
                <c:pt idx="7">
                  <c:v>42654</c:v>
                </c:pt>
                <c:pt idx="8">
                  <c:v>42655</c:v>
                </c:pt>
                <c:pt idx="9">
                  <c:v>42656</c:v>
                </c:pt>
                <c:pt idx="10">
                  <c:v>42657</c:v>
                </c:pt>
                <c:pt idx="11">
                  <c:v>42658</c:v>
                </c:pt>
                <c:pt idx="12">
                  <c:v>42659</c:v>
                </c:pt>
                <c:pt idx="13">
                  <c:v>42660</c:v>
                </c:pt>
                <c:pt idx="14">
                  <c:v>42661</c:v>
                </c:pt>
                <c:pt idx="15">
                  <c:v>42662</c:v>
                </c:pt>
                <c:pt idx="16">
                  <c:v>42663</c:v>
                </c:pt>
                <c:pt idx="17">
                  <c:v>42664</c:v>
                </c:pt>
                <c:pt idx="18">
                  <c:v>42665</c:v>
                </c:pt>
                <c:pt idx="19">
                  <c:v>42666</c:v>
                </c:pt>
                <c:pt idx="20">
                  <c:v>42667</c:v>
                </c:pt>
                <c:pt idx="21">
                  <c:v>42668</c:v>
                </c:pt>
                <c:pt idx="22">
                  <c:v>42669</c:v>
                </c:pt>
                <c:pt idx="23">
                  <c:v>42670</c:v>
                </c:pt>
                <c:pt idx="24">
                  <c:v>42671</c:v>
                </c:pt>
                <c:pt idx="25">
                  <c:v>42672</c:v>
                </c:pt>
                <c:pt idx="26">
                  <c:v>42673</c:v>
                </c:pt>
                <c:pt idx="27">
                  <c:v>42674</c:v>
                </c:pt>
                <c:pt idx="28">
                  <c:v>42675</c:v>
                </c:pt>
                <c:pt idx="29">
                  <c:v>42676</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0-8081-4151-8B16-EEABC024F5B3}"/>
            </c:ext>
          </c:extLst>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1-8081-4151-8B16-EEABC024F5B3}"/>
            </c:ext>
          </c:extLst>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42647</c:v>
                </c:pt>
                <c:pt idx="1">
                  <c:v>42648</c:v>
                </c:pt>
                <c:pt idx="2">
                  <c:v>42649</c:v>
                </c:pt>
                <c:pt idx="3">
                  <c:v>42650</c:v>
                </c:pt>
                <c:pt idx="4">
                  <c:v>42651</c:v>
                </c:pt>
                <c:pt idx="5">
                  <c:v>42652</c:v>
                </c:pt>
                <c:pt idx="6">
                  <c:v>42653</c:v>
                </c:pt>
                <c:pt idx="7">
                  <c:v>42654</c:v>
                </c:pt>
                <c:pt idx="8">
                  <c:v>42655</c:v>
                </c:pt>
                <c:pt idx="9">
                  <c:v>42656</c:v>
                </c:pt>
                <c:pt idx="10">
                  <c:v>42657</c:v>
                </c:pt>
                <c:pt idx="11">
                  <c:v>42658</c:v>
                </c:pt>
                <c:pt idx="12">
                  <c:v>42659</c:v>
                </c:pt>
                <c:pt idx="13">
                  <c:v>42660</c:v>
                </c:pt>
                <c:pt idx="14">
                  <c:v>42661</c:v>
                </c:pt>
                <c:pt idx="15">
                  <c:v>42662</c:v>
                </c:pt>
                <c:pt idx="16">
                  <c:v>42663</c:v>
                </c:pt>
                <c:pt idx="17">
                  <c:v>42664</c:v>
                </c:pt>
                <c:pt idx="18">
                  <c:v>42665</c:v>
                </c:pt>
                <c:pt idx="19">
                  <c:v>42666</c:v>
                </c:pt>
                <c:pt idx="20">
                  <c:v>42667</c:v>
                </c:pt>
                <c:pt idx="21">
                  <c:v>42668</c:v>
                </c:pt>
                <c:pt idx="22">
                  <c:v>42669</c:v>
                </c:pt>
                <c:pt idx="23">
                  <c:v>42670</c:v>
                </c:pt>
                <c:pt idx="24">
                  <c:v>42671</c:v>
                </c:pt>
                <c:pt idx="25">
                  <c:v>42672</c:v>
                </c:pt>
                <c:pt idx="26">
                  <c:v>42673</c:v>
                </c:pt>
                <c:pt idx="27">
                  <c:v>42674</c:v>
                </c:pt>
                <c:pt idx="28">
                  <c:v>42675</c:v>
                </c:pt>
                <c:pt idx="29">
                  <c:v>42676</c:v>
                </c:pt>
              </c:numCache>
            </c:numRef>
          </c:cat>
          <c:val>
            <c:numRef>
              <c:f>calcs!$E$33:$AH$33</c:f>
              <c:numCache>
                <c:formatCode>General</c:formatCode>
                <c:ptCount val="30"/>
                <c:pt idx="0">
                  <c:v>10.3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2-8081-4151-8B16-EEABC024F5B3}"/>
            </c:ext>
          </c:extLst>
        </c:ser>
        <c:ser>
          <c:idx val="6"/>
          <c:order val="3"/>
          <c:tx>
            <c:strRef>
              <c:f>calcs!$D$45</c:f>
              <c:strCache>
                <c:ptCount val="1"/>
                <c:pt idx="0">
                  <c:v>PROJECT START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calcs!$E$45:$AH$45</c:f>
              <c:numCache>
                <c:formatCode>General</c:formatCode>
                <c:ptCount val="30"/>
                <c:pt idx="0">
                  <c:v>10.3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3-8081-4151-8B16-EEABC024F5B3}"/>
            </c:ext>
          </c:extLst>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42647</c:v>
                </c:pt>
                <c:pt idx="1">
                  <c:v>42648</c:v>
                </c:pt>
                <c:pt idx="2">
                  <c:v>42649</c:v>
                </c:pt>
                <c:pt idx="3">
                  <c:v>42650</c:v>
                </c:pt>
                <c:pt idx="4">
                  <c:v>42651</c:v>
                </c:pt>
                <c:pt idx="5">
                  <c:v>42652</c:v>
                </c:pt>
                <c:pt idx="6">
                  <c:v>42653</c:v>
                </c:pt>
                <c:pt idx="7">
                  <c:v>42654</c:v>
                </c:pt>
                <c:pt idx="8">
                  <c:v>42655</c:v>
                </c:pt>
                <c:pt idx="9">
                  <c:v>42656</c:v>
                </c:pt>
                <c:pt idx="10">
                  <c:v>42657</c:v>
                </c:pt>
                <c:pt idx="11">
                  <c:v>42658</c:v>
                </c:pt>
                <c:pt idx="12">
                  <c:v>42659</c:v>
                </c:pt>
                <c:pt idx="13">
                  <c:v>42660</c:v>
                </c:pt>
                <c:pt idx="14">
                  <c:v>42661</c:v>
                </c:pt>
                <c:pt idx="15">
                  <c:v>42662</c:v>
                </c:pt>
                <c:pt idx="16">
                  <c:v>42663</c:v>
                </c:pt>
                <c:pt idx="17">
                  <c:v>42664</c:v>
                </c:pt>
                <c:pt idx="18">
                  <c:v>42665</c:v>
                </c:pt>
                <c:pt idx="19">
                  <c:v>42666</c:v>
                </c:pt>
                <c:pt idx="20">
                  <c:v>42667</c:v>
                </c:pt>
                <c:pt idx="21">
                  <c:v>42668</c:v>
                </c:pt>
                <c:pt idx="22">
                  <c:v>42669</c:v>
                </c:pt>
                <c:pt idx="23">
                  <c:v>42670</c:v>
                </c:pt>
                <c:pt idx="24">
                  <c:v>42671</c:v>
                </c:pt>
                <c:pt idx="25">
                  <c:v>42672</c:v>
                </c:pt>
                <c:pt idx="26">
                  <c:v>42673</c:v>
                </c:pt>
                <c:pt idx="27">
                  <c:v>42674</c:v>
                </c:pt>
                <c:pt idx="28">
                  <c:v>42675</c:v>
                </c:pt>
                <c:pt idx="29">
                  <c:v>42676</c:v>
                </c:pt>
              </c:numCache>
            </c:numRef>
          </c:cat>
          <c:val>
            <c:numRef>
              <c:f>calcs!$E$34:$AH$34</c:f>
              <c:numCache>
                <c:formatCode>General</c:formatCode>
                <c:ptCount val="30"/>
                <c:pt idx="0">
                  <c:v>#N/A</c:v>
                </c:pt>
                <c:pt idx="1">
                  <c:v>#N/A</c:v>
                </c:pt>
                <c:pt idx="2">
                  <c:v>9.3000000000000007</c:v>
                </c:pt>
                <c:pt idx="3">
                  <c:v>9.3000000000000007</c:v>
                </c:pt>
                <c:pt idx="4">
                  <c:v>9.3000000000000007</c:v>
                </c:pt>
                <c:pt idx="5">
                  <c:v>9.3000000000000007</c:v>
                </c:pt>
                <c:pt idx="6">
                  <c:v>9.3000000000000007</c:v>
                </c:pt>
                <c:pt idx="7">
                  <c:v>9.3000000000000007</c:v>
                </c:pt>
                <c:pt idx="8">
                  <c:v>9.3000000000000007</c:v>
                </c:pt>
                <c:pt idx="9">
                  <c:v>9.3000000000000007</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4-8081-4151-8B16-EEABC024F5B3}"/>
            </c:ext>
          </c:extLst>
        </c:ser>
        <c:ser>
          <c:idx val="7"/>
          <c:order val="5"/>
          <c:tx>
            <c:strRef>
              <c:f>calcs!$D$46</c:f>
              <c:strCache>
                <c:ptCount val="1"/>
                <c:pt idx="0">
                  <c:v>BRAINSTORM/ ASSIGN JOBS</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calcs!$E$46:$AH$46</c:f>
              <c:numCache>
                <c:formatCode>General</c:formatCode>
                <c:ptCount val="30"/>
                <c:pt idx="0">
                  <c:v>#N/A</c:v>
                </c:pt>
                <c:pt idx="1">
                  <c:v>#N/A</c:v>
                </c:pt>
                <c:pt idx="2">
                  <c:v>#N/A</c:v>
                </c:pt>
                <c:pt idx="3">
                  <c:v>#N/A</c:v>
                </c:pt>
                <c:pt idx="4">
                  <c:v>#N/A</c:v>
                </c:pt>
                <c:pt idx="5">
                  <c:v>#N/A</c:v>
                </c:pt>
                <c:pt idx="6">
                  <c:v>#N/A</c:v>
                </c:pt>
                <c:pt idx="7">
                  <c:v>#N/A</c:v>
                </c:pt>
                <c:pt idx="8">
                  <c:v>#N/A</c:v>
                </c:pt>
                <c:pt idx="9">
                  <c:v>9.3000000000000007</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5-8081-4151-8B16-EEABC024F5B3}"/>
            </c:ext>
          </c:extLst>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42647</c:v>
                </c:pt>
                <c:pt idx="1">
                  <c:v>42648</c:v>
                </c:pt>
                <c:pt idx="2">
                  <c:v>42649</c:v>
                </c:pt>
                <c:pt idx="3">
                  <c:v>42650</c:v>
                </c:pt>
                <c:pt idx="4">
                  <c:v>42651</c:v>
                </c:pt>
                <c:pt idx="5">
                  <c:v>42652</c:v>
                </c:pt>
                <c:pt idx="6">
                  <c:v>42653</c:v>
                </c:pt>
                <c:pt idx="7">
                  <c:v>42654</c:v>
                </c:pt>
                <c:pt idx="8">
                  <c:v>42655</c:v>
                </c:pt>
                <c:pt idx="9">
                  <c:v>42656</c:v>
                </c:pt>
                <c:pt idx="10">
                  <c:v>42657</c:v>
                </c:pt>
                <c:pt idx="11">
                  <c:v>42658</c:v>
                </c:pt>
                <c:pt idx="12">
                  <c:v>42659</c:v>
                </c:pt>
                <c:pt idx="13">
                  <c:v>42660</c:v>
                </c:pt>
                <c:pt idx="14">
                  <c:v>42661</c:v>
                </c:pt>
                <c:pt idx="15">
                  <c:v>42662</c:v>
                </c:pt>
                <c:pt idx="16">
                  <c:v>42663</c:v>
                </c:pt>
                <c:pt idx="17">
                  <c:v>42664</c:v>
                </c:pt>
                <c:pt idx="18">
                  <c:v>42665</c:v>
                </c:pt>
                <c:pt idx="19">
                  <c:v>42666</c:v>
                </c:pt>
                <c:pt idx="20">
                  <c:v>42667</c:v>
                </c:pt>
                <c:pt idx="21">
                  <c:v>42668</c:v>
                </c:pt>
                <c:pt idx="22">
                  <c:v>42669</c:v>
                </c:pt>
                <c:pt idx="23">
                  <c:v>42670</c:v>
                </c:pt>
                <c:pt idx="24">
                  <c:v>42671</c:v>
                </c:pt>
                <c:pt idx="25">
                  <c:v>42672</c:v>
                </c:pt>
                <c:pt idx="26">
                  <c:v>42673</c:v>
                </c:pt>
                <c:pt idx="27">
                  <c:v>42674</c:v>
                </c:pt>
                <c:pt idx="28">
                  <c:v>42675</c:v>
                </c:pt>
                <c:pt idx="29">
                  <c:v>42676</c:v>
                </c:pt>
              </c:numCache>
            </c:numRef>
          </c:cat>
          <c:val>
            <c:numRef>
              <c:f>calcs!$E$35:$AH$35</c:f>
              <c:numCache>
                <c:formatCode>General</c:formatCode>
                <c:ptCount val="30"/>
                <c:pt idx="0">
                  <c:v>#N/A</c:v>
                </c:pt>
                <c:pt idx="1">
                  <c:v>#N/A</c:v>
                </c:pt>
                <c:pt idx="2">
                  <c:v>#N/A</c:v>
                </c:pt>
                <c:pt idx="3">
                  <c:v>#N/A</c:v>
                </c:pt>
                <c:pt idx="4">
                  <c:v>#N/A</c:v>
                </c:pt>
                <c:pt idx="5">
                  <c:v>#N/A</c:v>
                </c:pt>
                <c:pt idx="6">
                  <c:v>#N/A</c:v>
                </c:pt>
                <c:pt idx="7">
                  <c:v>#N/A</c:v>
                </c:pt>
                <c:pt idx="8">
                  <c:v>#N/A</c:v>
                </c:pt>
                <c:pt idx="9">
                  <c:v>8.3000000000000007</c:v>
                </c:pt>
                <c:pt idx="10">
                  <c:v>8.3000000000000007</c:v>
                </c:pt>
                <c:pt idx="11">
                  <c:v>8.3000000000000007</c:v>
                </c:pt>
                <c:pt idx="12">
                  <c:v>8.3000000000000007</c:v>
                </c:pt>
                <c:pt idx="13">
                  <c:v>8.3000000000000007</c:v>
                </c:pt>
                <c:pt idx="14">
                  <c:v>8.3000000000000007</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6-8081-4151-8B16-EEABC024F5B3}"/>
            </c:ext>
          </c:extLst>
        </c:ser>
        <c:ser>
          <c:idx val="8"/>
          <c:order val="7"/>
          <c:tx>
            <c:strRef>
              <c:f>calcs!$D$47</c:f>
              <c:strCache>
                <c:ptCount val="1"/>
                <c:pt idx="0">
                  <c:v>CREATE ART/ LEVEL DESIGN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8.3000000000000007</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7-8081-4151-8B16-EEABC024F5B3}"/>
            </c:ext>
          </c:extLst>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42647</c:v>
                </c:pt>
                <c:pt idx="1">
                  <c:v>42648</c:v>
                </c:pt>
                <c:pt idx="2">
                  <c:v>42649</c:v>
                </c:pt>
                <c:pt idx="3">
                  <c:v>42650</c:v>
                </c:pt>
                <c:pt idx="4">
                  <c:v>42651</c:v>
                </c:pt>
                <c:pt idx="5">
                  <c:v>42652</c:v>
                </c:pt>
                <c:pt idx="6">
                  <c:v>42653</c:v>
                </c:pt>
                <c:pt idx="7">
                  <c:v>42654</c:v>
                </c:pt>
                <c:pt idx="8">
                  <c:v>42655</c:v>
                </c:pt>
                <c:pt idx="9">
                  <c:v>42656</c:v>
                </c:pt>
                <c:pt idx="10">
                  <c:v>42657</c:v>
                </c:pt>
                <c:pt idx="11">
                  <c:v>42658</c:v>
                </c:pt>
                <c:pt idx="12">
                  <c:v>42659</c:v>
                </c:pt>
                <c:pt idx="13">
                  <c:v>42660</c:v>
                </c:pt>
                <c:pt idx="14">
                  <c:v>42661</c:v>
                </c:pt>
                <c:pt idx="15">
                  <c:v>42662</c:v>
                </c:pt>
                <c:pt idx="16">
                  <c:v>42663</c:v>
                </c:pt>
                <c:pt idx="17">
                  <c:v>42664</c:v>
                </c:pt>
                <c:pt idx="18">
                  <c:v>42665</c:v>
                </c:pt>
                <c:pt idx="19">
                  <c:v>42666</c:v>
                </c:pt>
                <c:pt idx="20">
                  <c:v>42667</c:v>
                </c:pt>
                <c:pt idx="21">
                  <c:v>42668</c:v>
                </c:pt>
                <c:pt idx="22">
                  <c:v>42669</c:v>
                </c:pt>
                <c:pt idx="23">
                  <c:v>42670</c:v>
                </c:pt>
                <c:pt idx="24">
                  <c:v>42671</c:v>
                </c:pt>
                <c:pt idx="25">
                  <c:v>42672</c:v>
                </c:pt>
                <c:pt idx="26">
                  <c:v>42673</c:v>
                </c:pt>
                <c:pt idx="27">
                  <c:v>42674</c:v>
                </c:pt>
                <c:pt idx="28">
                  <c:v>42675</c:v>
                </c:pt>
                <c:pt idx="29">
                  <c:v>42676</c:v>
                </c:pt>
              </c:numCache>
            </c:numRef>
          </c:cat>
          <c:val>
            <c:numRef>
              <c:f>calcs!$E$36:$AH$36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7.3000000000000007</c:v>
                </c:pt>
                <c:pt idx="12">
                  <c:v>7.3000000000000007</c:v>
                </c:pt>
                <c:pt idx="13">
                  <c:v>7.3000000000000007</c:v>
                </c:pt>
                <c:pt idx="14">
                  <c:v>7.3000000000000007</c:v>
                </c:pt>
                <c:pt idx="15">
                  <c:v>7.3000000000000007</c:v>
                </c:pt>
                <c:pt idx="16">
                  <c:v>7.3000000000000007</c:v>
                </c:pt>
                <c:pt idx="17">
                  <c:v>7.3000000000000007</c:v>
                </c:pt>
                <c:pt idx="18">
                  <c:v>7.3000000000000007</c:v>
                </c:pt>
                <c:pt idx="19">
                  <c:v>7.3000000000000007</c:v>
                </c:pt>
                <c:pt idx="20">
                  <c:v>7.3000000000000007</c:v>
                </c:pt>
                <c:pt idx="21">
                  <c:v>7.3000000000000007</c:v>
                </c:pt>
                <c:pt idx="22">
                  <c:v>7.3000000000000007</c:v>
                </c:pt>
                <c:pt idx="23">
                  <c:v>7.3000000000000007</c:v>
                </c:pt>
                <c:pt idx="24">
                  <c:v>7.3000000000000007</c:v>
                </c:pt>
                <c:pt idx="25">
                  <c:v>7.3000000000000007</c:v>
                </c:pt>
                <c:pt idx="26">
                  <c:v>7.3000000000000007</c:v>
                </c:pt>
                <c:pt idx="27">
                  <c:v>7.3000000000000007</c:v>
                </c:pt>
                <c:pt idx="28">
                  <c:v>7.3000000000000007</c:v>
                </c:pt>
                <c:pt idx="29">
                  <c:v>7.3000000000000007</c:v>
                </c:pt>
              </c:numCache>
            </c:numRef>
          </c:val>
          <c:smooth val="0"/>
          <c:extLst>
            <c:ext xmlns:c16="http://schemas.microsoft.com/office/drawing/2014/chart" uri="{C3380CC4-5D6E-409C-BE32-E72D297353CC}">
              <c16:uniqueId val="{00000008-8081-4151-8B16-EEABC024F5B3}"/>
            </c:ext>
          </c:extLst>
        </c:ser>
        <c:ser>
          <c:idx val="9"/>
          <c:order val="9"/>
          <c:tx>
            <c:strRef>
              <c:f>calcs!$D$48</c:f>
              <c:strCache>
                <c:ptCount val="1"/>
                <c:pt idx="0">
                  <c:v>CREATE ENEMY CHARACTERS/ AI</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9-8081-4151-8B16-EEABC024F5B3}"/>
            </c:ext>
          </c:extLst>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6.3000000000000007</c:v>
                </c:pt>
                <c:pt idx="15">
                  <c:v>6.3000000000000007</c:v>
                </c:pt>
                <c:pt idx="16">
                  <c:v>6.3000000000000007</c:v>
                </c:pt>
                <c:pt idx="17">
                  <c:v>6.3000000000000007</c:v>
                </c:pt>
                <c:pt idx="18">
                  <c:v>6.3000000000000007</c:v>
                </c:pt>
                <c:pt idx="19">
                  <c:v>6.3000000000000007</c:v>
                </c:pt>
                <c:pt idx="20">
                  <c:v>6.3000000000000007</c:v>
                </c:pt>
                <c:pt idx="21">
                  <c:v>6.3000000000000007</c:v>
                </c:pt>
                <c:pt idx="22">
                  <c:v>6.3000000000000007</c:v>
                </c:pt>
                <c:pt idx="23">
                  <c:v>6.3000000000000007</c:v>
                </c:pt>
                <c:pt idx="24">
                  <c:v>6.3000000000000007</c:v>
                </c:pt>
                <c:pt idx="25">
                  <c:v>6.3000000000000007</c:v>
                </c:pt>
                <c:pt idx="26">
                  <c:v>6.3000000000000007</c:v>
                </c:pt>
                <c:pt idx="27">
                  <c:v>6.3000000000000007</c:v>
                </c:pt>
                <c:pt idx="28">
                  <c:v>6.3000000000000007</c:v>
                </c:pt>
                <c:pt idx="29">
                  <c:v>6.3000000000000007</c:v>
                </c:pt>
              </c:numCache>
            </c:numRef>
          </c:val>
          <c:smooth val="0"/>
          <c:extLst>
            <c:ext xmlns:c16="http://schemas.microsoft.com/office/drawing/2014/chart" uri="{C3380CC4-5D6E-409C-BE32-E72D297353CC}">
              <c16:uniqueId val="{0000000A-8081-4151-8B16-EEABC024F5B3}"/>
            </c:ext>
          </c:extLst>
        </c:ser>
        <c:ser>
          <c:idx val="11"/>
          <c:order val="11"/>
          <c:tx>
            <c:strRef>
              <c:f>calcs!$D$49</c:f>
              <c:strCache>
                <c:ptCount val="1"/>
                <c:pt idx="0">
                  <c:v>CREATE ASSETS</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B-8081-4151-8B16-EEABC024F5B3}"/>
            </c:ext>
          </c:extLst>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5.3000000000000007</c:v>
                </c:pt>
                <c:pt idx="15">
                  <c:v>5.3000000000000007</c:v>
                </c:pt>
                <c:pt idx="16">
                  <c:v>5.3000000000000007</c:v>
                </c:pt>
                <c:pt idx="17">
                  <c:v>5.3000000000000007</c:v>
                </c:pt>
                <c:pt idx="18">
                  <c:v>5.3000000000000007</c:v>
                </c:pt>
                <c:pt idx="19">
                  <c:v>5.3000000000000007</c:v>
                </c:pt>
                <c:pt idx="20">
                  <c:v>5.3000000000000007</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C-8081-4151-8B16-EEABC024F5B3}"/>
            </c:ext>
          </c:extLst>
        </c:ser>
        <c:ser>
          <c:idx val="13"/>
          <c:order val="13"/>
          <c:tx>
            <c:strRef>
              <c:f>calcs!$D$50</c:f>
              <c:strCache>
                <c:ptCount val="1"/>
                <c:pt idx="0">
                  <c:v>IMPLIMENT LEVEL DESIGN (SECTION 1)</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5.3000000000000007</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D-8081-4151-8B16-EEABC024F5B3}"/>
            </c:ext>
          </c:extLst>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4.3000000000000007</c:v>
                </c:pt>
                <c:pt idx="21">
                  <c:v>4.3000000000000007</c:v>
                </c:pt>
                <c:pt idx="22">
                  <c:v>4.3000000000000007</c:v>
                </c:pt>
                <c:pt idx="23">
                  <c:v>4.3000000000000007</c:v>
                </c:pt>
                <c:pt idx="24">
                  <c:v>4.3000000000000007</c:v>
                </c:pt>
                <c:pt idx="25">
                  <c:v>#N/A</c:v>
                </c:pt>
                <c:pt idx="26">
                  <c:v>#N/A</c:v>
                </c:pt>
                <c:pt idx="27">
                  <c:v>#N/A</c:v>
                </c:pt>
                <c:pt idx="28">
                  <c:v>#N/A</c:v>
                </c:pt>
                <c:pt idx="29">
                  <c:v>#N/A</c:v>
                </c:pt>
              </c:numCache>
            </c:numRef>
          </c:val>
          <c:smooth val="0"/>
          <c:extLst>
            <c:ext xmlns:c16="http://schemas.microsoft.com/office/drawing/2014/chart" uri="{C3380CC4-5D6E-409C-BE32-E72D297353CC}">
              <c16:uniqueId val="{0000000E-8081-4151-8B16-EEABC024F5B3}"/>
            </c:ext>
          </c:extLst>
        </c:ser>
        <c:ser>
          <c:idx val="15"/>
          <c:order val="15"/>
          <c:tx>
            <c:strRef>
              <c:f>calcs!$D$51</c:f>
              <c:strCache>
                <c:ptCount val="1"/>
                <c:pt idx="0">
                  <c:v>IMPLIMENT LEVEL DESIGN (SECTION 2)</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4.3000000000000007</c:v>
                </c:pt>
                <c:pt idx="25">
                  <c:v>#N/A</c:v>
                </c:pt>
                <c:pt idx="26">
                  <c:v>#N/A</c:v>
                </c:pt>
                <c:pt idx="27">
                  <c:v>#N/A</c:v>
                </c:pt>
                <c:pt idx="28">
                  <c:v>#N/A</c:v>
                </c:pt>
                <c:pt idx="29">
                  <c:v>#N/A</c:v>
                </c:pt>
              </c:numCache>
            </c:numRef>
          </c:val>
          <c:smooth val="0"/>
          <c:extLst>
            <c:ext xmlns:c16="http://schemas.microsoft.com/office/drawing/2014/chart" uri="{C3380CC4-5D6E-409C-BE32-E72D297353CC}">
              <c16:uniqueId val="{0000000F-8081-4151-8B16-EEABC024F5B3}"/>
            </c:ext>
          </c:extLst>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3.3000000000000007</c:v>
                </c:pt>
                <c:pt idx="27">
                  <c:v>3.3000000000000007</c:v>
                </c:pt>
                <c:pt idx="28">
                  <c:v>3.3000000000000007</c:v>
                </c:pt>
                <c:pt idx="29">
                  <c:v>3.3000000000000007</c:v>
                </c:pt>
              </c:numCache>
            </c:numRef>
          </c:val>
          <c:smooth val="0"/>
          <c:extLst>
            <c:ext xmlns:c16="http://schemas.microsoft.com/office/drawing/2014/chart" uri="{C3380CC4-5D6E-409C-BE32-E72D297353CC}">
              <c16:uniqueId val="{00000010-8081-4151-8B16-EEABC024F5B3}"/>
            </c:ext>
          </c:extLst>
        </c:ser>
        <c:ser>
          <c:idx val="17"/>
          <c:order val="17"/>
          <c:tx>
            <c:strRef>
              <c:f>calcs!$D$52</c:f>
              <c:strCache>
                <c:ptCount val="1"/>
                <c:pt idx="0">
                  <c:v>IMPLIMENT LEVEL DESIGN (SECTION 3)</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1-8081-4151-8B16-EEABC024F5B3}"/>
            </c:ext>
          </c:extLst>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2-8081-4151-8B16-EEABC024F5B3}"/>
            </c:ext>
          </c:extLst>
        </c:ser>
        <c:ser>
          <c:idx val="19"/>
          <c:order val="19"/>
          <c:tx>
            <c:strRef>
              <c:f>calcs!$D$58</c:f>
              <c:strCache>
                <c:ptCount val="1"/>
                <c:pt idx="0">
                  <c:v>Oct 2016</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#N/A</c:v>
                </c:pt>
                <c:pt idx="29">
                  <c:v>#N/A</c:v>
                </c:pt>
              </c:numCache>
            </c:numRef>
          </c:val>
          <c:smooth val="0"/>
          <c:extLst>
            <c:ext xmlns:c16="http://schemas.microsoft.com/office/drawing/2014/chart" uri="{C3380CC4-5D6E-409C-BE32-E72D297353CC}">
              <c16:uniqueId val="{00000013-8081-4151-8B16-EEABC024F5B3}"/>
            </c:ext>
          </c:extLst>
        </c:ser>
        <c:ser>
          <c:idx val="20"/>
          <c:order val="20"/>
          <c:tx>
            <c:strRef>
              <c:f>calcs!$D$61</c:f>
              <c:strCache>
                <c:ptCount val="1"/>
                <c:pt idx="0">
                  <c:v>Nov 2016</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0.5</c:v>
                </c:pt>
                <c:pt idx="29">
                  <c:v>0.5</c:v>
                </c:pt>
              </c:numCache>
            </c:numRef>
          </c:val>
          <c:smooth val="0"/>
          <c:extLst>
            <c:ext xmlns:c16="http://schemas.microsoft.com/office/drawing/2014/chart" uri="{C3380CC4-5D6E-409C-BE32-E72D297353CC}">
              <c16:uniqueId val="{00000014-8081-4151-8B16-EEABC024F5B3}"/>
            </c:ext>
          </c:extLst>
        </c:ser>
        <c:ser>
          <c:idx val="21"/>
          <c:order val="21"/>
          <c:tx>
            <c:strRef>
              <c:f>calcs!$D$66</c:f>
              <c:strCache>
                <c:ptCount val="1"/>
                <c:pt idx="0">
                  <c:v>Nov 2016</c:v>
                </c:pt>
              </c:strCache>
            </c:strRef>
          </c:tx>
          <c:marker>
            <c:symbol val="none"/>
          </c:marker>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0.5</c:v>
                </c:pt>
              </c:numCache>
            </c:numRef>
          </c:val>
          <c:smooth val="0"/>
          <c:extLst>
            <c:ext xmlns:c16="http://schemas.microsoft.com/office/drawing/2014/chart" uri="{C3380CC4-5D6E-409C-BE32-E72D297353CC}">
              <c16:uniqueId val="{00000015-8081-4151-8B16-EEABC024F5B3}"/>
            </c:ext>
          </c:extLst>
        </c:ser>
        <c:ser>
          <c:idx val="22"/>
          <c:order val="22"/>
          <c:tx>
            <c:strRef>
              <c:f>calcs!$D$65</c:f>
              <c:strCache>
                <c:ptCount val="1"/>
                <c:pt idx="0">
                  <c:v>Oct 2016</c:v>
                </c:pt>
              </c:strCache>
            </c:strRef>
          </c:tx>
          <c:spPr>
            <a:ln w="209550" cap="sq"/>
          </c:spPr>
          <c:marker>
            <c:symbol val="none"/>
          </c:marker>
          <c:dPt>
            <c:idx val="2"/>
            <c:bubble3D val="0"/>
            <c:spPr>
              <a:ln w="28575" cap="sq"/>
            </c:spPr>
            <c:extLst>
              <c:ext xmlns:c16="http://schemas.microsoft.com/office/drawing/2014/chart" uri="{C3380CC4-5D6E-409C-BE32-E72D297353CC}">
                <c16:uniqueId val="{00000017-8081-4151-8B16-EEABC024F5B3}"/>
              </c:ext>
            </c:extLst>
          </c:dPt>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8-8081-4151-8B16-EEABC024F5B3}"/>
            </c:ext>
          </c:extLst>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{E0D024A0-10E0-4B29-AC2E-468445B8F042}</c15:txfldGUID>
                      <c15:f>calcs!$E$72</c15:f>
                      <c15:dlblFieldTableCache>
                        <c:ptCount val="1"/>
                        <c:pt idx="0">
                          <c:v>04</c:v>
                        </c:pt>
                      </c15:dlblFieldTableCache>
                    </c15:dlblFTEntry>
                  </c15:dlblFieldTable>
                  <c15:showDataLabelsRange val="0"/>
                </c:ext>
                <c:ext xmlns:c16="http://schemas.microsoft.com/office/drawing/2014/chart" uri="{C3380CC4-5D6E-409C-BE32-E72D297353CC}">
                  <c16:uniqueId val="{00000019-8081-4151-8B16-EEABC024F5B3}"/>
                </c:ext>
              </c:extLst>
            </c:dLbl>
            <c:dLbl>
              <c:idx val="1"/>
              <c:layout/>
              <c:tx>
                <c:strRef>
                  <c:f>calcs!$F$72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{339B7ABC-6618-4158-BCCE-7627A0AAB9EE}</c15:txfldGUID>
                      <c15:f>calcs!$F$72</c15:f>
                      <c15:dlblFieldTableCache>
                        <c:ptCount val="1"/>
                        <c:pt idx="0">
                          <c:v>05</c:v>
                        </c:pt>
                      </c15:dlblFieldTableCache>
                    </c15:dlblFTEntry>
                  </c15:dlblFieldTable>
                  <c15:showDataLabelsRange val="0"/>
                </c:ext>
                <c:ext xmlns:c16="http://schemas.microsoft.com/office/drawing/2014/chart" uri="{C3380CC4-5D6E-409C-BE32-E72D297353CC}">
                  <c16:uniqueId val="{0000001A-8081-4151-8B16-EEABC024F5B3}"/>
                </c:ext>
              </c:extLst>
            </c:dLbl>
            <c:dLbl>
              <c:idx val="2"/>
              <c:layout/>
              <c:tx>
                <c:strRef>
                  <c:f>calcs!$G$72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{4D130794-8E4E-4DB3-A354-DCFF4D490CD9}</c15:txfldGUID>
                      <c15:f>calcs!$G$72</c15:f>
                      <c15:dlblFieldTableCache>
                        <c:ptCount val="1"/>
                        <c:pt idx="0">
                          <c:v>06</c:v>
                        </c:pt>
                      </c15:dlblFieldTableCache>
                    </c15:dlblFTEntry>
                  </c15:dlblFieldTable>
                  <c15:showDataLabelsRange val="0"/>
                </c:ext>
                <c:ext xmlns:c16="http://schemas.microsoft.com/office/drawing/2014/chart" uri="{C3380CC4-5D6E-409C-BE32-E72D297353CC}">
                  <c16:uniqueId val="{0000001B-8081-4151-8B16-EEABC024F5B3}"/>
                </c:ext>
              </c:extLst>
            </c:dLbl>
            <c:dLbl>
              <c:idx val="3"/>
              <c:layout/>
              <c:tx>
                <c:strRef>
                  <c:f>calcs!$H$72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{204881C7-988C-4CC0-948C-2233A74D0604}</c15:txfldGUID>
                      <c15:f>calcs!$H$72</c15:f>
                      <c15:dlblFieldTableCache>
                        <c:ptCount val="1"/>
                        <c:pt idx="0">
                          <c:v>07</c:v>
                        </c:pt>
                      </c15:dlblFieldTableCache>
                    </c15:dlblFTEntry>
                  </c15:dlblFieldTable>
                  <c15:showDataLabelsRange val="0"/>
                </c:ext>
                <c:ext xmlns:c16="http://schemas.microsoft.com/office/drawing/2014/chart" uri="{C3380CC4-5D6E-409C-BE32-E72D297353CC}">
                  <c16:uniqueId val="{0000001C-8081-4151-8B16-EEABC024F5B3}"/>
                </c:ext>
              </c:extLst>
            </c:dLbl>
            <c:dLbl>
              <c:idx val="4"/>
              <c:layout/>
              <c:tx>
                <c:strRef>
                  <c:f>calcs!$I$72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{29761776-3A7C-4B61-B9FF-D3F3941178FA}</c15:txfldGUID>
                      <c15:f>calcs!$I$72</c15:f>
                      <c15:dlblFieldTableCache>
                        <c:ptCount val="1"/>
                        <c:pt idx="0">
                          <c:v>08</c:v>
                        </c:pt>
                      </c15:dlblFieldTableCache>
                    </c15:dlblFTEntry>
                  </c15:dlblFieldTable>
                  <c15:showDataLabelsRange val="0"/>
                </c:ext>
                <c:ext xmlns:c16="http://schemas.microsoft.com/office/drawing/2014/chart" uri="{C3380CC4-5D6E-409C-BE32-E72D297353CC}">
                  <c16:uniqueId val="{0000001D-8081-4151-8B16-EEABC024F5B3}"/>
                </c:ext>
              </c:extLst>
            </c:dLbl>
            <c:dLbl>
              <c:idx val="5"/>
              <c:layout/>
              <c:tx>
                <c:strRef>
                  <c:f>calcs!$J$72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{D2A01D3A-B1EB-4A8F-88D5-38BDE06446B6}</c15:txfldGUID>
                      <c15:f>calcs!$J$72</c15:f>
                      <c15:dlblFieldTableCache>
                        <c:ptCount val="1"/>
                        <c:pt idx="0">
                          <c:v>09</c:v>
                        </c:pt>
                      </c15:dlblFieldTableCache>
                    </c15:dlblFTEntry>
                  </c15:dlblFieldTable>
                  <c15:showDataLabelsRange val="0"/>
                </c:ext>
                <c:ext xmlns:c16="http://schemas.microsoft.com/office/drawing/2014/chart" uri="{C3380CC4-5D6E-409C-BE32-E72D297353CC}">
                  <c16:uniqueId val="{0000001E-8081-4151-8B16-EEABC024F5B3}"/>
                </c:ext>
              </c:extLst>
            </c:dLbl>
            <c:dLbl>
              <c:idx val="6"/>
              <c:layout/>
              <c:tx>
                <c:strRef>
                  <c:f>calcs!$K$72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{830C2A8C-3140-4683-B645-953A40DFA007}</c15:txfldGUID>
                      <c15:f>calcs!$K$72</c15:f>
                      <c15:dlblFieldTableCache>
                        <c:ptCount val="1"/>
                        <c:pt idx="0">
                          <c:v>10</c:v>
                        </c:pt>
                      </c15:dlblFieldTableCache>
                    </c15:dlblFTEntry>
                  </c15:dlblFieldTable>
                  <c15:showDataLabelsRange val="0"/>
                </c:ext>
                <c:ext xmlns:c16="http://schemas.microsoft.com/office/drawing/2014/chart" uri="{C3380CC4-5D6E-409C-BE32-E72D297353CC}">
                  <c16:uniqueId val="{0000001F-8081-4151-8B16-EEABC024F5B3}"/>
                </c:ext>
              </c:extLst>
            </c:dLbl>
            <c:dLbl>
              <c:idx val="7"/>
              <c:layout/>
              <c:tx>
                <c:strRef>
                  <c:f>calcs!$L$72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{C689F317-C191-4156-8114-C3457CAA5E43}</c15:txfldGUID>
                      <c15:f>calcs!$L$72</c15:f>
                      <c15:dlblFieldTableCache>
                        <c:ptCount val="1"/>
                        <c:pt idx="0">
                          <c:v>11</c:v>
                        </c:pt>
                      </c15:dlblFieldTableCache>
                    </c15:dlblFTEntry>
                  </c15:dlblFieldTable>
                  <c15:showDataLabelsRange val="0"/>
                </c:ext>
                <c:ext xmlns:c16="http://schemas.microsoft.com/office/drawing/2014/chart" uri="{C3380CC4-5D6E-409C-BE32-E72D297353CC}">
                  <c16:uniqueId val="{00000020-8081-4151-8B16-EEABC024F5B3}"/>
                </c:ext>
              </c:extLst>
            </c:dLbl>
            <c:dLbl>
              <c:idx val="8"/>
              <c:layout/>
              <c:tx>
                <c:strRef>
                  <c:f>calcs!$M$72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{43210DC8-DE27-466F-9249-F8D5EFACAE5A}</c15:txfldGUID>
                      <c15:f>calcs!$M$72</c15:f>
                      <c15:dlblFieldTableCache>
                        <c:ptCount val="1"/>
                        <c:pt idx="0">
                          <c:v>12</c:v>
                        </c:pt>
                      </c15:dlblFieldTableCache>
                    </c15:dlblFTEntry>
                  </c15:dlblFieldTable>
                  <c15:showDataLabelsRange val="0"/>
                </c:ext>
                <c:ext xmlns:c16="http://schemas.microsoft.com/office/drawing/2014/chart" uri="{C3380CC4-5D6E-409C-BE32-E72D297353CC}">
                  <c16:uniqueId val="{00000021-8081-4151-8B16-EEABC024F5B3}"/>
                </c:ext>
              </c:extLst>
            </c:dLbl>
            <c:dLbl>
              <c:idx val="9"/>
              <c:layout/>
              <c:tx>
                <c:strRef>
                  <c:f>calcs!$N$72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{ADC9947C-B97B-4368-8FF5-05673A4FD560}</c15:txfldGUID>
                      <c15:f>calcs!$N$72</c15:f>
                      <c15:dlblFieldTableCache>
                        <c:ptCount val="1"/>
                        <c:pt idx="0">
                          <c:v>13</c:v>
                        </c:pt>
                      </c15:dlblFieldTableCache>
                    </c15:dlblFTEntry>
                  </c15:dlblFieldTable>
                  <c15:showDataLabelsRange val="0"/>
                </c:ext>
                <c:ext xmlns:c16="http://schemas.microsoft.com/office/drawing/2014/chart" uri="{C3380CC4-5D6E-409C-BE32-E72D297353CC}">
                  <c16:uniqueId val="{00000022-8081-4151-8B16-EEABC024F5B3}"/>
                </c:ext>
              </c:extLst>
            </c:dLbl>
            <c:dLbl>
              <c:idx val="10"/>
              <c:layout/>
              <c:tx>
                <c:strRef>
                  <c:f>calcs!$O$72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{00F1D672-5B49-480A-A8DC-0D7870A1E4E5}</c15:txfldGUID>
                      <c15:f>calcs!$O$72</c15:f>
                      <c15:dlblFieldTableCache>
                        <c:ptCount val="1"/>
                        <c:pt idx="0">
                          <c:v>14</c:v>
                        </c:pt>
                      </c15:dlblFieldTableCache>
                    </c15:dlblFTEntry>
                  </c15:dlblFieldTable>
                  <c15:showDataLabelsRange val="0"/>
                </c:ext>
                <c:ext xmlns:c16="http://schemas.microsoft.com/office/drawing/2014/chart" uri="{C3380CC4-5D6E-409C-BE32-E72D297353CC}">
                  <c16:uniqueId val="{00000023-8081-4151-8B16-EEABC024F5B3}"/>
                </c:ext>
              </c:extLst>
            </c:dLbl>
            <c:dLbl>
              <c:idx val="11"/>
              <c:layout/>
              <c:tx>
                <c:strRef>
                  <c:f>calcs!$P$72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{0EEAAB6B-04F5-4EF5-87BE-DF4C44447F15}</c15:txfldGUID>
                      <c15:f>calcs!$P$72</c15:f>
                      <c15:dlblFieldTableCache>
                        <c:ptCount val="1"/>
                        <c:pt idx="0">
                          <c:v>15</c:v>
                        </c:pt>
                      </c15:dlblFieldTableCache>
                    </c15:dlblFTEntry>
                  </c15:dlblFieldTable>
                  <c15:showDataLabelsRange val="0"/>
                </c:ext>
                <c:ext xmlns:c16="http://schemas.microsoft.com/office/drawing/2014/chart" uri="{C3380CC4-5D6E-409C-BE32-E72D297353CC}">
                  <c16:uniqueId val="{00000024-8081-4151-8B16-EEABC024F5B3}"/>
                </c:ext>
              </c:extLst>
            </c:dLbl>
            <c:dLbl>
              <c:idx val="12"/>
              <c:layout/>
              <c:tx>
                <c:strRef>
                  <c:f>calcs!$Q$72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{65A6567A-12B6-4461-BEAF-1A79923A0C7C}</c15:txfldGUID>
                      <c15:f>calcs!$Q$72</c15:f>
                      <c15:dlblFieldTableCache>
                        <c:ptCount val="1"/>
                        <c:pt idx="0">
                          <c:v>16</c:v>
                        </c:pt>
                      </c15:dlblFieldTableCache>
                    </c15:dlblFTEntry>
                  </c15:dlblFieldTable>
                  <c15:showDataLabelsRange val="0"/>
                </c:ext>
                <c:ext xmlns:c16="http://schemas.microsoft.com/office/drawing/2014/chart" uri="{C3380CC4-5D6E-409C-BE32-E72D297353CC}">
                  <c16:uniqueId val="{00000025-8081-4151-8B16-EEABC024F5B3}"/>
                </c:ext>
              </c:extLst>
            </c:dLbl>
            <c:dLbl>
              <c:idx val="13"/>
              <c:layout/>
              <c:tx>
                <c:strRef>
                  <c:f>calcs!$R$72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{F5BF742A-9D1C-47E9-AAE9-72E9C8FE17DD}</c15:txfldGUID>
                      <c15:f>calcs!$R$72</c15:f>
                      <c15:dlblFieldTableCache>
                        <c:ptCount val="1"/>
                        <c:pt idx="0">
                          <c:v>17</c:v>
                        </c:pt>
                      </c15:dlblFieldTableCache>
                    </c15:dlblFTEntry>
                  </c15:dlblFieldTable>
                  <c15:showDataLabelsRange val="0"/>
                </c:ext>
                <c:ext xmlns:c16="http://schemas.microsoft.com/office/drawing/2014/chart" uri="{C3380CC4-5D6E-409C-BE32-E72D297353CC}">
                  <c16:uniqueId val="{00000026-8081-4151-8B16-EEABC024F5B3}"/>
                </c:ext>
              </c:extLst>
            </c:dLbl>
            <c:dLbl>
              <c:idx val="14"/>
              <c:layout/>
              <c:tx>
                <c:strRef>
                  <c:f>calcs!$S$72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{D2CD7781-D66E-44C9-B6B4-EFE511E97A65}</c15:txfldGUID>
                      <c15:f>calcs!$S$72</c15:f>
                      <c15:dlblFieldTableCache>
                        <c:ptCount val="1"/>
                        <c:pt idx="0">
                          <c:v>18</c:v>
                        </c:pt>
                      </c15:dlblFieldTableCache>
                    </c15:dlblFTEntry>
                  </c15:dlblFieldTable>
                  <c15:showDataLabelsRange val="0"/>
                </c:ext>
                <c:ext xmlns:c16="http://schemas.microsoft.com/office/drawing/2014/chart" uri="{C3380CC4-5D6E-409C-BE32-E72D297353CC}">
                  <c16:uniqueId val="{00000027-8081-4151-8B16-EEABC024F5B3}"/>
                </c:ext>
              </c:extLst>
            </c:dLbl>
            <c:dLbl>
              <c:idx val="15"/>
              <c:layout/>
              <c:tx>
                <c:strRef>
                  <c:f>calcs!$T$72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{9B707D04-0824-48FA-A1A5-7C787E92D782}</c15:txfldGUID>
                      <c15:f>calcs!$T$72</c15:f>
                      <c15:dlblFieldTableCache>
                        <c:ptCount val="1"/>
                        <c:pt idx="0">
                          <c:v>19</c:v>
                        </c:pt>
                      </c15:dlblFieldTableCache>
                    </c15:dlblFTEntry>
                  </c15:dlblFieldTable>
                  <c15:showDataLabelsRange val="0"/>
                </c:ext>
                <c:ext xmlns:c16="http://schemas.microsoft.com/office/drawing/2014/chart" uri="{C3380CC4-5D6E-409C-BE32-E72D297353CC}">
                  <c16:uniqueId val="{00000028-8081-4151-8B16-EEABC024F5B3}"/>
                </c:ext>
              </c:extLst>
            </c:dLbl>
            <c:dLbl>
              <c:idx val="16"/>
              <c:layout/>
              <c:tx>
                <c:strRef>
                  <c:f>calcs!$U$72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{FCE4442C-AEAC-4C8B-ADE9-A4AD8FEFC618}</c15:txfldGUID>
                      <c15:f>calcs!$U$72</c15:f>
                      <c15:dlblFieldTableCache>
                        <c:ptCount val="1"/>
                        <c:pt idx="0">
                          <c:v>20</c:v>
                        </c:pt>
                      </c15:dlblFieldTableCache>
                    </c15:dlblFTEntry>
                  </c15:dlblFieldTable>
                  <c15:showDataLabelsRange val="0"/>
                </c:ext>
                <c:ext xmlns:c16="http://schemas.microsoft.com/office/drawing/2014/chart" uri="{C3380CC4-5D6E-409C-BE32-E72D297353CC}">
                  <c16:uniqueId val="{00000029-8081-4151-8B16-EEABC024F5B3}"/>
                </c:ext>
              </c:extLst>
            </c:dLbl>
            <c:dLbl>
              <c:idx val="17"/>
              <c:layout/>
              <c:tx>
                <c:strRef>
                  <c:f>calcs!$V$72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{2F99CDE2-28BC-4264-B759-3778FC53BBF3}</c15:txfldGUID>
                      <c15:f>calcs!$V$72</c15:f>
                      <c15:dlblFieldTableCache>
                        <c:ptCount val="1"/>
                        <c:pt idx="0">
                          <c:v>21</c:v>
                        </c:pt>
                      </c15:dlblFieldTableCache>
                    </c15:dlblFTEntry>
                  </c15:dlblFieldTable>
                  <c15:showDataLabelsRange val="0"/>
                </c:ext>
                <c:ext xmlns:c16="http://schemas.microsoft.com/office/drawing/2014/chart" uri="{C3380CC4-5D6E-409C-BE32-E72D297353CC}">
                  <c16:uniqueId val="{0000002A-8081-4151-8B16-EEABC024F5B3}"/>
                </c:ext>
              </c:extLst>
            </c:dLbl>
            <c:dLbl>
              <c:idx val="18"/>
              <c:layout/>
              <c:tx>
                <c:strRef>
                  <c:f>calcs!$W$72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{6DBC3803-5859-45F0-BFDC-DD1E0A13A7BE}</c15:txfldGUID>
                      <c15:f>calcs!$W$72</c15:f>
                      <c15:dlblFieldTableCache>
                        <c:ptCount val="1"/>
                        <c:pt idx="0">
                          <c:v>22</c:v>
                        </c:pt>
                      </c15:dlblFieldTableCache>
                    </c15:dlblFTEntry>
                  </c15:dlblFieldTable>
                  <c15:showDataLabelsRange val="0"/>
                </c:ext>
                <c:ext xmlns:c16="http://schemas.microsoft.com/office/drawing/2014/chart" uri="{C3380CC4-5D6E-409C-BE32-E72D297353CC}">
                  <c16:uniqueId val="{0000002B-8081-4151-8B16-EEABC024F5B3}"/>
                </c:ext>
              </c:extLst>
            </c:dLbl>
            <c:dLbl>
              <c:idx val="19"/>
              <c:layout/>
              <c:tx>
                <c:strRef>
                  <c:f>calcs!$X$72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{EE98A9CB-A520-48FB-BFC1-FD1EEE8A5C14}</c15:txfldGUID>
                      <c15:f>calcs!$X$72</c15:f>
                      <c15:dlblFieldTableCache>
                        <c:ptCount val="1"/>
                        <c:pt idx="0">
                          <c:v>23</c:v>
                        </c:pt>
                      </c15:dlblFieldTableCache>
                    </c15:dlblFTEntry>
                  </c15:dlblFieldTable>
                  <c15:showDataLabelsRange val="0"/>
                </c:ext>
                <c:ext xmlns:c16="http://schemas.microsoft.com/office/drawing/2014/chart" uri="{C3380CC4-5D6E-409C-BE32-E72D297353CC}">
                  <c16:uniqueId val="{0000002C-8081-4151-8B16-EEABC024F5B3}"/>
                </c:ext>
              </c:extLst>
            </c:dLbl>
            <c:dLbl>
              <c:idx val="20"/>
              <c:layout/>
              <c:tx>
                <c:strRef>
                  <c:f>calcs!$Y$72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{6BA2FEC2-DD2C-4432-B8A3-C396F424E17D}</c15:txfldGUID>
                      <c15:f>calcs!$Y$72</c15:f>
                      <c15:dlblFieldTableCache>
                        <c:ptCount val="1"/>
                        <c:pt idx="0">
                          <c:v>24</c:v>
                        </c:pt>
                      </c15:dlblFieldTableCache>
                    </c15:dlblFTEntry>
                  </c15:dlblFieldTable>
                  <c15:showDataLabelsRange val="0"/>
                </c:ext>
                <c:ext xmlns:c16="http://schemas.microsoft.com/office/drawing/2014/chart" uri="{C3380CC4-5D6E-409C-BE32-E72D297353CC}">
                  <c16:uniqueId val="{0000002D-8081-4151-8B16-EEABC024F5B3}"/>
                </c:ext>
              </c:extLst>
            </c:dLbl>
            <c:dLbl>
              <c:idx val="21"/>
              <c:layout/>
              <c:tx>
                <c:strRef>
                  <c:f>calcs!$Z$72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{34A9E06C-9D48-4875-9D7F-11FB28F4AB92}</c15:txfldGUID>
                      <c15:f>calcs!$Z$72</c15:f>
                      <c15:dlblFieldTableCache>
                        <c:ptCount val="1"/>
                        <c:pt idx="0">
                          <c:v>25</c:v>
                        </c:pt>
                      </c15:dlblFieldTableCache>
                    </c15:dlblFTEntry>
                  </c15:dlblFieldTable>
                  <c15:showDataLabelsRange val="0"/>
                </c:ext>
                <c:ext xmlns:c16="http://schemas.microsoft.com/office/drawing/2014/chart" uri="{C3380CC4-5D6E-409C-BE32-E72D297353CC}">
                  <c16:uniqueId val="{0000002E-8081-4151-8B16-EEABC024F5B3}"/>
                </c:ext>
              </c:extLst>
            </c:dLbl>
            <c:dLbl>
              <c:idx val="22"/>
              <c:layout/>
              <c:tx>
                <c:strRef>
                  <c:f>calcs!$AA$72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{7671903F-CE99-4433-BED5-743D08AD7B4C}</c15:txfldGUID>
                      <c15:f>calcs!$AA$72</c15:f>
                      <c15:dlblFieldTableCache>
                        <c:ptCount val="1"/>
                        <c:pt idx="0">
                          <c:v>26</c:v>
                        </c:pt>
                      </c15:dlblFieldTableCache>
                    </c15:dlblFTEntry>
                  </c15:dlblFieldTable>
                  <c15:showDataLabelsRange val="0"/>
                </c:ext>
                <c:ext xmlns:c16="http://schemas.microsoft.com/office/drawing/2014/chart" uri="{C3380CC4-5D6E-409C-BE32-E72D297353CC}">
                  <c16:uniqueId val="{0000002F-8081-4151-8B16-EEABC024F5B3}"/>
                </c:ext>
              </c:extLst>
            </c:dLbl>
            <c:dLbl>
              <c:idx val="23"/>
              <c:layout/>
              <c:tx>
                <c:strRef>
                  <c:f>calcs!$AB$72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{D38689C9-3487-49DC-9483-DF9711D5108B}</c15:txfldGUID>
                      <c15:f>calcs!$AB$72</c15:f>
                      <c15:dlblFieldTableCache>
                        <c:ptCount val="1"/>
                        <c:pt idx="0">
                          <c:v>27</c:v>
                        </c:pt>
                      </c15:dlblFieldTableCache>
                    </c15:dlblFTEntry>
                  </c15:dlblFieldTable>
                  <c15:showDataLabelsRange val="0"/>
                </c:ext>
                <c:ext xmlns:c16="http://schemas.microsoft.com/office/drawing/2014/chart" uri="{C3380CC4-5D6E-409C-BE32-E72D297353CC}">
                  <c16:uniqueId val="{00000030-8081-4151-8B16-EEABC024F5B3}"/>
                </c:ext>
              </c:extLst>
            </c:dLbl>
            <c:dLbl>
              <c:idx val="24"/>
              <c:layout/>
              <c:tx>
                <c:strRef>
                  <c:f>calcs!$AC$72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{95DA4B1E-F959-459B-A1AB-2C54DEAFB08D}</c15:txfldGUID>
                      <c15:f>calcs!$AC$72</c15:f>
                      <c15:dlblFieldTableCache>
                        <c:ptCount val="1"/>
                        <c:pt idx="0">
                          <c:v>28</c:v>
                        </c:pt>
                      </c15:dlblFieldTableCache>
                    </c15:dlblFTEntry>
                  </c15:dlblFieldTable>
                  <c15:showDataLabelsRange val="0"/>
                </c:ext>
                <c:ext xmlns:c16="http://schemas.microsoft.com/office/drawing/2014/chart" uri="{C3380CC4-5D6E-409C-BE32-E72D297353CC}">
                  <c16:uniqueId val="{00000031-8081-4151-8B16-EEABC024F5B3}"/>
                </c:ext>
              </c:extLst>
            </c:dLbl>
            <c:dLbl>
              <c:idx val="25"/>
              <c:layout/>
              <c:tx>
                <c:strRef>
                  <c:f>calcs!$AD$72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{C530C9F9-F69F-4570-808B-B29846A28DB5}</c15:txfldGUID>
                      <c15:f>calcs!$AD$72</c15:f>
                      <c15:dlblFieldTableCache>
                        <c:ptCount val="1"/>
                        <c:pt idx="0">
                          <c:v>29</c:v>
                        </c:pt>
                      </c15:dlblFieldTableCache>
                    </c15:dlblFTEntry>
                  </c15:dlblFieldTable>
                  <c15:showDataLabelsRange val="0"/>
                </c:ext>
                <c:ext xmlns:c16="http://schemas.microsoft.com/office/drawing/2014/chart" uri="{C3380CC4-5D6E-409C-BE32-E72D297353CC}">
                  <c16:uniqueId val="{00000032-8081-4151-8B16-EEABC024F5B3}"/>
                </c:ext>
              </c:extLst>
            </c:dLbl>
            <c:dLbl>
              <c:idx val="26"/>
              <c:layout/>
              <c:tx>
                <c:strRef>
                  <c:f>calcs!$AE$72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{FDF6CAFC-18F1-4E7F-BFEF-8AB9564E3296}</c15:txfldGUID>
                      <c15:f>calcs!$AE$72</c15:f>
                      <c15:dlblFieldTableCache>
                        <c:ptCount val="1"/>
                        <c:pt idx="0">
                          <c:v>30</c:v>
                        </c:pt>
                      </c15:dlblFieldTableCache>
                    </c15:dlblFTEntry>
                  </c15:dlblFieldTable>
                  <c15:showDataLabelsRange val="0"/>
                </c:ext>
                <c:ext xmlns:c16="http://schemas.microsoft.com/office/drawing/2014/chart" uri="{C3380CC4-5D6E-409C-BE32-E72D297353CC}">
                  <c16:uniqueId val="{00000033-8081-4151-8B16-EEABC024F5B3}"/>
                </c:ext>
              </c:extLst>
            </c:dLbl>
            <c:dLbl>
              <c:idx val="27"/>
              <c:layout/>
              <c:tx>
                <c:strRef>
                  <c:f>calcs!$AF$72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{2EDCCDA5-A6B5-4014-88E0-FCB557DE9ED9}</c15:txfldGUID>
                      <c15:f>calcs!$AF$72</c15:f>
                      <c15:dlblFieldTableCache>
                        <c:ptCount val="1"/>
                        <c:pt idx="0">
                          <c:v>31</c:v>
                        </c:pt>
                      </c15:dlblFieldTableCache>
                    </c15:dlblFTEntry>
                  </c15:dlblFieldTable>
                  <c15:showDataLabelsRange val="0"/>
                </c:ext>
                <c:ext xmlns:c16="http://schemas.microsoft.com/office/drawing/2014/chart" uri="{C3380CC4-5D6E-409C-BE32-E72D297353CC}">
                  <c16:uniqueId val="{00000034-8081-4151-8B16-EEABC024F5B3}"/>
                </c:ext>
              </c:extLst>
            </c:dLbl>
            <c:dLbl>
              <c:idx val="28"/>
              <c:layout/>
              <c:tx>
                <c:strRef>
                  <c:f>calcs!$AG$72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{9736F77D-CB93-46A4-8EC9-53508CF9CD9B}</c15:txfldGUID>
                      <c15:f>calcs!$AG$72</c15:f>
                      <c15:dlblFieldTableCache>
                        <c:ptCount val="1"/>
                        <c:pt idx="0">
                          <c:v>01</c:v>
                        </c:pt>
                      </c15:dlblFieldTableCache>
                    </c15:dlblFTEntry>
                  </c15:dlblFieldTable>
                  <c15:showDataLabelsRange val="0"/>
                </c:ext>
                <c:ext xmlns:c16="http://schemas.microsoft.com/office/drawing/2014/chart" uri="{C3380CC4-5D6E-409C-BE32-E72D297353CC}">
                  <c16:uniqueId val="{00000035-8081-4151-8B16-EEABC024F5B3}"/>
                </c:ext>
              </c:extLst>
            </c:dLbl>
            <c:dLbl>
              <c:idx val="29"/>
              <c:layout/>
              <c:tx>
                <c:strRef>
                  <c:f>calcs!$AH$72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{682443B0-C32D-4D1B-B5DE-A9DE88C601F1}</c15:txfldGUID>
                      <c15:f>calcs!$AH$72</c15:f>
                      <c15:dlblFieldTableCache>
                        <c:ptCount val="1"/>
                        <c:pt idx="0">
                          <c:v>02</c:v>
                        </c:pt>
                      </c15:dlblFieldTableCache>
                    </c15:dlblFTEntry>
                  </c15:dlblFieldTable>
                  <c15:showDataLabelsRange val="0"/>
                </c:ext>
                <c:ext xmlns:c16="http://schemas.microsoft.com/office/drawing/2014/chart" uri="{C3380CC4-5D6E-409C-BE32-E72D297353CC}">
                  <c16:uniqueId val="{00000036-8081-4151-8B16-EEABC024F5B3}"/>
                </c:ext>
              </c:extLst>
            </c:dLbl>
            <c:spPr>
              <a:noFill/>
              <a:ln>
                <a:noFill/>
              </a:ln>
              <a:effectLst/>
            </c:spPr>
            <c:txPr>
              <a:bodyPr/>
              <a:lstStyle/>
              <a:p>
                <a:pPr>
                  <a:defRPr sz="75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37-8081-4151-8B16-EEABC024F5B3}"/>
            </c:ext>
          </c:extLst>
        </c:ser>
        <c:ser>
          <c:idx val="23"/>
          <c:order val="24"/>
          <c:tx>
            <c:v>Day Dot Line For Text Labels</c:v>
          </c:tx>
          <c:spPr>
            <a:ln>
              <a:noFill/>
            </a:ln>
          </c:spPr>
          <c:marker>
            <c:symbol val="none"/>
          </c:marker>
          <c:dLbls>
            <c:dLbl>
              <c:idx val="0"/>
              <c:layout/>
              <c:tx>
                <c:strRef>
                  <c:f>calcs!$E$70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{381A1653-54D0-45D4-9CC3-85ECD7856354}</c15:txfldGUID>
                      <c15:f>calcs!$E$70</c15:f>
                      <c15:dlblFieldTableCache>
                        <c:ptCount val="1"/>
                        <c:pt idx="0">
                          <c:v>TUE</c:v>
                        </c:pt>
                      </c15:dlblFieldTableCache>
                    </c15:dlblFTEntry>
                  </c15:dlblFieldTable>
                  <c15:showDataLabelsRange val="0"/>
                </c:ext>
                <c:ext xmlns:c16="http://schemas.microsoft.com/office/drawing/2014/chart" uri="{C3380CC4-5D6E-409C-BE32-E72D297353CC}">
                  <c16:uniqueId val="{00000038-8081-4151-8B16-EEABC024F5B3}"/>
                </c:ext>
              </c:extLst>
            </c:dLbl>
            <c:dLbl>
              <c:idx val="1"/>
              <c:layout/>
              <c:tx>
                <c:strRef>
                  <c:f>calcs!$F$70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{26B29116-086C-4218-8B6E-D1B63D6BE082}</c15:txfldGUID>
                      <c15:f>calcs!$F$70</c15:f>
                      <c15:dlblFieldTableCache>
                        <c:ptCount val="1"/>
                        <c:pt idx="0">
                          <c:v>WED</c:v>
                        </c:pt>
                      </c15:dlblFieldTableCache>
                    </c15:dlblFTEntry>
                  </c15:dlblFieldTable>
                  <c15:showDataLabelsRange val="0"/>
                </c:ext>
                <c:ext xmlns:c16="http://schemas.microsoft.com/office/drawing/2014/chart" uri="{C3380CC4-5D6E-409C-BE32-E72D297353CC}">
                  <c16:uniqueId val="{00000039-8081-4151-8B16-EEABC024F5B3}"/>
                </c:ext>
              </c:extLst>
            </c:dLbl>
            <c:dLbl>
              <c:idx val="2"/>
              <c:layout/>
              <c:tx>
                <c:strRef>
                  <c:f>calcs!$G$70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{018DC8E5-2B0B-4788-A6DF-1EF9905C5044}</c15:txfldGUID>
                      <c15:f>calcs!$G$70</c15:f>
                      <c15:dlblFieldTableCache>
                        <c:ptCount val="1"/>
                        <c:pt idx="0">
                          <c:v>THU</c:v>
                        </c:pt>
                      </c15:dlblFieldTableCache>
                    </c15:dlblFTEntry>
                  </c15:dlblFieldTable>
                  <c15:showDataLabelsRange val="0"/>
                </c:ext>
                <c:ext xmlns:c16="http://schemas.microsoft.com/office/drawing/2014/chart" uri="{C3380CC4-5D6E-409C-BE32-E72D297353CC}">
                  <c16:uniqueId val="{0000003A-8081-4151-8B16-EEABC024F5B3}"/>
                </c:ext>
              </c:extLst>
            </c:dLbl>
            <c:dLbl>
              <c:idx val="3"/>
              <c:layout/>
              <c:tx>
                <c:strRef>
                  <c:f>calcs!$H$70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{0D9E5EC8-D5B1-4B7F-BFDB-0BD8668AC4F0}</c15:txfldGUID>
                      <c15:f>calcs!$H$70</c15:f>
                      <c15:dlblFieldTableCache>
                        <c:ptCount val="1"/>
                        <c:pt idx="0">
                          <c:v>FRI</c:v>
                        </c:pt>
                      </c15:dlblFieldTableCache>
                    </c15:dlblFTEntry>
                  </c15:dlblFieldTable>
                  <c15:showDataLabelsRange val="0"/>
                </c:ext>
                <c:ext xmlns:c16="http://schemas.microsoft.com/office/drawing/2014/chart" uri="{C3380CC4-5D6E-409C-BE32-E72D297353CC}">
                  <c16:uniqueId val="{0000003B-8081-4151-8B16-EEABC024F5B3}"/>
                </c:ext>
              </c:extLst>
            </c:dLbl>
            <c:dLbl>
              <c:idx val="4"/>
              <c:layout/>
              <c:tx>
                <c:strRef>
                  <c:f>calcs!$I$70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{74BEA1C0-6340-4129-A8CD-4C3F1977EC7E}</c15:txfldGUID>
                      <c15:f>calcs!$I$70</c15:f>
                      <c15:dlblFieldTableCache>
                        <c:ptCount val="1"/>
                        <c:pt idx="0">
                          <c:v>SAT</c:v>
                        </c:pt>
                      </c15:dlblFieldTableCache>
                    </c15:dlblFTEntry>
                  </c15:dlblFieldTable>
                  <c15:showDataLabelsRange val="0"/>
                </c:ext>
                <c:ext xmlns:c16="http://schemas.microsoft.com/office/drawing/2014/chart" uri="{C3380CC4-5D6E-409C-BE32-E72D297353CC}">
                  <c16:uniqueId val="{0000003C-8081-4151-8B16-EEABC024F5B3}"/>
                </c:ext>
              </c:extLst>
            </c:dLbl>
            <c:dLbl>
              <c:idx val="5"/>
              <c:layout/>
              <c:tx>
                <c:strRef>
                  <c:f>calcs!$J$70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{C9DA186B-1889-4193-880C-9DE0D49B5F44}</c15:txfldGUID>
                      <c15:f>calcs!$J$70</c15:f>
                      <c15:dlblFieldTableCache>
                        <c:ptCount val="1"/>
                        <c:pt idx="0">
                          <c:v>SUN</c:v>
                        </c:pt>
                      </c15:dlblFieldTableCache>
                    </c15:dlblFTEntry>
                  </c15:dlblFieldTable>
                  <c15:showDataLabelsRange val="0"/>
                </c:ext>
                <c:ext xmlns:c16="http://schemas.microsoft.com/office/drawing/2014/chart" uri="{C3380CC4-5D6E-409C-BE32-E72D297353CC}">
                  <c16:uniqueId val="{0000003D-8081-4151-8B16-EEABC024F5B3}"/>
                </c:ext>
              </c:extLst>
            </c:dLbl>
            <c:dLbl>
              <c:idx val="6"/>
              <c:layout/>
              <c:tx>
                <c:strRef>
                  <c:f>calcs!$K$70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{3F72F3C1-2EDB-46F2-AFEB-91337C50FB33}</c15:txfldGUID>
                      <c15:f>calcs!$K$70</c15:f>
                      <c15:dlblFieldTableCache>
                        <c:ptCount val="1"/>
                        <c:pt idx="0">
                          <c:v>MON</c:v>
                        </c:pt>
                      </c15:dlblFieldTableCache>
                    </c15:dlblFTEntry>
                  </c15:dlblFieldTable>
                  <c15:showDataLabelsRange val="0"/>
                </c:ext>
                <c:ext xmlns:c16="http://schemas.microsoft.com/office/drawing/2014/chart" uri="{C3380CC4-5D6E-409C-BE32-E72D297353CC}">
                  <c16:uniqueId val="{0000003E-8081-4151-8B16-EEABC024F5B3}"/>
                </c:ext>
              </c:extLst>
            </c:dLbl>
            <c:dLbl>
              <c:idx val="7"/>
              <c:layout/>
              <c:tx>
                <c:strRef>
                  <c:f>calcs!$L$70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{CA601697-3461-493A-96CE-40E650A49535}</c15:txfldGUID>
                      <c15:f>calcs!$L$70</c15:f>
                      <c15:dlblFieldTableCache>
                        <c:ptCount val="1"/>
                        <c:pt idx="0">
                          <c:v>TUE</c:v>
                        </c:pt>
                      </c15:dlblFieldTableCache>
                    </c15:dlblFTEntry>
                  </c15:dlblFieldTable>
                  <c15:showDataLabelsRange val="0"/>
                </c:ext>
                <c:ext xmlns:c16="http://schemas.microsoft.com/office/drawing/2014/chart" uri="{C3380CC4-5D6E-409C-BE32-E72D297353CC}">
                  <c16:uniqueId val="{0000003F-8081-4151-8B16-EEABC024F5B3}"/>
                </c:ext>
              </c:extLst>
            </c:dLbl>
            <c:dLbl>
              <c:idx val="8"/>
              <c:layout/>
              <c:tx>
                <c:strRef>
                  <c:f>calcs!$M$70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{537CB049-B6EC-4080-BEE0-F78AC966B2E4}</c15:txfldGUID>
                      <c15:f>calcs!$M$70</c15:f>
                      <c15:dlblFieldTableCache>
                        <c:ptCount val="1"/>
                        <c:pt idx="0">
                          <c:v>WED</c:v>
                        </c:pt>
                      </c15:dlblFieldTableCache>
                    </c15:dlblFTEntry>
                  </c15:dlblFieldTable>
                  <c15:showDataLabelsRange val="0"/>
                </c:ext>
                <c:ext xmlns:c16="http://schemas.microsoft.com/office/drawing/2014/chart" uri="{C3380CC4-5D6E-409C-BE32-E72D297353CC}">
                  <c16:uniqueId val="{00000040-8081-4151-8B16-EEABC024F5B3}"/>
                </c:ext>
              </c:extLst>
            </c:dLbl>
            <c:dLbl>
              <c:idx val="9"/>
              <c:layout/>
              <c:tx>
                <c:strRef>
                  <c:f>calcs!$N$70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{53592B93-5FD3-42F2-A3FF-0FA92F00F870}</c15:txfldGUID>
                      <c15:f>calcs!$N$70</c15:f>
                      <c15:dlblFieldTableCache>
                        <c:ptCount val="1"/>
                        <c:pt idx="0">
                          <c:v>THU</c:v>
                        </c:pt>
                      </c15:dlblFieldTableCache>
                    </c15:dlblFTEntry>
                  </c15:dlblFieldTable>
                  <c15:showDataLabelsRange val="0"/>
                </c:ext>
                <c:ext xmlns:c16="http://schemas.microsoft.com/office/drawing/2014/chart" uri="{C3380CC4-5D6E-409C-BE32-E72D297353CC}">
                  <c16:uniqueId val="{00000041-8081-4151-8B16-EEABC024F5B3}"/>
                </c:ext>
              </c:extLst>
            </c:dLbl>
            <c:dLbl>
              <c:idx val="10"/>
              <c:layout/>
              <c:tx>
                <c:strRef>
                  <c:f>calcs!$O$70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{9E004B07-FC4E-4531-834E-D6132D67217D}</c15:txfldGUID>
                      <c15:f>calcs!$O$70</c15:f>
                      <c15:dlblFieldTableCache>
                        <c:ptCount val="1"/>
                        <c:pt idx="0">
                          <c:v>FRI</c:v>
                        </c:pt>
                      </c15:dlblFieldTableCache>
                    </c15:dlblFTEntry>
                  </c15:dlblFieldTable>
                  <c15:showDataLabelsRange val="0"/>
                </c:ext>
                <c:ext xmlns:c16="http://schemas.microsoft.com/office/drawing/2014/chart" uri="{C3380CC4-5D6E-409C-BE32-E72D297353CC}">
                  <c16:uniqueId val="{00000042-8081-4151-8B16-EEABC024F5B3}"/>
                </c:ext>
              </c:extLst>
            </c:dLbl>
            <c:dLbl>
              <c:idx val="11"/>
              <c:layout/>
              <c:tx>
                <c:strRef>
                  <c:f>calcs!$P$70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{56483568-0CC5-40CC-BCA6-DF8DEDF37A78}</c15:txfldGUID>
                      <c15:f>calcs!$P$70</c15:f>
                      <c15:dlblFieldTableCache>
                        <c:ptCount val="1"/>
                        <c:pt idx="0">
                          <c:v>SAT</c:v>
                        </c:pt>
                      </c15:dlblFieldTableCache>
                    </c15:dlblFTEntry>
                  </c15:dlblFieldTable>
                  <c15:showDataLabelsRange val="0"/>
                </c:ext>
                <c:ext xmlns:c16="http://schemas.microsoft.com/office/drawing/2014/chart" uri="{C3380CC4-5D6E-409C-BE32-E72D297353CC}">
                  <c16:uniqueId val="{00000043-8081-4151-8B16-EEABC024F5B3}"/>
                </c:ext>
              </c:extLst>
            </c:dLbl>
            <c:dLbl>
              <c:idx val="12"/>
              <c:layout/>
              <c:tx>
                <c:strRef>
                  <c:f>calcs!$Q$70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{099BF5F4-6B50-4579-B3F0-6226B9D41907}</c15:txfldGUID>
                      <c15:f>calcs!$Q$70</c15:f>
                      <c15:dlblFieldTableCache>
                        <c:ptCount val="1"/>
                        <c:pt idx="0">
                          <c:v>SUN</c:v>
                        </c:pt>
                      </c15:dlblFieldTableCache>
                    </c15:dlblFTEntry>
                  </c15:dlblFieldTable>
                  <c15:showDataLabelsRange val="0"/>
                </c:ext>
                <c:ext xmlns:c16="http://schemas.microsoft.com/office/drawing/2014/chart" uri="{C3380CC4-5D6E-409C-BE32-E72D297353CC}">
                  <c16:uniqueId val="{00000044-8081-4151-8B16-EEABC024F5B3}"/>
                </c:ext>
              </c:extLst>
            </c:dLbl>
            <c:dLbl>
              <c:idx val="13"/>
              <c:layout/>
              <c:tx>
                <c:strRef>
                  <c:f>calcs!$R$70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{08436592-BA3D-4477-B6B9-792BF70184DD}</c15:txfldGUID>
                      <c15:f>calcs!$R$70</c15:f>
                      <c15:dlblFieldTableCache>
                        <c:ptCount val="1"/>
                        <c:pt idx="0">
                          <c:v>MON</c:v>
                        </c:pt>
                      </c15:dlblFieldTableCache>
                    </c15:dlblFTEntry>
                  </c15:dlblFieldTable>
                  <c15:showDataLabelsRange val="0"/>
                </c:ext>
                <c:ext xmlns:c16="http://schemas.microsoft.com/office/drawing/2014/chart" uri="{C3380CC4-5D6E-409C-BE32-E72D297353CC}">
                  <c16:uniqueId val="{00000045-8081-4151-8B16-EEABC024F5B3}"/>
                </c:ext>
              </c:extLst>
            </c:dLbl>
            <c:dLbl>
              <c:idx val="14"/>
              <c:layout/>
              <c:tx>
                <c:strRef>
                  <c:f>calcs!$S$70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{40241C9A-2A94-4BF8-9873-157DA7D53BFF}</c15:txfldGUID>
                      <c15:f>calcs!$S$70</c15:f>
                      <c15:dlblFieldTableCache>
                        <c:ptCount val="1"/>
                        <c:pt idx="0">
                          <c:v>TUE</c:v>
                        </c:pt>
                      </c15:dlblFieldTableCache>
                    </c15:dlblFTEntry>
                  </c15:dlblFieldTable>
                  <c15:showDataLabelsRange val="0"/>
                </c:ext>
                <c:ext xmlns:c16="http://schemas.microsoft.com/office/drawing/2014/chart" uri="{C3380CC4-5D6E-409C-BE32-E72D297353CC}">
                  <c16:uniqueId val="{00000046-8081-4151-8B16-EEABC024F5B3}"/>
                </c:ext>
              </c:extLst>
            </c:dLbl>
            <c:dLbl>
              <c:idx val="15"/>
              <c:layout/>
              <c:tx>
                <c:strRef>
                  <c:f>calcs!$T$70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{4FA400B7-36E0-4421-AB17-B982874AE408}</c15:txfldGUID>
                      <c15:f>calcs!$T$70</c15:f>
                      <c15:dlblFieldTableCache>
                        <c:ptCount val="1"/>
                        <c:pt idx="0">
                          <c:v>WED</c:v>
                        </c:pt>
                      </c15:dlblFieldTableCache>
                    </c15:dlblFTEntry>
                  </c15:dlblFieldTable>
                  <c15:showDataLabelsRange val="0"/>
                </c:ext>
                <c:ext xmlns:c16="http://schemas.microsoft.com/office/drawing/2014/chart" uri="{C3380CC4-5D6E-409C-BE32-E72D297353CC}">
                  <c16:uniqueId val="{00000047-8081-4151-8B16-EEABC024F5B3}"/>
                </c:ext>
              </c:extLst>
            </c:dLbl>
            <c:dLbl>
              <c:idx val="16"/>
              <c:layout/>
              <c:tx>
                <c:strRef>
                  <c:f>calcs!$U$70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{53AE125F-516C-4F15-BE74-7BE0AE48A0F1}</c15:txfldGUID>
                      <c15:f>calcs!$U$70</c15:f>
                      <c15:dlblFieldTableCache>
                        <c:ptCount val="1"/>
                        <c:pt idx="0">
                          <c:v>THU</c:v>
                        </c:pt>
                      </c15:dlblFieldTableCache>
                    </c15:dlblFTEntry>
                  </c15:dlblFieldTable>
                  <c15:showDataLabelsRange val="0"/>
                </c:ext>
                <c:ext xmlns:c16="http://schemas.microsoft.com/office/drawing/2014/chart" uri="{C3380CC4-5D6E-409C-BE32-E72D297353CC}">
                  <c16:uniqueId val="{00000048-8081-4151-8B16-EEABC024F5B3}"/>
                </c:ext>
              </c:extLst>
            </c:dLbl>
            <c:dLbl>
              <c:idx val="17"/>
              <c:layout/>
              <c:tx>
                <c:strRef>
                  <c:f>calcs!$V$70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{620D9CBF-836B-48DE-AAEE-A64D4FBACC3F}</c15:txfldGUID>
                      <c15:f>calcs!$V$70</c15:f>
                      <c15:dlblFieldTableCache>
                        <c:ptCount val="1"/>
                        <c:pt idx="0">
                          <c:v>FRI</c:v>
                        </c:pt>
                      </c15:dlblFieldTableCache>
                    </c15:dlblFTEntry>
                  </c15:dlblFieldTable>
                  <c15:showDataLabelsRange val="0"/>
                </c:ext>
                <c:ext xmlns:c16="http://schemas.microsoft.com/office/drawing/2014/chart" uri="{C3380CC4-5D6E-409C-BE32-E72D297353CC}">
                  <c16:uniqueId val="{00000049-8081-4151-8B16-EEABC024F5B3}"/>
                </c:ext>
              </c:extLst>
            </c:dLbl>
            <c:dLbl>
              <c:idx val="18"/>
              <c:layout/>
              <c:tx>
                <c:strRef>
                  <c:f>calcs!$W$70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{E128A458-E304-48AB-BE38-E4F3EA1615E1}</c15:txfldGUID>
                      <c15:f>calcs!$W$70</c15:f>
                      <c15:dlblFieldTableCache>
                        <c:ptCount val="1"/>
                        <c:pt idx="0">
                          <c:v>SAT</c:v>
                        </c:pt>
                      </c15:dlblFieldTableCache>
                    </c15:dlblFTEntry>
                  </c15:dlblFieldTable>
                  <c15:showDataLabelsRange val="0"/>
                </c:ext>
                <c:ext xmlns:c16="http://schemas.microsoft.com/office/drawing/2014/chart" uri="{C3380CC4-5D6E-409C-BE32-E72D297353CC}">
                  <c16:uniqueId val="{0000004A-8081-4151-8B16-EEABC024F5B3}"/>
                </c:ext>
              </c:extLst>
            </c:dLbl>
            <c:dLbl>
              <c:idx val="19"/>
              <c:layout/>
              <c:tx>
                <c:strRef>
                  <c:f>calcs!$X$70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{B1FFEE6D-FC05-463F-B89D-6770E94B08F9}</c15:txfldGUID>
                      <c15:f>calcs!$X$70</c15:f>
                      <c15:dlblFieldTableCache>
                        <c:ptCount val="1"/>
                        <c:pt idx="0">
                          <c:v>SUN</c:v>
                        </c:pt>
                      </c15:dlblFieldTableCache>
                    </c15:dlblFTEntry>
                  </c15:dlblFieldTable>
                  <c15:showDataLabelsRange val="0"/>
                </c:ext>
                <c:ext xmlns:c16="http://schemas.microsoft.com/office/drawing/2014/chart" uri="{C3380CC4-5D6E-409C-BE32-E72D297353CC}">
                  <c16:uniqueId val="{0000004B-8081-4151-8B16-EEABC024F5B3}"/>
                </c:ext>
              </c:extLst>
            </c:dLbl>
            <c:dLbl>
              <c:idx val="20"/>
              <c:layout/>
              <c:tx>
                <c:strRef>
                  <c:f>calcs!$Y$70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{CCC227BD-FA66-40A8-8C2F-464B4589E198}</c15:txfldGUID>
                      <c15:f>calcs!$Y$70</c15:f>
                      <c15:dlblFieldTableCache>
                        <c:ptCount val="1"/>
                        <c:pt idx="0">
                          <c:v>MON</c:v>
                        </c:pt>
                      </c15:dlblFieldTableCache>
                    </c15:dlblFTEntry>
                  </c15:dlblFieldTable>
                  <c15:showDataLabelsRange val="0"/>
                </c:ext>
                <c:ext xmlns:c16="http://schemas.microsoft.com/office/drawing/2014/chart" uri="{C3380CC4-5D6E-409C-BE32-E72D297353CC}">
                  <c16:uniqueId val="{0000004C-8081-4151-8B16-EEABC024F5B3}"/>
                </c:ext>
              </c:extLst>
            </c:dLbl>
            <c:dLbl>
              <c:idx val="21"/>
              <c:layout/>
              <c:tx>
                <c:strRef>
                  <c:f>calcs!$Z$70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{6E4CD12D-1562-465B-9364-0BB648C0F9BF}</c15:txfldGUID>
                      <c15:f>calcs!$Z$70</c15:f>
                      <c15:dlblFieldTableCache>
                        <c:ptCount val="1"/>
                        <c:pt idx="0">
                          <c:v>TUE</c:v>
                        </c:pt>
                      </c15:dlblFieldTableCache>
                    </c15:dlblFTEntry>
                  </c15:dlblFieldTable>
                  <c15:showDataLabelsRange val="0"/>
                </c:ext>
                <c:ext xmlns:c16="http://schemas.microsoft.com/office/drawing/2014/chart" uri="{C3380CC4-5D6E-409C-BE32-E72D297353CC}">
                  <c16:uniqueId val="{0000004D-8081-4151-8B16-EEABC024F5B3}"/>
                </c:ext>
              </c:extLst>
            </c:dLbl>
            <c:dLbl>
              <c:idx val="22"/>
              <c:layout/>
              <c:tx>
                <c:strRef>
                  <c:f>calcs!$AA$70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{C1C3803C-3E9B-4E61-B991-6224D514E718}</c15:txfldGUID>
                      <c15:f>calcs!$AA$70</c15:f>
                      <c15:dlblFieldTableCache>
                        <c:ptCount val="1"/>
                        <c:pt idx="0">
                          <c:v>WED</c:v>
                        </c:pt>
                      </c15:dlblFieldTableCache>
                    </c15:dlblFTEntry>
                  </c15:dlblFieldTable>
                  <c15:showDataLabelsRange val="0"/>
                </c:ext>
                <c:ext xmlns:c16="http://schemas.microsoft.com/office/drawing/2014/chart" uri="{C3380CC4-5D6E-409C-BE32-E72D297353CC}">
                  <c16:uniqueId val="{0000004E-8081-4151-8B16-EEABC024F5B3}"/>
                </c:ext>
              </c:extLst>
            </c:dLbl>
            <c:dLbl>
              <c:idx val="23"/>
              <c:layout/>
              <c:tx>
                <c:strRef>
                  <c:f>calcs!$AB$70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{DD073ABA-7CD6-4C2D-9EBD-0FD055A77E7D}</c15:txfldGUID>
                      <c15:f>calcs!$AB$70</c15:f>
                      <c15:dlblFieldTableCache>
                        <c:ptCount val="1"/>
                        <c:pt idx="0">
                          <c:v>THU</c:v>
                        </c:pt>
                      </c15:dlblFieldTableCache>
                    </c15:dlblFTEntry>
                  </c15:dlblFieldTable>
                  <c15:showDataLabelsRange val="0"/>
                </c:ext>
                <c:ext xmlns:c16="http://schemas.microsoft.com/office/drawing/2014/chart" uri="{C3380CC4-5D6E-409C-BE32-E72D297353CC}">
                  <c16:uniqueId val="{0000004F-8081-4151-8B16-EEABC024F5B3}"/>
                </c:ext>
              </c:extLst>
            </c:dLbl>
            <c:dLbl>
              <c:idx val="24"/>
              <c:layout/>
              <c:tx>
                <c:strRef>
                  <c:f>calcs!$AC$70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{0E0D7CE1-E5B6-4482-9C70-2C18E8E1D6BD}</c15:txfldGUID>
                      <c15:f>calcs!$AC$70</c15:f>
                      <c15:dlblFieldTableCache>
                        <c:ptCount val="1"/>
                        <c:pt idx="0">
                          <c:v>FRI</c:v>
                        </c:pt>
                      </c15:dlblFieldTableCache>
                    </c15:dlblFTEntry>
                  </c15:dlblFieldTable>
                  <c15:showDataLabelsRange val="0"/>
                </c:ext>
                <c:ext xmlns:c16="http://schemas.microsoft.com/office/drawing/2014/chart" uri="{C3380CC4-5D6E-409C-BE32-E72D297353CC}">
                  <c16:uniqueId val="{00000050-8081-4151-8B16-EEABC024F5B3}"/>
                </c:ext>
              </c:extLst>
            </c:dLbl>
            <c:dLbl>
              <c:idx val="25"/>
              <c:layout/>
              <c:tx>
                <c:strRef>
                  <c:f>calcs!$AD$70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{0FB490A9-026B-4DDD-8631-9A790881EA9A}</c15:txfldGUID>
                      <c15:f>calcs!$AD$70</c15:f>
                      <c15:dlblFieldTableCache>
                        <c:ptCount val="1"/>
                        <c:pt idx="0">
                          <c:v>SAT</c:v>
                        </c:pt>
                      </c15:dlblFieldTableCache>
                    </c15:dlblFTEntry>
                  </c15:dlblFieldTable>
                  <c15:showDataLabelsRange val="0"/>
                </c:ext>
                <c:ext xmlns:c16="http://schemas.microsoft.com/office/drawing/2014/chart" uri="{C3380CC4-5D6E-409C-BE32-E72D297353CC}">
                  <c16:uniqueId val="{00000051-8081-4151-8B16-EEABC024F5B3}"/>
                </c:ext>
              </c:extLst>
            </c:dLbl>
            <c:dLbl>
              <c:idx val="26"/>
              <c:layout/>
              <c:tx>
                <c:strRef>
                  <c:f>calcs!$AE$70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{DBEC8408-301F-446A-AE78-022B85619835}</c15:txfldGUID>
                      <c15:f>calcs!$AE$70</c15:f>
                      <c15:dlblFieldTableCache>
                        <c:ptCount val="1"/>
                        <c:pt idx="0">
                          <c:v>SUN</c:v>
                        </c:pt>
                      </c15:dlblFieldTableCache>
                    </c15:dlblFTEntry>
                  </c15:dlblFieldTable>
                  <c15:showDataLabelsRange val="0"/>
                </c:ext>
                <c:ext xmlns:c16="http://schemas.microsoft.com/office/drawing/2014/chart" uri="{C3380CC4-5D6E-409C-BE32-E72D297353CC}">
                  <c16:uniqueId val="{00000052-8081-4151-8B16-EEABC024F5B3}"/>
                </c:ext>
              </c:extLst>
            </c:dLbl>
            <c:dLbl>
              <c:idx val="27"/>
              <c:layout/>
              <c:tx>
                <c:strRef>
                  <c:f>calcs!$AF$70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{E2A81D15-5ED1-4520-9F85-6AC12650356D}</c15:txfldGUID>
                      <c15:f>calcs!$AF$70</c15:f>
                      <c15:dlblFieldTableCache>
                        <c:ptCount val="1"/>
                        <c:pt idx="0">
                          <c:v>MON</c:v>
                        </c:pt>
                      </c15:dlblFieldTableCache>
                    </c15:dlblFTEntry>
                  </c15:dlblFieldTable>
                  <c15:showDataLabelsRange val="0"/>
                </c:ext>
                <c:ext xmlns:c16="http://schemas.microsoft.com/office/drawing/2014/chart" uri="{C3380CC4-5D6E-409C-BE32-E72D297353CC}">
                  <c16:uniqueId val="{00000053-8081-4151-8B16-EEABC024F5B3}"/>
                </c:ext>
              </c:extLst>
            </c:dLbl>
            <c:dLbl>
              <c:idx val="28"/>
              <c:layout/>
              <c:tx>
                <c:strRef>
                  <c:f>calcs!$AG$70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{EC16D0AF-4AAB-4E07-9510-C778CDAD85D7}</c15:txfldGUID>
                      <c15:f>calcs!$AG$70</c15:f>
                      <c15:dlblFieldTableCache>
                        <c:ptCount val="1"/>
                        <c:pt idx="0">
                          <c:v>TUE</c:v>
                        </c:pt>
                      </c15:dlblFieldTableCache>
                    </c15:dlblFTEntry>
                  </c15:dlblFieldTable>
                  <c15:showDataLabelsRange val="0"/>
                </c:ext>
                <c:ext xmlns:c16="http://schemas.microsoft.com/office/drawing/2014/chart" uri="{C3380CC4-5D6E-409C-BE32-E72D297353CC}">
                  <c16:uniqueId val="{00000054-8081-4151-8B16-EEABC024F5B3}"/>
                </c:ext>
              </c:extLst>
            </c:dLbl>
            <c:dLbl>
              <c:idx val="29"/>
              <c:layout/>
              <c:tx>
                <c:strRef>
                  <c:f>calcs!$AH$70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{C9AAA00E-2B70-46E0-9747-7D4E511DC95B}</c15:txfldGUID>
                      <c15:f>calcs!$AH$70</c15:f>
                      <c15:dlblFieldTableCache>
                        <c:ptCount val="1"/>
                        <c:pt idx="0">
                          <c:v>WED</c:v>
                        </c:pt>
                      </c15:dlblFieldTableCache>
                    </c15:dlblFTEntry>
                  </c15:dlblFieldTable>
                  <c15:showDataLabelsRange val="0"/>
                </c:ext>
                <c:ext xmlns:c16="http://schemas.microsoft.com/office/drawing/2014/chart" uri="{C3380CC4-5D6E-409C-BE32-E72D297353CC}">
                  <c16:uniqueId val="{00000055-8081-4151-8B16-EEABC024F5B3}"/>
                </c:ext>
              </c:extLst>
            </c:dLbl>
            <c:spPr>
              <a:noFill/>
              <a:ln>
                <a:noFill/>
              </a:ln>
              <a:effectLst/>
            </c:spPr>
            <c:txPr>
              <a:bodyPr/>
              <a:lstStyle/>
              <a:p>
                <a:pPr>
                  <a:defRPr sz="75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extLst>
            <c:ext xmlns:c16="http://schemas.microsoft.com/office/drawing/2014/chart" uri="{C3380CC4-5D6E-409C-BE32-E72D297353CC}">
              <c16:uniqueId val="{00000056-8081-4151-8B16-EEABC024F5B3}"/>
            </c:ext>
          </c:extLst>
        </c:ser>
        <c:ser>
          <c:idx val="25"/>
          <c:order val="25"/>
          <c:tx>
            <c:strRef>
              <c:f>calcs!$D$59</c:f>
              <c:strCache>
                <c:ptCount val="1"/>
                <c:pt idx="0">
                  <c:v>Oct 2016 -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#N/A</c:v>
                </c:pt>
                <c:pt idx="29">
                  <c:v>#N/A</c:v>
                </c:pt>
              </c:numCache>
            </c:numRef>
          </c:val>
          <c:smooth val="0"/>
          <c:extLst>
            <c:ext xmlns:c16="http://schemas.microsoft.com/office/drawing/2014/chart" uri="{C3380CC4-5D6E-409C-BE32-E72D297353CC}">
              <c16:uniqueId val="{00000057-8081-4151-8B16-EEABC024F5B3}"/>
            </c:ext>
          </c:extLst>
        </c:ser>
        <c:ser>
          <c:idx val="26"/>
          <c:order val="26"/>
          <c:tx>
            <c:strRef>
              <c:f>calcs!$D$62</c:f>
              <c:strCache>
                <c:ptCount val="1"/>
                <c:pt idx="0">
                  <c:v>Nov 2016 -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13</c:v>
                </c:pt>
                <c:pt idx="29">
                  <c:v>13</c:v>
                </c:pt>
              </c:numCache>
            </c:numRef>
          </c:val>
          <c:smooth val="0"/>
          <c:extLst>
            <c:ext xmlns:c16="http://schemas.microsoft.com/office/drawing/2014/chart" uri="{C3380CC4-5D6E-409C-BE32-E72D297353CC}">
              <c16:uniqueId val="{00000058-8081-4151-8B16-EEABC024F5B3}"/>
            </c:ext>
          </c:extLst>
        </c:ser>
        <c:dLbls>
          <c:showLegendKey val="0"/>
          <c:showVal val="0"/>
          <c:showCatName val="0"/>
          <c:showSerName val="0"/>
          <c:showPercent val="0"/>
          <c:showBubbleSize val="0"/>
        </c:dLbls>
        <c:marker val="1"/>
        <c:smooth val="0"/>
        <c:axId val="781415728"/>
        <c:axId val="777602096"/>
      </c:lineChart>
      <c:dateAx>
        <c:axId val="781415728"/>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777602096"/>
        <c:crosses val="autoZero"/>
        <c:auto val="1"/>
        <c:lblOffset val="100"/>
        <c:baseTimeUnit val="days"/>
      </c:dateAx>
      <c:valAx>
        <c:axId val="777602096"/>
        <c:scaling>
          <c:orientation val="minMax"/>
          <c:max val="13.5"/>
          <c:min val="0"/>
        </c:scaling>
        <c:delete val="1"/>
        <c:axPos val="l"/>
        <c:numFmt formatCode="General" sourceLinked="1"/>
        <c:majorTickMark val="out"/>
        <c:minorTickMark val="none"/>
        <c:tickLblPos val="nextTo"/>
        <c:crossAx val="781415728"/>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6</xdr:col>
      <xdr:colOff>12954</xdr:colOff>
      <xdr:row>16</xdr:row>
      <xdr:rowOff>161925</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47625</xdr:colOff>
          <xdr:row>18</xdr:row>
          <xdr:rowOff>209550</xdr:rowOff>
        </xdr:from>
        <xdr:to>
          <xdr:col>6</xdr:col>
          <xdr:colOff>0</xdr:colOff>
          <xdr:row>20</xdr:row>
          <xdr:rowOff>0</xdr:rowOff>
        </xdr:to>
        <xdr:sp macro="" textlink="">
          <xdr:nvSpPr>
            <xdr:cNvPr id="1025" name="Scroll Bar" descr="Click the scroll bar to modify the project time frame shown on the Timeline Chart or enter the start date for the display of project activities in cell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ies" displayName="Activities" ref="B22:F34" totalsRowShown="0" headerRowDxfId="6" dataDxfId="5">
  <autoFilter ref="B22:F34"/>
  <sortState ref="C20:F25">
    <sortCondition ref="D19:D25"/>
  </sortState>
  <tableColumns count="5">
    <tableColumn id="5" name="Id" dataDxfId="4">
      <calculatedColumnFormula>N(B22)+1</calculatedColumnFormula>
    </tableColumn>
    <tableColumn id="1" name="ACTIVITY" dataDxfId="3"/>
    <tableColumn id="2" name="START" dataDxfId="2">
      <calculatedColumnFormula>D22+10</calculatedColumnFormula>
    </tableColumn>
    <tableColumn id="3" name="END" dataDxfId="1">
      <calculatedColumnFormula>Activities[[#This Row],[START]]+2</calculatedColumnFormula>
    </tableColumn>
    <tableColumn id="4" name="NOT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34"/>
  <sheetViews>
    <sheetView showGridLines="0" tabSelected="1" zoomScaleNormal="100" workbookViewId="0">
      <selection activeCell="F34" sqref="F34"/>
    </sheetView>
  </sheetViews>
  <sheetFormatPr defaultRowHeight="17.25" customHeight="1" x14ac:dyDescent="0.2"/>
  <cols>
    <col min="1" max="1" width="5.5703125" style="8" customWidth="1"/>
    <col min="2" max="2" width="0" style="8" hidden="1" customWidth="1"/>
    <col min="3" max="3" width="31" style="8" customWidth="1"/>
    <col min="4" max="5" width="18.42578125" style="8" customWidth="1"/>
    <col min="6" max="6" width="56.85546875" style="8" customWidth="1"/>
    <col min="7" max="7" width="5.5703125" style="8" customWidth="1"/>
    <col min="8" max="16384" width="9.140625" style="8"/>
  </cols>
  <sheetData>
    <row r="1" spans="1:7" s="7" customFormat="1" ht="47.25" customHeight="1" thickBot="1" x14ac:dyDescent="0.25">
      <c r="A1" s="4"/>
      <c r="B1" s="5"/>
      <c r="C1" s="19" t="s">
        <v>30</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3">
      <c r="C20" s="17" t="s">
        <v>19</v>
      </c>
      <c r="D20" s="18">
        <v>42647</v>
      </c>
      <c r="E20" s="11"/>
      <c r="F20" s="11"/>
    </row>
    <row r="21" spans="2:6" ht="17.25" customHeight="1" x14ac:dyDescent="0.2">
      <c r="C21" s="11"/>
      <c r="D21" s="11"/>
      <c r="E21" s="11"/>
      <c r="F21" s="11"/>
    </row>
    <row r="22" spans="2:6" ht="17.25" customHeight="1" x14ac:dyDescent="0.2">
      <c r="B22" s="12" t="s">
        <v>5</v>
      </c>
      <c r="C22" s="13" t="s">
        <v>13</v>
      </c>
      <c r="D22" s="13" t="s">
        <v>14</v>
      </c>
      <c r="E22" s="13" t="s">
        <v>15</v>
      </c>
      <c r="F22" s="13" t="s">
        <v>16</v>
      </c>
    </row>
    <row r="23" spans="2:6" ht="17.25" customHeight="1" x14ac:dyDescent="0.2">
      <c r="B23" s="12">
        <f t="shared" ref="B23:B28" si="0">N(B22)+1</f>
        <v>1</v>
      </c>
      <c r="C23" s="14" t="s">
        <v>17</v>
      </c>
      <c r="D23" s="15">
        <v>42647</v>
      </c>
      <c r="E23" s="15">
        <v>42647</v>
      </c>
      <c r="F23" s="14"/>
    </row>
    <row r="24" spans="2:6" ht="17.25" customHeight="1" x14ac:dyDescent="0.2">
      <c r="B24" s="12">
        <f t="shared" si="0"/>
        <v>2</v>
      </c>
      <c r="C24" s="14" t="s">
        <v>20</v>
      </c>
      <c r="D24" s="15">
        <v>42649</v>
      </c>
      <c r="E24" s="15">
        <v>42656</v>
      </c>
      <c r="F24" s="14"/>
    </row>
    <row r="25" spans="2:6" ht="17.25" customHeight="1" x14ac:dyDescent="0.2">
      <c r="B25" s="12">
        <f t="shared" si="0"/>
        <v>3</v>
      </c>
      <c r="C25" s="14" t="s">
        <v>28</v>
      </c>
      <c r="D25" s="15">
        <v>42656</v>
      </c>
      <c r="E25" s="15">
        <v>42661</v>
      </c>
      <c r="F25" s="14"/>
    </row>
    <row r="26" spans="2:6" ht="17.25" customHeight="1" x14ac:dyDescent="0.2">
      <c r="B26" s="12">
        <f t="shared" si="0"/>
        <v>4</v>
      </c>
      <c r="C26" s="14" t="s">
        <v>29</v>
      </c>
      <c r="D26" s="15">
        <v>42658</v>
      </c>
      <c r="E26" s="15">
        <v>42684</v>
      </c>
      <c r="F26" s="14"/>
    </row>
    <row r="27" spans="2:6" ht="17.25" customHeight="1" x14ac:dyDescent="0.2">
      <c r="B27" s="12">
        <f t="shared" si="0"/>
        <v>5</v>
      </c>
      <c r="C27" s="14" t="s">
        <v>21</v>
      </c>
      <c r="D27" s="15">
        <v>42661</v>
      </c>
      <c r="E27" s="15">
        <v>42684</v>
      </c>
      <c r="F27" s="14"/>
    </row>
    <row r="28" spans="2:6" ht="17.25" customHeight="1" x14ac:dyDescent="0.2">
      <c r="B28" s="12">
        <f t="shared" si="0"/>
        <v>6</v>
      </c>
      <c r="C28" s="14" t="s">
        <v>22</v>
      </c>
      <c r="D28" s="15">
        <v>42661</v>
      </c>
      <c r="E28" s="15">
        <v>42667</v>
      </c>
      <c r="F28" s="14"/>
    </row>
    <row r="29" spans="2:6" ht="17.25" customHeight="1" x14ac:dyDescent="0.2">
      <c r="B29" s="16">
        <f t="shared" ref="B29:B34" si="1">N(B28)+1</f>
        <v>7</v>
      </c>
      <c r="C29" s="14" t="s">
        <v>23</v>
      </c>
      <c r="D29" s="15">
        <v>42667</v>
      </c>
      <c r="E29" s="15">
        <v>42671</v>
      </c>
      <c r="F29" s="14"/>
    </row>
    <row r="30" spans="2:6" ht="17.25" customHeight="1" x14ac:dyDescent="0.2">
      <c r="B30" s="16">
        <f t="shared" si="1"/>
        <v>8</v>
      </c>
      <c r="C30" s="14" t="s">
        <v>25</v>
      </c>
      <c r="D30" s="15">
        <v>42673</v>
      </c>
      <c r="E30" s="15">
        <v>42684</v>
      </c>
      <c r="F30" s="14"/>
    </row>
    <row r="31" spans="2:6" ht="17.25" customHeight="1" x14ac:dyDescent="0.2">
      <c r="B31" s="16">
        <f t="shared" si="1"/>
        <v>9</v>
      </c>
      <c r="C31" s="14" t="s">
        <v>24</v>
      </c>
      <c r="D31" s="15">
        <f t="shared" ref="D31" si="2">D30+10</f>
        <v>42683</v>
      </c>
      <c r="E31" s="15">
        <f>Activities[[#This Row],[START]]+2</f>
        <v>42685</v>
      </c>
      <c r="F31" s="14"/>
    </row>
    <row r="32" spans="2:6" ht="17.25" customHeight="1" x14ac:dyDescent="0.2">
      <c r="B32" s="16">
        <f t="shared" si="1"/>
        <v>10</v>
      </c>
      <c r="C32" s="14" t="s">
        <v>26</v>
      </c>
      <c r="D32" s="15">
        <v>42684</v>
      </c>
      <c r="E32" s="15">
        <v>42702</v>
      </c>
      <c r="F32" s="14"/>
    </row>
    <row r="33" spans="2:6" ht="17.25" customHeight="1" x14ac:dyDescent="0.2">
      <c r="B33" s="16">
        <f t="shared" si="1"/>
        <v>11</v>
      </c>
      <c r="C33" s="14" t="s">
        <v>27</v>
      </c>
      <c r="D33" s="15">
        <v>42702</v>
      </c>
      <c r="E33" s="15">
        <v>42671</v>
      </c>
      <c r="F33" s="14"/>
    </row>
    <row r="34" spans="2:6" ht="17.25" customHeight="1" x14ac:dyDescent="0.2">
      <c r="B34" s="16">
        <f t="shared" si="1"/>
        <v>12</v>
      </c>
      <c r="C34" s="14" t="s">
        <v>18</v>
      </c>
      <c r="D34" s="15">
        <v>42706</v>
      </c>
      <c r="E34" s="15">
        <v>42672</v>
      </c>
      <c r="F34" s="14"/>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ignoredErrors>
    <ignoredError sqref="D31" unlockedFormula="1"/>
    <ignoredError sqref="D23:E30 D32:E32 D34 D33" calculatedColumn="1"/>
  </ignoredError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20.">
                <anchor moveWithCells="1">
                  <from>
                    <xdr:col>4</xdr:col>
                    <xdr:colOff>47625</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D28" sqref="D28"/>
    </sheetView>
  </sheetViews>
  <sheetFormatPr defaultRowHeight="12.75" x14ac:dyDescent="0.2"/>
  <cols>
    <col min="3" max="3" width="17.42578125" customWidth="1"/>
    <col min="4" max="4" width="18" customWidth="1"/>
    <col min="5" max="34" width="10.85546875" customWidth="1"/>
    <col min="35" max="35" width="17.5703125" customWidth="1"/>
  </cols>
  <sheetData>
    <row r="1" spans="1:6" x14ac:dyDescent="0.2">
      <c r="A1" t="s">
        <v>9</v>
      </c>
    </row>
    <row r="3" spans="1:6" x14ac:dyDescent="0.2">
      <c r="C3" t="s">
        <v>10</v>
      </c>
      <c r="D3" s="1">
        <f ca="1">TODAY()</f>
        <v>42689</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12</v>
      </c>
      <c r="D9">
        <f>SUMPRODUCT( ((Activities[START]&gt;=StartDateWindow)+(Activities[END]&gt;=StartDateWindow)&gt;0)*(Activities[START]&lt;=(StartDateWindow+WindowDays-1)) )</f>
        <v>8</v>
      </c>
      <c r="E9" t="e">
        <f>NA()</f>
        <v>#N/A</v>
      </c>
    </row>
    <row r="10" spans="1:6" x14ac:dyDescent="0.2">
      <c r="D10">
        <v>9</v>
      </c>
      <c r="E10" t="e">
        <f>NA()</f>
        <v>#N/A</v>
      </c>
    </row>
    <row r="11" spans="1:6" x14ac:dyDescent="0.2">
      <c r="D11">
        <f>D10-MIN(D10,D9)</f>
        <v>1</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ref="E15">INDEX(Activities[Id],MATCH(1, ((Activities[START]&gt;=StartDateWindow)+(Activities[END]&gt;=StartDateWindow)&gt;0)*(Activities[START]&lt;=(StartDateWindow+WindowDays-1)), 0))</f>
        <v>1</v>
      </c>
      <c r="F15" t="e">
        <f t="shared" ref="F15:F23" ca="1" si="0">OFFSET(E15,-$D$11,)</f>
        <v>#N/A</v>
      </c>
    </row>
    <row r="16" spans="1:6" x14ac:dyDescent="0.2">
      <c r="C16" s="2"/>
      <c r="E16">
        <f t="array" ref="E16">INDEX(Activities[Id],MATCH(1, (Activities[Id]&gt;E15)*((Activities[START]&gt;=StartDateWindow)+(Activities[END]&gt;=StartDateWindow)&gt;0)*(Activities[START]&lt;=(StartDateWindow+WindowDays-1)), 0))</f>
        <v>2</v>
      </c>
      <c r="F16">
        <f t="shared" ca="1" si="0"/>
        <v>1</v>
      </c>
    </row>
    <row r="17" spans="1:35" x14ac:dyDescent="0.2">
      <c r="C17" s="2"/>
      <c r="E17">
        <f t="array" ref="E17">INDEX(Activities[Id],MATCH(1, (Activities[Id]&gt;E16)*((Activities[START]&gt;=StartDateWindow)+(Activities[END]&gt;=StartDateWindow)&gt;0)*(Activities[START]&lt;=(StartDateWindow+WindowDays-1)), 0))</f>
        <v>3</v>
      </c>
      <c r="F17">
        <f t="shared" ca="1" si="0"/>
        <v>2</v>
      </c>
    </row>
    <row r="18" spans="1:35" x14ac:dyDescent="0.2">
      <c r="E18">
        <f t="array" ref="E18">INDEX(Activities[Id],MATCH(1, (Activities[Id]&gt;E17)*((Activities[START]&gt;=StartDateWindow)+(Activities[END]&gt;=StartDateWindow)&gt;0)*(Activities[START]&lt;=(StartDateWindow+WindowDays-1)), 0))</f>
        <v>4</v>
      </c>
      <c r="F18">
        <f t="shared" ca="1" si="0"/>
        <v>3</v>
      </c>
    </row>
    <row r="19" spans="1:35" x14ac:dyDescent="0.2">
      <c r="E19">
        <f t="array" ref="E19">INDEX(Activities[Id],MATCH(1, (Activities[Id]&gt;E18)*((Activities[START]&gt;=StartDateWindow)+(Activities[END]&gt;=StartDateWindow)&gt;0)*(Activities[START]&lt;=(StartDateWindow+WindowDays-1)), 0))</f>
        <v>5</v>
      </c>
      <c r="F19">
        <f t="shared" ca="1" si="0"/>
        <v>4</v>
      </c>
    </row>
    <row r="20" spans="1:35" x14ac:dyDescent="0.2">
      <c r="E20">
        <f t="array" ref="E20">INDEX(Activities[Id],MATCH(1, (Activities[Id]&gt;E19)*((Activities[START]&gt;=StartDateWindow)+(Activities[END]&gt;=StartDateWindow)&gt;0)*(Activities[START]&lt;=(StartDateWindow+WindowDays-1)), 0))</f>
        <v>6</v>
      </c>
      <c r="F20">
        <f t="shared" ca="1" si="0"/>
        <v>5</v>
      </c>
    </row>
    <row r="21" spans="1:35" x14ac:dyDescent="0.2">
      <c r="E21">
        <f t="array" ref="E21">INDEX(Activities[Id],MATCH(1, (Activities[Id]&gt;E20)*((Activities[START]&gt;=StartDateWindow)+(Activities[END]&gt;=StartDateWindow)&gt;0)*(Activities[START]&lt;=(StartDateWindow+WindowDays-1)), 0))</f>
        <v>7</v>
      </c>
      <c r="F21">
        <f t="shared" ca="1" si="0"/>
        <v>6</v>
      </c>
    </row>
    <row r="22" spans="1:35" x14ac:dyDescent="0.2">
      <c r="E22">
        <f t="array" ref="E22">INDEX(Activities[Id],MATCH(1, (Activities[Id]&gt;E21)*((Activities[START]&gt;=StartDateWindow)+(Activities[END]&gt;=StartDateWindow)&gt;0)*(Activities[START]&lt;=(StartDateWindow+WindowDays-1)), 0))</f>
        <v>8</v>
      </c>
      <c r="F22">
        <f t="shared" ca="1" si="0"/>
        <v>7</v>
      </c>
    </row>
    <row r="23" spans="1:35" x14ac:dyDescent="0.2">
      <c r="E23" t="e">
        <f t="array" ref="E23">INDEX(Activities[Id],MATCH(1, (Activities[Id]&gt;E22)*((Activities[START]&gt;=StartDateWindow)+(Activities[END]&gt;=StartDateWindow)&gt;0)*(Activities[START]&lt;=(StartDateWindow+WindowDays-1)), 0))</f>
        <v>#N/A</v>
      </c>
      <c r="F23">
        <f t="shared" ca="1" si="0"/>
        <v>8</v>
      </c>
    </row>
    <row r="25" spans="1:35" x14ac:dyDescent="0.2">
      <c r="C25" t="s">
        <v>4</v>
      </c>
      <c r="D25" s="1">
        <f>StartDate+WindowOffset</f>
        <v>42647</v>
      </c>
    </row>
    <row r="26" spans="1:35" x14ac:dyDescent="0.2">
      <c r="C26" t="s">
        <v>3</v>
      </c>
      <c r="D26">
        <v>0</v>
      </c>
    </row>
    <row r="28" spans="1:35" x14ac:dyDescent="0.2">
      <c r="C28" t="s">
        <v>1</v>
      </c>
      <c r="D28" s="2">
        <f>'Project Timeline'!D20</f>
        <v>42647</v>
      </c>
    </row>
    <row r="29" spans="1:35" x14ac:dyDescent="0.2">
      <c r="C29" t="s">
        <v>2</v>
      </c>
      <c r="D29">
        <v>30</v>
      </c>
    </row>
    <row r="31" spans="1:35" x14ac:dyDescent="0.2">
      <c r="A31" t="s">
        <v>8</v>
      </c>
      <c r="B31" t="s">
        <v>6</v>
      </c>
      <c r="C31" t="s">
        <v>7</v>
      </c>
      <c r="D31" t="s">
        <v>0</v>
      </c>
      <c r="E31" s="1">
        <f>StartDateWindow</f>
        <v>42647</v>
      </c>
      <c r="F31" s="1">
        <f t="shared" ref="F31:AI31" si="1">E31+1</f>
        <v>42648</v>
      </c>
      <c r="G31" s="1">
        <f t="shared" si="1"/>
        <v>42649</v>
      </c>
      <c r="H31" s="1">
        <f t="shared" si="1"/>
        <v>42650</v>
      </c>
      <c r="I31" s="1">
        <f t="shared" si="1"/>
        <v>42651</v>
      </c>
      <c r="J31" s="1">
        <f t="shared" si="1"/>
        <v>42652</v>
      </c>
      <c r="K31" s="1">
        <f t="shared" si="1"/>
        <v>42653</v>
      </c>
      <c r="L31" s="1">
        <f t="shared" si="1"/>
        <v>42654</v>
      </c>
      <c r="M31" s="1">
        <f t="shared" si="1"/>
        <v>42655</v>
      </c>
      <c r="N31" s="1">
        <f t="shared" si="1"/>
        <v>42656</v>
      </c>
      <c r="O31" s="1">
        <f t="shared" si="1"/>
        <v>42657</v>
      </c>
      <c r="P31" s="1">
        <f t="shared" si="1"/>
        <v>42658</v>
      </c>
      <c r="Q31" s="1">
        <f t="shared" si="1"/>
        <v>42659</v>
      </c>
      <c r="R31" s="1">
        <f t="shared" si="1"/>
        <v>42660</v>
      </c>
      <c r="S31" s="1">
        <f t="shared" si="1"/>
        <v>42661</v>
      </c>
      <c r="T31" s="1">
        <f t="shared" si="1"/>
        <v>42662</v>
      </c>
      <c r="U31" s="1">
        <f t="shared" si="1"/>
        <v>42663</v>
      </c>
      <c r="V31" s="1">
        <f t="shared" si="1"/>
        <v>42664</v>
      </c>
      <c r="W31" s="1">
        <f t="shared" si="1"/>
        <v>42665</v>
      </c>
      <c r="X31" s="1">
        <f t="shared" si="1"/>
        <v>42666</v>
      </c>
      <c r="Y31" s="1">
        <f t="shared" si="1"/>
        <v>42667</v>
      </c>
      <c r="Z31" s="1">
        <f t="shared" si="1"/>
        <v>42668</v>
      </c>
      <c r="AA31" s="1">
        <f t="shared" si="1"/>
        <v>42669</v>
      </c>
      <c r="AB31" s="1">
        <f t="shared" si="1"/>
        <v>42670</v>
      </c>
      <c r="AC31" s="1">
        <f t="shared" si="1"/>
        <v>42671</v>
      </c>
      <c r="AD31" s="1">
        <f t="shared" si="1"/>
        <v>42672</v>
      </c>
      <c r="AE31" s="1">
        <f t="shared" si="1"/>
        <v>42673</v>
      </c>
      <c r="AF31" s="1">
        <f t="shared" si="1"/>
        <v>42674</v>
      </c>
      <c r="AG31" s="1">
        <f t="shared" si="1"/>
        <v>42675</v>
      </c>
      <c r="AH31" s="1">
        <f t="shared" si="1"/>
        <v>42676</v>
      </c>
      <c r="AI31" s="1">
        <f t="shared" si="1"/>
        <v>42677</v>
      </c>
    </row>
    <row r="32" spans="1:35" x14ac:dyDescent="0.2">
      <c r="A32">
        <v>11.3</v>
      </c>
      <c r="B32">
        <v>1</v>
      </c>
      <c r="C32" t="e">
        <f t="shared" ref="C32:C40" ca="1" si="2">F15</f>
        <v>#N/A</v>
      </c>
      <c r="D32" t="e">
        <f ca="1">INDEX(Activities[ACTIVITY],MATCH($C32,Activities[Id],0))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f t="shared" ca="1" si="2"/>
        <v>1</v>
      </c>
      <c r="D33" t="str">
        <f ca="1">INDEX(Activities[ACTIVITY],MATCH($C33,Activities[Id],0))</f>
        <v>Project Start</v>
      </c>
      <c r="E33">
        <f ca="1">GridCalc</f>
        <v>10.3</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f t="shared" ca="1" si="2"/>
        <v>2</v>
      </c>
      <c r="D34" t="str">
        <f ca="1">INDEX(Activities[ACTIVITY],MATCH($C34,Activities[Id],0))</f>
        <v>Brainstorm/ Assign Jobs</v>
      </c>
      <c r="E34" t="e">
        <f ca="1">GridCalc</f>
        <v>#N/A</v>
      </c>
      <c r="F34" t="e">
        <f ca="1">GridCalc</f>
        <v>#N/A</v>
      </c>
      <c r="G34">
        <f ca="1">GridCalc</f>
        <v>9.3000000000000007</v>
      </c>
      <c r="H34">
        <f ca="1">GridCalc</f>
        <v>9.3000000000000007</v>
      </c>
      <c r="I34">
        <f ca="1">GridCalc</f>
        <v>9.3000000000000007</v>
      </c>
      <c r="J34">
        <f ca="1">GridCalc</f>
        <v>9.3000000000000007</v>
      </c>
      <c r="K34">
        <f ca="1">GridCalc</f>
        <v>9.3000000000000007</v>
      </c>
      <c r="L34">
        <f ca="1">GridCalc</f>
        <v>9.3000000000000007</v>
      </c>
      <c r="M34">
        <f ca="1">GridCalc</f>
        <v>9.3000000000000007</v>
      </c>
      <c r="N34">
        <f ca="1">GridCalc</f>
        <v>9.3000000000000007</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f t="shared" ca="1" si="2"/>
        <v>3</v>
      </c>
      <c r="D35" t="str">
        <f ca="1">INDEX(Activities[ACTIVITY],MATCH($C35,Activities[Id],0))</f>
        <v>Create Art/ Level Design</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f ca="1">GridCalc</f>
        <v>8.3000000000000007</v>
      </c>
      <c r="O35">
        <f ca="1">GridCalc</f>
        <v>8.3000000000000007</v>
      </c>
      <c r="P35">
        <f ca="1">GridCalc</f>
        <v>8.3000000000000007</v>
      </c>
      <c r="Q35">
        <f ca="1">GridCalc</f>
        <v>8.3000000000000007</v>
      </c>
      <c r="R35">
        <f ca="1">GridCalc</f>
        <v>8.3000000000000007</v>
      </c>
      <c r="S35">
        <f ca="1">GridCalc</f>
        <v>8.3000000000000007</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f t="shared" ca="1" si="2"/>
        <v>4</v>
      </c>
      <c r="D36" t="str">
        <f ca="1">INDEX(Activities[ACTIVITY],MATCH($C36,Activities[Id],0))</f>
        <v>Create Enemy Characters/ AI</v>
      </c>
      <c r="E36" t="e">
        <f ca="1">GridCalc</f>
        <v>#N/A</v>
      </c>
      <c r="F36" t="e">
        <f ca="1">GridCalc</f>
        <v>#N/A</v>
      </c>
      <c r="G36" t="e">
        <f ca="1">GridCalc</f>
        <v>#N/A</v>
      </c>
      <c r="H36" t="e">
        <f ca="1">GridCalc</f>
        <v>#N/A</v>
      </c>
      <c r="I36" t="e">
        <f ca="1">GridCalc</f>
        <v>#N/A</v>
      </c>
      <c r="J36" t="e">
        <f ca="1">GridCalc</f>
        <v>#N/A</v>
      </c>
      <c r="K36" t="e">
        <f ca="1">GridCalc</f>
        <v>#N/A</v>
      </c>
      <c r="L36" t="e">
        <f ca="1">GridCalc</f>
        <v>#N/A</v>
      </c>
      <c r="M36" t="e">
        <f ca="1">GridCalc</f>
        <v>#N/A</v>
      </c>
      <c r="N36" t="e">
        <f ca="1">GridCalc</f>
        <v>#N/A</v>
      </c>
      <c r="O36" t="e">
        <f ca="1">GridCalc</f>
        <v>#N/A</v>
      </c>
      <c r="P36">
        <f ca="1">GridCalc</f>
        <v>7.3000000000000007</v>
      </c>
      <c r="Q36">
        <f ca="1">GridCalc</f>
        <v>7.3000000000000007</v>
      </c>
      <c r="R36">
        <f ca="1">GridCalc</f>
        <v>7.3000000000000007</v>
      </c>
      <c r="S36">
        <f ca="1">GridCalc</f>
        <v>7.3000000000000007</v>
      </c>
      <c r="T36">
        <f ca="1">GridCalc</f>
        <v>7.3000000000000007</v>
      </c>
      <c r="U36">
        <f ca="1">GridCalc</f>
        <v>7.3000000000000007</v>
      </c>
      <c r="V36">
        <f ca="1">GridCalc</f>
        <v>7.3000000000000007</v>
      </c>
      <c r="W36">
        <f ca="1">GridCalc</f>
        <v>7.3000000000000007</v>
      </c>
      <c r="X36">
        <f ca="1">GridCalc</f>
        <v>7.3000000000000007</v>
      </c>
      <c r="Y36">
        <f ca="1">GridCalc</f>
        <v>7.3000000000000007</v>
      </c>
      <c r="Z36">
        <f ca="1">GridCalc</f>
        <v>7.3000000000000007</v>
      </c>
      <c r="AA36">
        <f ca="1">GridCalc</f>
        <v>7.3000000000000007</v>
      </c>
      <c r="AB36">
        <f ca="1">GridCalc</f>
        <v>7.3000000000000007</v>
      </c>
      <c r="AC36">
        <f ca="1">GridCalc</f>
        <v>7.3000000000000007</v>
      </c>
      <c r="AD36">
        <f ca="1">GridCalc</f>
        <v>7.3000000000000007</v>
      </c>
      <c r="AE36">
        <f ca="1">GridCalc</f>
        <v>7.3000000000000007</v>
      </c>
      <c r="AF36">
        <f ca="1">GridCalc</f>
        <v>7.3000000000000007</v>
      </c>
      <c r="AG36">
        <f ca="1">GridCalc</f>
        <v>7.3000000000000007</v>
      </c>
      <c r="AH36">
        <f ca="1">GridCalc</f>
        <v>7.3000000000000007</v>
      </c>
      <c r="AI36">
        <f ca="1">GridCalc</f>
        <v>7.3000000000000007</v>
      </c>
    </row>
    <row r="37" spans="1:35" x14ac:dyDescent="0.2">
      <c r="A37">
        <f t="shared" si="3"/>
        <v>6.3000000000000007</v>
      </c>
      <c r="B37">
        <v>6</v>
      </c>
      <c r="C37">
        <f t="shared" ca="1" si="2"/>
        <v>5</v>
      </c>
      <c r="D37" t="str">
        <f ca="1">INDEX(Activities[ACTIVITY],MATCH($C37,Activities[Id],0))</f>
        <v>Create Assets</v>
      </c>
      <c r="E37" t="e">
        <f ca="1">GridCalc</f>
        <v>#N/A</v>
      </c>
      <c r="F37" t="e">
        <f ca="1">GridCalc</f>
        <v>#N/A</v>
      </c>
      <c r="G37" t="e">
        <f ca="1">GridCalc</f>
        <v>#N/A</v>
      </c>
      <c r="H37" t="e">
        <f ca="1">GridCalc</f>
        <v>#N/A</v>
      </c>
      <c r="I37" t="e">
        <f ca="1">GridCalc</f>
        <v>#N/A</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f ca="1">GridCalc</f>
        <v>6.3000000000000007</v>
      </c>
      <c r="T37">
        <f ca="1">GridCalc</f>
        <v>6.3000000000000007</v>
      </c>
      <c r="U37">
        <f ca="1">GridCalc</f>
        <v>6.3000000000000007</v>
      </c>
      <c r="V37">
        <f ca="1">GridCalc</f>
        <v>6.3000000000000007</v>
      </c>
      <c r="W37">
        <f ca="1">GridCalc</f>
        <v>6.3000000000000007</v>
      </c>
      <c r="X37">
        <f ca="1">GridCalc</f>
        <v>6.3000000000000007</v>
      </c>
      <c r="Y37">
        <f ca="1">GridCalc</f>
        <v>6.3000000000000007</v>
      </c>
      <c r="Z37">
        <f ca="1">GridCalc</f>
        <v>6.3000000000000007</v>
      </c>
      <c r="AA37">
        <f ca="1">GridCalc</f>
        <v>6.3000000000000007</v>
      </c>
      <c r="AB37">
        <f ca="1">GridCalc</f>
        <v>6.3000000000000007</v>
      </c>
      <c r="AC37">
        <f ca="1">GridCalc</f>
        <v>6.3000000000000007</v>
      </c>
      <c r="AD37">
        <f ca="1">GridCalc</f>
        <v>6.3000000000000007</v>
      </c>
      <c r="AE37">
        <f ca="1">GridCalc</f>
        <v>6.3000000000000007</v>
      </c>
      <c r="AF37">
        <f ca="1">GridCalc</f>
        <v>6.3000000000000007</v>
      </c>
      <c r="AG37">
        <f ca="1">GridCalc</f>
        <v>6.3000000000000007</v>
      </c>
      <c r="AH37">
        <f ca="1">GridCalc</f>
        <v>6.3000000000000007</v>
      </c>
      <c r="AI37">
        <f ca="1">GridCalc</f>
        <v>6.3000000000000007</v>
      </c>
    </row>
    <row r="38" spans="1:35" x14ac:dyDescent="0.2">
      <c r="A38">
        <f t="shared" si="3"/>
        <v>5.3000000000000007</v>
      </c>
      <c r="B38">
        <v>7</v>
      </c>
      <c r="C38">
        <f t="shared" ca="1" si="2"/>
        <v>6</v>
      </c>
      <c r="D38" t="str">
        <f ca="1">INDEX(Activities[ACTIVITY],MATCH($C38,Activities[Id],0))</f>
        <v>Impliment Level Design (section 1)</v>
      </c>
      <c r="E38" t="e">
        <f ca="1">GridCalc</f>
        <v>#N/A</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t="e">
        <f ca="1">GridCalc</f>
        <v>#N/A</v>
      </c>
      <c r="Q38" t="e">
        <f ca="1">GridCalc</f>
        <v>#N/A</v>
      </c>
      <c r="R38" t="e">
        <f ca="1">GridCalc</f>
        <v>#N/A</v>
      </c>
      <c r="S38">
        <f ca="1">GridCalc</f>
        <v>5.3000000000000007</v>
      </c>
      <c r="T38">
        <f ca="1">GridCalc</f>
        <v>5.3000000000000007</v>
      </c>
      <c r="U38">
        <f ca="1">GridCalc</f>
        <v>5.3000000000000007</v>
      </c>
      <c r="V38">
        <f ca="1">GridCalc</f>
        <v>5.3000000000000007</v>
      </c>
      <c r="W38">
        <f ca="1">GridCalc</f>
        <v>5.3000000000000007</v>
      </c>
      <c r="X38">
        <f ca="1">GridCalc</f>
        <v>5.3000000000000007</v>
      </c>
      <c r="Y38">
        <f ca="1">GridCalc</f>
        <v>5.3000000000000007</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
      <c r="A39">
        <f t="shared" si="3"/>
        <v>4.3000000000000007</v>
      </c>
      <c r="B39">
        <v>8</v>
      </c>
      <c r="C39">
        <f t="shared" ca="1" si="2"/>
        <v>7</v>
      </c>
      <c r="D39" t="str">
        <f ca="1">INDEX(Activities[ACTIVITY],MATCH($C39,Activities[Id],0))</f>
        <v>Impliment Level Design (section 2)</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t="e">
        <f ca="1">GridCalc</f>
        <v>#N/A</v>
      </c>
      <c r="Y39">
        <f ca="1">GridCalc</f>
        <v>4.3000000000000007</v>
      </c>
      <c r="Z39">
        <f ca="1">GridCalc</f>
        <v>4.3000000000000007</v>
      </c>
      <c r="AA39">
        <f ca="1">GridCalc</f>
        <v>4.3000000000000007</v>
      </c>
      <c r="AB39">
        <f ca="1">GridCalc</f>
        <v>4.3000000000000007</v>
      </c>
      <c r="AC39">
        <f ca="1">GridCalc</f>
        <v>4.3000000000000007</v>
      </c>
      <c r="AD39" t="e">
        <f ca="1">GridCalc</f>
        <v>#N/A</v>
      </c>
      <c r="AE39" t="e">
        <f ca="1">GridCalc</f>
        <v>#N/A</v>
      </c>
      <c r="AF39" t="e">
        <f ca="1">GridCalc</f>
        <v>#N/A</v>
      </c>
      <c r="AG39" t="e">
        <f ca="1">GridCalc</f>
        <v>#N/A</v>
      </c>
      <c r="AH39" t="e">
        <f ca="1">GridCalc</f>
        <v>#N/A</v>
      </c>
      <c r="AI39" t="e">
        <f ca="1">GridCalc</f>
        <v>#N/A</v>
      </c>
    </row>
    <row r="40" spans="1:35" x14ac:dyDescent="0.2">
      <c r="A40">
        <f t="shared" si="3"/>
        <v>3.3000000000000007</v>
      </c>
      <c r="B40">
        <v>9</v>
      </c>
      <c r="C40">
        <f t="shared" ca="1" si="2"/>
        <v>8</v>
      </c>
      <c r="D40" t="str">
        <f ca="1">INDEX(Activities[ACTIVITY],MATCH($C40,Activities[Id],0))</f>
        <v>Impliment Level Design (section 3)</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f ca="1">GridCalc</f>
        <v>3.3000000000000007</v>
      </c>
      <c r="AF40">
        <f ca="1">GridCalc</f>
        <v>3.3000000000000007</v>
      </c>
      <c r="AG40">
        <f ca="1">GridCalc</f>
        <v>3.3000000000000007</v>
      </c>
      <c r="AH40">
        <f ca="1">GridCalc</f>
        <v>3.3000000000000007</v>
      </c>
      <c r="AI40">
        <f ca="1">GridCalc</f>
        <v>3.3000000000000007</v>
      </c>
    </row>
    <row r="43" spans="1:35" x14ac:dyDescent="0.2">
      <c r="E43" s="1">
        <f>E31</f>
        <v>42647</v>
      </c>
      <c r="F43" s="1">
        <f t="shared" ref="F43:AH43" si="4">F31</f>
        <v>42648</v>
      </c>
      <c r="G43" s="1">
        <f t="shared" si="4"/>
        <v>42649</v>
      </c>
      <c r="H43" s="1">
        <f t="shared" si="4"/>
        <v>42650</v>
      </c>
      <c r="I43" s="1">
        <f t="shared" si="4"/>
        <v>42651</v>
      </c>
      <c r="J43" s="1">
        <f t="shared" si="4"/>
        <v>42652</v>
      </c>
      <c r="K43" s="1">
        <f t="shared" si="4"/>
        <v>42653</v>
      </c>
      <c r="L43" s="1">
        <f t="shared" si="4"/>
        <v>42654</v>
      </c>
      <c r="M43" s="1">
        <f t="shared" si="4"/>
        <v>42655</v>
      </c>
      <c r="N43" s="1">
        <f t="shared" si="4"/>
        <v>42656</v>
      </c>
      <c r="O43" s="1">
        <f t="shared" si="4"/>
        <v>42657</v>
      </c>
      <c r="P43" s="1">
        <f t="shared" si="4"/>
        <v>42658</v>
      </c>
      <c r="Q43" s="1">
        <f t="shared" si="4"/>
        <v>42659</v>
      </c>
      <c r="R43" s="1">
        <f t="shared" si="4"/>
        <v>42660</v>
      </c>
      <c r="S43" s="1">
        <f t="shared" si="4"/>
        <v>42661</v>
      </c>
      <c r="T43" s="1">
        <f t="shared" si="4"/>
        <v>42662</v>
      </c>
      <c r="U43" s="1">
        <f t="shared" si="4"/>
        <v>42663</v>
      </c>
      <c r="V43" s="1">
        <f t="shared" si="4"/>
        <v>42664</v>
      </c>
      <c r="W43" s="1">
        <f t="shared" si="4"/>
        <v>42665</v>
      </c>
      <c r="X43" s="1">
        <f t="shared" si="4"/>
        <v>42666</v>
      </c>
      <c r="Y43" s="1">
        <f t="shared" si="4"/>
        <v>42667</v>
      </c>
      <c r="Z43" s="1">
        <f t="shared" si="4"/>
        <v>42668</v>
      </c>
      <c r="AA43" s="1">
        <f t="shared" si="4"/>
        <v>42669</v>
      </c>
      <c r="AB43" s="1">
        <f t="shared" si="4"/>
        <v>42670</v>
      </c>
      <c r="AC43" s="1">
        <f t="shared" si="4"/>
        <v>42671</v>
      </c>
      <c r="AD43" s="1">
        <f t="shared" si="4"/>
        <v>42672</v>
      </c>
      <c r="AE43" s="1">
        <f t="shared" si="4"/>
        <v>42673</v>
      </c>
      <c r="AF43" s="1">
        <f t="shared" si="4"/>
        <v>42674</v>
      </c>
      <c r="AG43" s="1">
        <f t="shared" si="4"/>
        <v>42675</v>
      </c>
      <c r="AH43" s="1">
        <f t="shared" si="4"/>
        <v>42676</v>
      </c>
    </row>
    <row r="44" spans="1:35" x14ac:dyDescent="0.2">
      <c r="C44" t="e">
        <f ca="1">C32</f>
        <v>#N/A</v>
      </c>
      <c r="D44" t="e">
        <f ca="1">UPPER(INDEX(Activities[ACTIVITY],MATCH($C44,Activities[Id],0)))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f t="shared" ref="C45:C52" ca="1" si="6">C33</f>
        <v>1</v>
      </c>
      <c r="D45" t="str">
        <f ca="1">UPPER(INDEX(Activities[ACTIVITY],MATCH($C45,Activities[Id],0)))</f>
        <v>PROJECT START</v>
      </c>
      <c r="E45">
        <f t="shared" ref="E45:AH45" ca="1" si="7">IF(ISERROR(F33),E33,NA())</f>
        <v>10.3</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f t="shared" ca="1" si="6"/>
        <v>2</v>
      </c>
      <c r="D46" t="str">
        <f ca="1">UPPER(INDEX(Activities[ACTIVITY],MATCH($C46,Activities[Id],0)))</f>
        <v>BRAINSTORM/ ASSIGN JOBS</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f t="shared" ca="1" si="8"/>
        <v>9.3000000000000007</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f t="shared" ca="1" si="6"/>
        <v>3</v>
      </c>
      <c r="D47" t="str">
        <f ca="1">UPPER(INDEX(Activities[ACTIVITY],MATCH($C47,Activities[Id],0)))</f>
        <v>CREATE ART/ LEVEL DESIGN</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f t="shared" ca="1" si="9"/>
        <v>8.3000000000000007</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f t="shared" ca="1" si="6"/>
        <v>4</v>
      </c>
      <c r="D48" t="str">
        <f ca="1">UPPER(INDEX(Activities[ACTIVITY],MATCH($C48,Activities[Id],0)))</f>
        <v>CREATE ENEMY CHARACTERS/ AI</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5</v>
      </c>
      <c r="D49" t="str">
        <f ca="1">UPPER(INDEX(Activities[ACTIVITY],MATCH($C49,Activities[Id],0)))</f>
        <v>CREATE ASSETS</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f t="shared" ca="1" si="6"/>
        <v>6</v>
      </c>
      <c r="D50" t="str">
        <f ca="1">UPPER(INDEX(Activities[ACTIVITY],MATCH($C50,Activities[Id],0)))</f>
        <v>IMPLIMENT LEVEL DESIGN (SECTION 1)</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f t="shared" ca="1" si="12"/>
        <v>5.3000000000000007</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f t="shared" ca="1" si="6"/>
        <v>7</v>
      </c>
      <c r="D51" t="str">
        <f ca="1">UPPER(INDEX(Activities[ACTIVITY],MATCH($C51,Activities[Id],0)))</f>
        <v>IMPLIMENT LEVEL DESIGN (SECTION 2)</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f t="shared" ca="1" si="13"/>
        <v>4.3000000000000007</v>
      </c>
      <c r="AD51" t="e">
        <f t="shared" ca="1" si="13"/>
        <v>#N/A</v>
      </c>
      <c r="AE51" t="e">
        <f t="shared" ca="1" si="13"/>
        <v>#N/A</v>
      </c>
      <c r="AF51" t="e">
        <f t="shared" ca="1" si="13"/>
        <v>#N/A</v>
      </c>
      <c r="AG51" t="e">
        <f t="shared" ca="1" si="13"/>
        <v>#N/A</v>
      </c>
      <c r="AH51" t="e">
        <f t="shared" ca="1" si="13"/>
        <v>#N/A</v>
      </c>
    </row>
    <row r="52" spans="3:34" x14ac:dyDescent="0.2">
      <c r="C52">
        <f t="shared" ca="1" si="6"/>
        <v>8</v>
      </c>
      <c r="D52" t="str">
        <f ca="1">UPPER(INDEX(Activities[ACTIVITY],MATCH($C52,Activities[Id],0)))</f>
        <v>IMPLIMENT LEVEL DESIGN (SECTION 3)</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
      <c r="E55" s="1">
        <f>E31</f>
        <v>42647</v>
      </c>
      <c r="F55" s="1">
        <f t="shared" ref="F55:AH55" si="15">F31</f>
        <v>42648</v>
      </c>
      <c r="G55" s="1">
        <f t="shared" si="15"/>
        <v>42649</v>
      </c>
      <c r="H55" s="1">
        <f t="shared" si="15"/>
        <v>42650</v>
      </c>
      <c r="I55" s="1">
        <f t="shared" si="15"/>
        <v>42651</v>
      </c>
      <c r="J55" s="1">
        <f t="shared" si="15"/>
        <v>42652</v>
      </c>
      <c r="K55" s="1">
        <f t="shared" si="15"/>
        <v>42653</v>
      </c>
      <c r="L55" s="1">
        <f t="shared" si="15"/>
        <v>42654</v>
      </c>
      <c r="M55" s="1">
        <f t="shared" si="15"/>
        <v>42655</v>
      </c>
      <c r="N55" s="1">
        <f t="shared" si="15"/>
        <v>42656</v>
      </c>
      <c r="O55" s="1">
        <f t="shared" si="15"/>
        <v>42657</v>
      </c>
      <c r="P55" s="1">
        <f t="shared" si="15"/>
        <v>42658</v>
      </c>
      <c r="Q55" s="1">
        <f t="shared" si="15"/>
        <v>42659</v>
      </c>
      <c r="R55" s="1">
        <f t="shared" si="15"/>
        <v>42660</v>
      </c>
      <c r="S55" s="1">
        <f t="shared" si="15"/>
        <v>42661</v>
      </c>
      <c r="T55" s="1">
        <f t="shared" si="15"/>
        <v>42662</v>
      </c>
      <c r="U55" s="1">
        <f t="shared" si="15"/>
        <v>42663</v>
      </c>
      <c r="V55" s="1">
        <f t="shared" si="15"/>
        <v>42664</v>
      </c>
      <c r="W55" s="1">
        <f t="shared" si="15"/>
        <v>42665</v>
      </c>
      <c r="X55" s="1">
        <f t="shared" si="15"/>
        <v>42666</v>
      </c>
      <c r="Y55" s="1">
        <f t="shared" si="15"/>
        <v>42667</v>
      </c>
      <c r="Z55" s="1">
        <f t="shared" si="15"/>
        <v>42668</v>
      </c>
      <c r="AA55" s="1">
        <f t="shared" si="15"/>
        <v>42669</v>
      </c>
      <c r="AB55" s="1">
        <f t="shared" si="15"/>
        <v>42670</v>
      </c>
      <c r="AC55" s="1">
        <f t="shared" si="15"/>
        <v>42671</v>
      </c>
      <c r="AD55" s="1">
        <f t="shared" si="15"/>
        <v>42672</v>
      </c>
      <c r="AE55" s="1">
        <f t="shared" si="15"/>
        <v>42673</v>
      </c>
      <c r="AF55" s="1">
        <f t="shared" si="15"/>
        <v>42674</v>
      </c>
      <c r="AG55" s="1">
        <f t="shared" si="15"/>
        <v>42675</v>
      </c>
      <c r="AH55" s="1">
        <f t="shared" si="15"/>
        <v>42676</v>
      </c>
    </row>
    <row r="56" spans="3:34" x14ac:dyDescent="0.2">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DATE(YEAR(MIN(E55:AH55)),MONTH(MIN(E55:AH55)),1)</f>
        <v>42644</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f t="shared" si="17"/>
        <v>0.5</v>
      </c>
      <c r="X58">
        <f t="shared" si="17"/>
        <v>0.5</v>
      </c>
      <c r="Y58">
        <f t="shared" si="17"/>
        <v>0.5</v>
      </c>
      <c r="Z58">
        <f t="shared" si="17"/>
        <v>0.5</v>
      </c>
      <c r="AA58">
        <f t="shared" si="17"/>
        <v>0.5</v>
      </c>
      <c r="AB58">
        <f t="shared" si="17"/>
        <v>0.5</v>
      </c>
      <c r="AC58">
        <f t="shared" si="17"/>
        <v>0.5</v>
      </c>
      <c r="AD58">
        <f t="shared" si="17"/>
        <v>0.5</v>
      </c>
      <c r="AE58">
        <f t="shared" si="17"/>
        <v>0.5</v>
      </c>
      <c r="AF58">
        <f t="shared" si="17"/>
        <v>0.5</v>
      </c>
      <c r="AG58" t="e">
        <f t="shared" si="17"/>
        <v>#N/A</v>
      </c>
      <c r="AH58" t="e">
        <f t="shared" si="17"/>
        <v>#N/A</v>
      </c>
    </row>
    <row r="59" spans="3:34" x14ac:dyDescent="0.2">
      <c r="D59" s="3" t="str">
        <f>TEXT(D58,"mmm yyyy") &amp; " - Top Band"</f>
        <v>Oct 2016 -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f t="shared" si="18"/>
        <v>13</v>
      </c>
      <c r="X59">
        <f t="shared" si="18"/>
        <v>13</v>
      </c>
      <c r="Y59">
        <f t="shared" si="18"/>
        <v>13</v>
      </c>
      <c r="Z59">
        <f t="shared" si="18"/>
        <v>13</v>
      </c>
      <c r="AA59">
        <f t="shared" si="18"/>
        <v>13</v>
      </c>
      <c r="AB59">
        <f t="shared" si="18"/>
        <v>13</v>
      </c>
      <c r="AC59">
        <f t="shared" si="18"/>
        <v>13</v>
      </c>
      <c r="AD59">
        <f t="shared" si="18"/>
        <v>13</v>
      </c>
      <c r="AE59">
        <f t="shared" si="18"/>
        <v>13</v>
      </c>
      <c r="AF59">
        <f t="shared" si="18"/>
        <v>13</v>
      </c>
      <c r="AG59" t="e">
        <f t="shared" si="18"/>
        <v>#N/A</v>
      </c>
      <c r="AH59" t="e">
        <f t="shared" si="18"/>
        <v>#N/A</v>
      </c>
    </row>
    <row r="60" spans="3:34" x14ac:dyDescent="0.2">
      <c r="D60" s="3"/>
    </row>
    <row r="61" spans="3:34" x14ac:dyDescent="0.2">
      <c r="D61" s="3">
        <f>EOMONTH(D58,0)+1</f>
        <v>42675</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t="e">
        <f t="shared" si="19"/>
        <v>#N/A</v>
      </c>
      <c r="X61" t="e">
        <f t="shared" si="19"/>
        <v>#N/A</v>
      </c>
      <c r="Y61" t="e">
        <f t="shared" si="19"/>
        <v>#N/A</v>
      </c>
      <c r="Z61" t="e">
        <f t="shared" si="19"/>
        <v>#N/A</v>
      </c>
      <c r="AA61" t="e">
        <f t="shared" si="19"/>
        <v>#N/A</v>
      </c>
      <c r="AB61" t="e">
        <f t="shared" si="19"/>
        <v>#N/A</v>
      </c>
      <c r="AC61" t="e">
        <f t="shared" si="19"/>
        <v>#N/A</v>
      </c>
      <c r="AD61" t="e">
        <f t="shared" si="19"/>
        <v>#N/A</v>
      </c>
      <c r="AE61" t="e">
        <f t="shared" si="19"/>
        <v>#N/A</v>
      </c>
      <c r="AF61" t="e">
        <f t="shared" si="19"/>
        <v>#N/A</v>
      </c>
      <c r="AG61">
        <f t="shared" si="19"/>
        <v>0.5</v>
      </c>
      <c r="AH61">
        <f t="shared" si="19"/>
        <v>0.5</v>
      </c>
    </row>
    <row r="62" spans="3:34" x14ac:dyDescent="0.2">
      <c r="D62" s="3" t="str">
        <f>TEXT(D61,"mmm yyyy") &amp; " - Top Band"</f>
        <v>Nov 2016 -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t="e">
        <f t="shared" si="20"/>
        <v>#N/A</v>
      </c>
      <c r="X62" t="e">
        <f t="shared" si="20"/>
        <v>#N/A</v>
      </c>
      <c r="Y62" t="e">
        <f t="shared" si="20"/>
        <v>#N/A</v>
      </c>
      <c r="Z62" t="e">
        <f t="shared" si="20"/>
        <v>#N/A</v>
      </c>
      <c r="AA62" t="e">
        <f t="shared" si="20"/>
        <v>#N/A</v>
      </c>
      <c r="AB62" t="e">
        <f t="shared" si="20"/>
        <v>#N/A</v>
      </c>
      <c r="AC62" t="e">
        <f t="shared" si="20"/>
        <v>#N/A</v>
      </c>
      <c r="AD62" t="e">
        <f t="shared" si="20"/>
        <v>#N/A</v>
      </c>
      <c r="AE62" t="e">
        <f t="shared" si="20"/>
        <v>#N/A</v>
      </c>
      <c r="AF62" t="e">
        <f t="shared" si="20"/>
        <v>#N/A</v>
      </c>
      <c r="AG62">
        <f t="shared" si="20"/>
        <v>13</v>
      </c>
      <c r="AH62">
        <f t="shared" si="20"/>
        <v>13</v>
      </c>
    </row>
    <row r="63" spans="3:34" x14ac:dyDescent="0.2">
      <c r="D63" s="3"/>
    </row>
    <row r="65" spans="4:34" x14ac:dyDescent="0.2">
      <c r="D65" s="3">
        <f>D58+1</f>
        <v>42645</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
      <c r="D66" s="3">
        <f>D61+1</f>
        <v>42676</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f t="shared" si="21"/>
        <v>0.5</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LEFT(UPPER(TEXT(E55,"ddd")),$D70)</f>
        <v>TUE</v>
      </c>
      <c r="F70" t="str">
        <f t="shared" ref="F70:AH70" si="23">LEFT(UPPER(TEXT(F55,"ddd")),$D70)</f>
        <v>WED</v>
      </c>
      <c r="G70" t="str">
        <f t="shared" si="23"/>
        <v>THU</v>
      </c>
      <c r="H70" t="str">
        <f t="shared" si="23"/>
        <v>FRI</v>
      </c>
      <c r="I70" t="str">
        <f t="shared" si="23"/>
        <v>SAT</v>
      </c>
      <c r="J70" t="str">
        <f t="shared" si="23"/>
        <v>SUN</v>
      </c>
      <c r="K70" t="str">
        <f t="shared" si="23"/>
        <v>MON</v>
      </c>
      <c r="L70" t="str">
        <f t="shared" si="23"/>
        <v>TUE</v>
      </c>
      <c r="M70" t="str">
        <f t="shared" si="23"/>
        <v>WED</v>
      </c>
      <c r="N70" t="str">
        <f t="shared" si="23"/>
        <v>THU</v>
      </c>
      <c r="O70" t="str">
        <f t="shared" si="23"/>
        <v>FRI</v>
      </c>
      <c r="P70" t="str">
        <f t="shared" si="23"/>
        <v>SAT</v>
      </c>
      <c r="Q70" t="str">
        <f t="shared" si="23"/>
        <v>SUN</v>
      </c>
      <c r="R70" t="str">
        <f t="shared" si="23"/>
        <v>MON</v>
      </c>
      <c r="S70" t="str">
        <f t="shared" si="23"/>
        <v>TUE</v>
      </c>
      <c r="T70" t="str">
        <f t="shared" si="23"/>
        <v>WED</v>
      </c>
      <c r="U70" t="str">
        <f t="shared" si="23"/>
        <v>THU</v>
      </c>
      <c r="V70" t="str">
        <f t="shared" si="23"/>
        <v>FRI</v>
      </c>
      <c r="W70" t="str">
        <f t="shared" si="23"/>
        <v>SAT</v>
      </c>
      <c r="X70" t="str">
        <f t="shared" si="23"/>
        <v>SUN</v>
      </c>
      <c r="Y70" t="str">
        <f t="shared" si="23"/>
        <v>MON</v>
      </c>
      <c r="Z70" t="str">
        <f t="shared" si="23"/>
        <v>TUE</v>
      </c>
      <c r="AA70" t="str">
        <f t="shared" si="23"/>
        <v>WED</v>
      </c>
      <c r="AB70" t="str">
        <f t="shared" si="23"/>
        <v>THU</v>
      </c>
      <c r="AC70" t="str">
        <f t="shared" si="23"/>
        <v>FRI</v>
      </c>
      <c r="AD70" t="str">
        <f t="shared" si="23"/>
        <v>SAT</v>
      </c>
      <c r="AE70" t="str">
        <f t="shared" si="23"/>
        <v>SUN</v>
      </c>
      <c r="AF70" t="str">
        <f t="shared" si="23"/>
        <v>MON</v>
      </c>
      <c r="AG70" t="str">
        <f t="shared" si="23"/>
        <v>TUE</v>
      </c>
      <c r="AH70" t="str">
        <f t="shared" si="23"/>
        <v>WED</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TEXT(E55,"dd")</f>
        <v>04</v>
      </c>
      <c r="F72" t="str">
        <f t="shared" ref="F72:AH72" si="24">TEXT(F55,"dd")</f>
        <v>05</v>
      </c>
      <c r="G72" t="str">
        <f t="shared" si="24"/>
        <v>06</v>
      </c>
      <c r="H72" t="str">
        <f t="shared" si="24"/>
        <v>07</v>
      </c>
      <c r="I72" t="str">
        <f t="shared" si="24"/>
        <v>08</v>
      </c>
      <c r="J72" t="str">
        <f t="shared" si="24"/>
        <v>09</v>
      </c>
      <c r="K72" t="str">
        <f t="shared" si="24"/>
        <v>10</v>
      </c>
      <c r="L72" t="str">
        <f t="shared" si="24"/>
        <v>11</v>
      </c>
      <c r="M72" t="str">
        <f t="shared" si="24"/>
        <v>12</v>
      </c>
      <c r="N72" t="str">
        <f t="shared" si="24"/>
        <v>13</v>
      </c>
      <c r="O72" t="str">
        <f t="shared" si="24"/>
        <v>14</v>
      </c>
      <c r="P72" t="str">
        <f t="shared" si="24"/>
        <v>15</v>
      </c>
      <c r="Q72" t="str">
        <f t="shared" si="24"/>
        <v>16</v>
      </c>
      <c r="R72" t="str">
        <f t="shared" si="24"/>
        <v>17</v>
      </c>
      <c r="S72" t="str">
        <f t="shared" si="24"/>
        <v>18</v>
      </c>
      <c r="T72" t="str">
        <f t="shared" si="24"/>
        <v>19</v>
      </c>
      <c r="U72" t="str">
        <f t="shared" si="24"/>
        <v>20</v>
      </c>
      <c r="V72" t="str">
        <f t="shared" si="24"/>
        <v>21</v>
      </c>
      <c r="W72" t="str">
        <f t="shared" si="24"/>
        <v>22</v>
      </c>
      <c r="X72" t="str">
        <f t="shared" si="24"/>
        <v>23</v>
      </c>
      <c r="Y72" t="str">
        <f t="shared" si="24"/>
        <v>24</v>
      </c>
      <c r="Z72" t="str">
        <f t="shared" si="24"/>
        <v>25</v>
      </c>
      <c r="AA72" t="str">
        <f t="shared" si="24"/>
        <v>26</v>
      </c>
      <c r="AB72" t="str">
        <f t="shared" si="24"/>
        <v>27</v>
      </c>
      <c r="AC72" t="str">
        <f t="shared" si="24"/>
        <v>28</v>
      </c>
      <c r="AD72" t="str">
        <f t="shared" si="24"/>
        <v>29</v>
      </c>
      <c r="AE72" t="str">
        <f t="shared" si="24"/>
        <v>30</v>
      </c>
      <c r="AF72" t="str">
        <f t="shared" si="24"/>
        <v>31</v>
      </c>
      <c r="AG72" t="str">
        <f t="shared" si="24"/>
        <v>01</v>
      </c>
      <c r="AH72" t="str">
        <f t="shared" si="24"/>
        <v>02</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Timeline</vt:lpstr>
      <vt:lpstr>calcs</vt:lpstr>
      <vt:lpstr>StartDate</vt:lpstr>
      <vt:lpstr>StartDateWindow</vt:lpstr>
      <vt:lpstr>WindowDays</vt:lpstr>
      <vt:lpstr>WindowOffset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2016-11-15T07:02:34Z</dcterms:created>
  <dcterms:modified xsi:type="dcterms:W3CDTF">2016-11-15T08:44:15Z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