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chivos Tec\Agosto 2020\MSP Línea\Planta Virtual\Bases\"/>
    </mc:Choice>
  </mc:AlternateContent>
  <xr:revisionPtr revIDLastSave="0" documentId="13_ncr:1_{75ABA312-736B-4D87-ADAB-02F19C6EC906}" xr6:coauthVersionLast="45" xr6:coauthVersionMax="45" xr10:uidLastSave="{00000000-0000-0000-0000-000000000000}"/>
  <bookViews>
    <workbookView xWindow="-120" yWindow="-120" windowWidth="20730" windowHeight="11160" activeTab="4" xr2:uid="{6ADD076C-01E1-A84E-B327-C78B1F259279}"/>
  </bookViews>
  <sheets>
    <sheet name="Productividad" sheetId="1" r:id="rId1"/>
    <sheet name="Supply Chain" sheetId="5" r:id="rId2"/>
    <sheet name="Costo Deportivo" sheetId="4" r:id="rId3"/>
    <sheet name="Costo Estandar" sheetId="6" r:id="rId4"/>
    <sheet name="Costo F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7" l="1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7" l="1"/>
  <c r="G23" i="7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6" i="4"/>
  <c r="F26" i="6" l="1"/>
  <c r="F7" i="1"/>
  <c r="F8" i="1"/>
  <c r="F9" i="1"/>
  <c r="F10" i="1"/>
  <c r="F6" i="1"/>
  <c r="F11" i="1" l="1"/>
  <c r="H11" i="1" s="1"/>
</calcChain>
</file>

<file path=xl/sharedStrings.xml><?xml version="1.0" encoding="utf-8"?>
<sst xmlns="http://schemas.openxmlformats.org/spreadsheetml/2006/main" count="286" uniqueCount="166">
  <si>
    <t>Operación</t>
  </si>
  <si>
    <t>Descripción del proceso</t>
  </si>
  <si>
    <t>Productividad Proceso</t>
  </si>
  <si>
    <t>No. parte involucrada</t>
  </si>
  <si>
    <t>Productividad de la parte</t>
  </si>
  <si>
    <t>Productividad Total</t>
  </si>
  <si>
    <t>Ensamble de llanta</t>
  </si>
  <si>
    <t>LL200</t>
  </si>
  <si>
    <t>Armado de ejes</t>
  </si>
  <si>
    <t>M004</t>
  </si>
  <si>
    <t>Montado engranes</t>
  </si>
  <si>
    <t>P001</t>
  </si>
  <si>
    <t>Armado lateral chasis</t>
  </si>
  <si>
    <t>M010</t>
  </si>
  <si>
    <t>Armado frente</t>
  </si>
  <si>
    <t>M16</t>
  </si>
  <si>
    <t>Entonces, si quieres vender 100 coches tienes que comprar material para hacer 188 coches por el porcentaje de efectividad</t>
  </si>
  <si>
    <t>Ítem</t>
  </si>
  <si>
    <t>Descripción</t>
  </si>
  <si>
    <t>Llanta trasera</t>
  </si>
  <si>
    <t>LL201</t>
  </si>
  <si>
    <t>Llanta delantera</t>
  </si>
  <si>
    <t>LL202</t>
  </si>
  <si>
    <t>Rin delantero</t>
  </si>
  <si>
    <t>LL203</t>
  </si>
  <si>
    <t>Rin trasero</t>
  </si>
  <si>
    <t>P100</t>
  </si>
  <si>
    <t>Manguera naranja</t>
  </si>
  <si>
    <t>P102</t>
  </si>
  <si>
    <t>Soporte naranja trasero</t>
  </si>
  <si>
    <t>P103</t>
  </si>
  <si>
    <t>Tablero naranja</t>
  </si>
  <si>
    <t>P104</t>
  </si>
  <si>
    <t>Gomas</t>
  </si>
  <si>
    <t>P105</t>
  </si>
  <si>
    <t>Unión naranja delantera</t>
  </si>
  <si>
    <t>M001</t>
  </si>
  <si>
    <t>Base trasera (chasis)</t>
  </si>
  <si>
    <t>M002</t>
  </si>
  <si>
    <t>Base de metal vino</t>
  </si>
  <si>
    <t>M003</t>
  </si>
  <si>
    <t>Eje</t>
  </si>
  <si>
    <t>Soporte de metal laterales</t>
  </si>
  <si>
    <t>M006</t>
  </si>
  <si>
    <t>Unión eje trasero</t>
  </si>
  <si>
    <t>M007</t>
  </si>
  <si>
    <t>Base delantero (chasis)</t>
  </si>
  <si>
    <t>M008</t>
  </si>
  <si>
    <t>Soporte L</t>
  </si>
  <si>
    <t>M009</t>
  </si>
  <si>
    <t>Puertas vino (chasis)</t>
  </si>
  <si>
    <t>Bases manguera naranja</t>
  </si>
  <si>
    <t>T300</t>
  </si>
  <si>
    <t>Tornillo bola chico</t>
  </si>
  <si>
    <t>T300A</t>
  </si>
  <si>
    <t>Tornillo bola mediano</t>
  </si>
  <si>
    <t>T300B</t>
  </si>
  <si>
    <t>Tornillo bola grande</t>
  </si>
  <si>
    <t>T302</t>
  </si>
  <si>
    <t>Tuercas</t>
  </si>
  <si>
    <t>Categoría</t>
  </si>
  <si>
    <t>Cantidad por Unidad</t>
  </si>
  <si>
    <t>LLANTAS</t>
  </si>
  <si>
    <t>PLÁSTICO</t>
  </si>
  <si>
    <t>METAL</t>
  </si>
  <si>
    <t>TORNILLO</t>
  </si>
  <si>
    <t>Código</t>
  </si>
  <si>
    <t>Origen</t>
  </si>
  <si>
    <t>Trayecto</t>
  </si>
  <si>
    <t>Costo</t>
  </si>
  <si>
    <t>A001</t>
  </si>
  <si>
    <t>Asia</t>
  </si>
  <si>
    <t>Proveedor - Puerto</t>
  </si>
  <si>
    <t>A002</t>
  </si>
  <si>
    <t>Puerto Origen – Puerto Destino</t>
  </si>
  <si>
    <t>A003</t>
  </si>
  <si>
    <t>Puerto - Planta</t>
  </si>
  <si>
    <t>A004</t>
  </si>
  <si>
    <t>Vuelo con material urgente</t>
  </si>
  <si>
    <t>E001</t>
  </si>
  <si>
    <t>Europa</t>
  </si>
  <si>
    <t>E002</t>
  </si>
  <si>
    <t>E003</t>
  </si>
  <si>
    <t>E004</t>
  </si>
  <si>
    <t>U001</t>
  </si>
  <si>
    <t>USA</t>
  </si>
  <si>
    <t>Planta Proveedor – Planta</t>
  </si>
  <si>
    <t>U002</t>
  </si>
  <si>
    <t>México</t>
  </si>
  <si>
    <t>Planta Proveedor –Planta</t>
  </si>
  <si>
    <t xml:space="preserve">Costo </t>
  </si>
  <si>
    <t>Subtotal</t>
  </si>
  <si>
    <t>Total</t>
  </si>
  <si>
    <t>Costo Supply Chain</t>
  </si>
  <si>
    <t>Productividad Meccano</t>
  </si>
  <si>
    <t>Formula 1</t>
  </si>
  <si>
    <t>Folio</t>
  </si>
  <si>
    <t>Nombre</t>
  </si>
  <si>
    <t>No. Piezas</t>
  </si>
  <si>
    <t>Categoria</t>
  </si>
  <si>
    <t>Precio Unitario</t>
  </si>
  <si>
    <t>Costo Total</t>
  </si>
  <si>
    <t>A142</t>
  </si>
  <si>
    <t>L01</t>
  </si>
  <si>
    <t>Llantas</t>
  </si>
  <si>
    <t>Llanta</t>
  </si>
  <si>
    <t>A187</t>
  </si>
  <si>
    <t>L02</t>
  </si>
  <si>
    <t>Rines</t>
  </si>
  <si>
    <t>A737</t>
  </si>
  <si>
    <t>T-Ca</t>
  </si>
  <si>
    <t>tuerca con cabeza</t>
  </si>
  <si>
    <t>Tornilleria</t>
  </si>
  <si>
    <t>A825</t>
  </si>
  <si>
    <t>M03S</t>
  </si>
  <si>
    <t>Placa S de 3 orificios</t>
  </si>
  <si>
    <t>Metal</t>
  </si>
  <si>
    <t>A212</t>
  </si>
  <si>
    <t>MM1</t>
  </si>
  <si>
    <t xml:space="preserve">Soporte del eje </t>
  </si>
  <si>
    <t>A423</t>
  </si>
  <si>
    <t>P03</t>
  </si>
  <si>
    <t>Plastico codo en L</t>
  </si>
  <si>
    <t>plastico</t>
  </si>
  <si>
    <t>A016</t>
  </si>
  <si>
    <t>L00EC</t>
  </si>
  <si>
    <t>eje chico</t>
  </si>
  <si>
    <t>llanta</t>
  </si>
  <si>
    <t>A315</t>
  </si>
  <si>
    <t>L00EG</t>
  </si>
  <si>
    <t>Eje grande</t>
  </si>
  <si>
    <t>A238</t>
  </si>
  <si>
    <t>P01-R</t>
  </si>
  <si>
    <t>Cubierta plastica de tornillo rojo</t>
  </si>
  <si>
    <t>A025</t>
  </si>
  <si>
    <t>PEC</t>
  </si>
  <si>
    <t>Engrane pequeño</t>
  </si>
  <si>
    <t>A326</t>
  </si>
  <si>
    <t>PEG</t>
  </si>
  <si>
    <t>Engrane plastico grande</t>
  </si>
  <si>
    <t>A259</t>
  </si>
  <si>
    <t>PG01</t>
  </si>
  <si>
    <t>Buje transparente</t>
  </si>
  <si>
    <t>A548</t>
  </si>
  <si>
    <t>M05U</t>
  </si>
  <si>
    <t>Placa U 3 orificios</t>
  </si>
  <si>
    <t>metal</t>
  </si>
  <si>
    <t>A138</t>
  </si>
  <si>
    <t>T-Ron</t>
  </si>
  <si>
    <t>Rondanas</t>
  </si>
  <si>
    <t>A337</t>
  </si>
  <si>
    <t>T- Cu</t>
  </si>
  <si>
    <t>tuercas cuadradas</t>
  </si>
  <si>
    <t>B696</t>
  </si>
  <si>
    <t>T40</t>
  </si>
  <si>
    <t>Tornillo de 40mm</t>
  </si>
  <si>
    <t>A447</t>
  </si>
  <si>
    <t>T21</t>
  </si>
  <si>
    <t>Tornillo de 21 mm</t>
  </si>
  <si>
    <t>A347</t>
  </si>
  <si>
    <t>T25</t>
  </si>
  <si>
    <t>Tornillo de 25mm</t>
  </si>
  <si>
    <t>Total de Piezas</t>
  </si>
  <si>
    <t>Con mano de obra</t>
  </si>
  <si>
    <t>Costo Buggy</t>
  </si>
  <si>
    <t>Costo Deportivo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</si>
</sst>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44" fontId="0" fillId="0" borderId="0" xfId="1" applyFont="1"/>
    <xf numFmtId="44" fontId="0" fillId="0" borderId="0" xfId="0" applyNumberFormat="1"/>
    <xf numFmtId="0" fontId="0" fillId="5" borderId="0" xfId="0" applyFill="1"/>
    <xf numFmtId="10" fontId="2" fillId="5" borderId="4" xfId="0" applyNumberFormat="1" applyFont="1" applyFill="1" applyBorder="1" applyAlignment="1">
      <alignment horizontal="justify" vertical="center" wrapText="1"/>
    </xf>
    <xf numFmtId="0" fontId="7" fillId="0" borderId="0" xfId="0" applyFont="1"/>
    <xf numFmtId="44" fontId="4" fillId="2" borderId="5" xfId="1" applyFont="1" applyFill="1" applyBorder="1" applyAlignment="1">
      <alignment horizontal="center" vertical="center" wrapText="1"/>
    </xf>
    <xf numFmtId="44" fontId="5" fillId="3" borderId="5" xfId="1" applyFont="1" applyFill="1" applyBorder="1" applyAlignment="1">
      <alignment horizontal="right" vertical="center"/>
    </xf>
    <xf numFmtId="44" fontId="5" fillId="4" borderId="5" xfId="1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164" fontId="0" fillId="0" borderId="0" xfId="0" applyNumberFormat="1"/>
    <xf numFmtId="0" fontId="8" fillId="0" borderId="0" xfId="0" applyFont="1" applyFill="1" applyAlignment="1"/>
    <xf numFmtId="0" fontId="0" fillId="0" borderId="5" xfId="0" applyBorder="1"/>
    <xf numFmtId="44" fontId="0" fillId="0" borderId="5" xfId="1" applyFont="1" applyBorder="1"/>
    <xf numFmtId="0" fontId="10" fillId="0" borderId="5" xfId="0" applyFont="1" applyBorder="1"/>
    <xf numFmtId="0" fontId="11" fillId="6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4" fillId="6" borderId="0" xfId="0" applyFont="1" applyFill="1"/>
    <xf numFmtId="0" fontId="15" fillId="6" borderId="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ctiludis.com/2012/03/14/dibujos-para-las-vocales/embudo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9719</xdr:colOff>
      <xdr:row>1</xdr:row>
      <xdr:rowOff>166476</xdr:rowOff>
    </xdr:from>
    <xdr:to>
      <xdr:col>12</xdr:col>
      <xdr:colOff>911325</xdr:colOff>
      <xdr:row>16</xdr:row>
      <xdr:rowOff>176413</xdr:rowOff>
    </xdr:to>
    <xdr:pic>
      <xdr:nvPicPr>
        <xdr:cNvPr id="2" name="Marcador de contenido 4" descr="Imagen que contiene tabla, competencia de atletismo, baloncesto, mesa&#10;&#10;Descripción generada automáticamente">
          <a:extLst>
            <a:ext uri="{FF2B5EF4-FFF2-40B4-BE49-F238E27FC236}">
              <a16:creationId xmlns:a16="http://schemas.microsoft.com/office/drawing/2014/main" id="{6746220E-9243-4103-9A39-8B095179460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086530" y="370583"/>
          <a:ext cx="4002091" cy="4432259"/>
        </a:xfrm>
        <a:prstGeom prst="rect">
          <a:avLst/>
        </a:prstGeom>
      </xdr:spPr>
    </xdr:pic>
    <xdr:clientData/>
  </xdr:twoCellAnchor>
  <xdr:twoCellAnchor>
    <xdr:from>
      <xdr:col>10</xdr:col>
      <xdr:colOff>137938</xdr:colOff>
      <xdr:row>2</xdr:row>
      <xdr:rowOff>156795</xdr:rowOff>
    </xdr:from>
    <xdr:to>
      <xdr:col>11</xdr:col>
      <xdr:colOff>865122</xdr:colOff>
      <xdr:row>4</xdr:row>
      <xdr:rowOff>200526</xdr:rowOff>
    </xdr:to>
    <xdr:sp macro="" textlink="">
      <xdr:nvSpPr>
        <xdr:cNvPr id="4" name="CuadroTexto 10">
          <a:extLst>
            <a:ext uri="{FF2B5EF4-FFF2-40B4-BE49-F238E27FC236}">
              <a16:creationId xmlns:a16="http://schemas.microsoft.com/office/drawing/2014/main" id="{BCBB7F70-7080-4516-A486-F2A59101CC9D}"/>
            </a:ext>
          </a:extLst>
        </xdr:cNvPr>
        <xdr:cNvSpPr txBox="1"/>
      </xdr:nvSpPr>
      <xdr:spPr>
        <a:xfrm>
          <a:off x="9313040" y="603887"/>
          <a:ext cx="1786597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 sz="2400"/>
            <a:t>CO= 100</a:t>
          </a:r>
          <a:endParaRPr lang="en-US" sz="2400"/>
        </a:p>
      </xdr:txBody>
    </xdr:sp>
    <xdr:clientData/>
  </xdr:twoCellAnchor>
  <xdr:twoCellAnchor>
    <xdr:from>
      <xdr:col>9</xdr:col>
      <xdr:colOff>478173</xdr:colOff>
      <xdr:row>4</xdr:row>
      <xdr:rowOff>325068</xdr:rowOff>
    </xdr:from>
    <xdr:to>
      <xdr:col>12</xdr:col>
      <xdr:colOff>1617</xdr:colOff>
      <xdr:row>5</xdr:row>
      <xdr:rowOff>111237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7DC7475-ABC3-4B93-9327-B6CFBAF7A327}"/>
            </a:ext>
          </a:extLst>
        </xdr:cNvPr>
        <xdr:cNvSpPr/>
      </xdr:nvSpPr>
      <xdr:spPr>
        <a:xfrm>
          <a:off x="8554984" y="1190094"/>
          <a:ext cx="2623929" cy="3693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Ensamble A 97%</a:t>
          </a:r>
          <a:endParaRPr lang="en-US"/>
        </a:p>
      </xdr:txBody>
    </xdr:sp>
    <xdr:clientData/>
  </xdr:twoCellAnchor>
  <xdr:twoCellAnchor>
    <xdr:from>
      <xdr:col>12</xdr:col>
      <xdr:colOff>376587</xdr:colOff>
      <xdr:row>4</xdr:row>
      <xdr:rowOff>342625</xdr:rowOff>
    </xdr:from>
    <xdr:to>
      <xdr:col>13</xdr:col>
      <xdr:colOff>1035735</xdr:colOff>
      <xdr:row>5</xdr:row>
      <xdr:rowOff>128794</xdr:rowOff>
    </xdr:to>
    <xdr:sp macro="" textlink="">
      <xdr:nvSpPr>
        <xdr:cNvPr id="6" name="CuadroTexto 12">
          <a:extLst>
            <a:ext uri="{FF2B5EF4-FFF2-40B4-BE49-F238E27FC236}">
              <a16:creationId xmlns:a16="http://schemas.microsoft.com/office/drawing/2014/main" id="{8315C72B-9B50-4D21-8107-3A932B9F43E1}"/>
            </a:ext>
          </a:extLst>
        </xdr:cNvPr>
        <xdr:cNvSpPr txBox="1"/>
      </xdr:nvSpPr>
      <xdr:spPr>
        <a:xfrm>
          <a:off x="11553883" y="1207651"/>
          <a:ext cx="178659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97 unidades</a:t>
          </a:r>
          <a:endParaRPr lang="en-US"/>
        </a:p>
      </xdr:txBody>
    </xdr:sp>
    <xdr:clientData/>
  </xdr:twoCellAnchor>
  <xdr:twoCellAnchor>
    <xdr:from>
      <xdr:col>9</xdr:col>
      <xdr:colOff>663702</xdr:colOff>
      <xdr:row>5</xdr:row>
      <xdr:rowOff>221585</xdr:rowOff>
    </xdr:from>
    <xdr:to>
      <xdr:col>11</xdr:col>
      <xdr:colOff>743986</xdr:colOff>
      <xdr:row>6</xdr:row>
      <xdr:rowOff>202142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29F0927-A370-46EC-A16B-87AA538911AE}"/>
            </a:ext>
          </a:extLst>
        </xdr:cNvPr>
        <xdr:cNvSpPr/>
      </xdr:nvSpPr>
      <xdr:spPr>
        <a:xfrm>
          <a:off x="8740513" y="1669774"/>
          <a:ext cx="2237988" cy="36933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Ensamble B 85%</a:t>
          </a:r>
          <a:endParaRPr lang="en-US"/>
        </a:p>
      </xdr:txBody>
    </xdr:sp>
    <xdr:clientData/>
  </xdr:twoCellAnchor>
  <xdr:twoCellAnchor>
    <xdr:from>
      <xdr:col>9</xdr:col>
      <xdr:colOff>791536</xdr:colOff>
      <xdr:row>6</xdr:row>
      <xdr:rowOff>339655</xdr:rowOff>
    </xdr:from>
    <xdr:to>
      <xdr:col>11</xdr:col>
      <xdr:colOff>462632</xdr:colOff>
      <xdr:row>7</xdr:row>
      <xdr:rowOff>320211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37E98C79-A270-419B-86E1-C2618AD3F7A9}"/>
            </a:ext>
          </a:extLst>
        </xdr:cNvPr>
        <xdr:cNvSpPr/>
      </xdr:nvSpPr>
      <xdr:spPr>
        <a:xfrm>
          <a:off x="8868347" y="2176619"/>
          <a:ext cx="1828800" cy="369332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/>
            <a:t>Ensamble C 90%</a:t>
          </a:r>
          <a:endParaRPr lang="en-US"/>
        </a:p>
      </xdr:txBody>
    </xdr:sp>
    <xdr:clientData/>
  </xdr:twoCellAnchor>
  <xdr:twoCellAnchor>
    <xdr:from>
      <xdr:col>12</xdr:col>
      <xdr:colOff>183378</xdr:colOff>
      <xdr:row>5</xdr:row>
      <xdr:rowOff>192122</xdr:rowOff>
    </xdr:from>
    <xdr:to>
      <xdr:col>13</xdr:col>
      <xdr:colOff>842526</xdr:colOff>
      <xdr:row>6</xdr:row>
      <xdr:rowOff>172679</xdr:rowOff>
    </xdr:to>
    <xdr:sp macro="" textlink="">
      <xdr:nvSpPr>
        <xdr:cNvPr id="9" name="CuadroTexto 15">
          <a:extLst>
            <a:ext uri="{FF2B5EF4-FFF2-40B4-BE49-F238E27FC236}">
              <a16:creationId xmlns:a16="http://schemas.microsoft.com/office/drawing/2014/main" id="{3B7ABB2D-D42B-41D5-BF9A-F46E5BA34943}"/>
            </a:ext>
          </a:extLst>
        </xdr:cNvPr>
        <xdr:cNvSpPr txBox="1"/>
      </xdr:nvSpPr>
      <xdr:spPr>
        <a:xfrm>
          <a:off x="11360674" y="1640311"/>
          <a:ext cx="178659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82 unidades</a:t>
          </a:r>
          <a:endParaRPr lang="en-US"/>
        </a:p>
      </xdr:txBody>
    </xdr:sp>
    <xdr:clientData/>
  </xdr:twoCellAnchor>
  <xdr:twoCellAnchor>
    <xdr:from>
      <xdr:col>11</xdr:col>
      <xdr:colOff>849326</xdr:colOff>
      <xdr:row>6</xdr:row>
      <xdr:rowOff>365144</xdr:rowOff>
    </xdr:from>
    <xdr:to>
      <xdr:col>13</xdr:col>
      <xdr:colOff>565693</xdr:colOff>
      <xdr:row>7</xdr:row>
      <xdr:rowOff>345700</xdr:rowOff>
    </xdr:to>
    <xdr:sp macro="" textlink="">
      <xdr:nvSpPr>
        <xdr:cNvPr id="10" name="CuadroTexto 16">
          <a:extLst>
            <a:ext uri="{FF2B5EF4-FFF2-40B4-BE49-F238E27FC236}">
              <a16:creationId xmlns:a16="http://schemas.microsoft.com/office/drawing/2014/main" id="{90C1D6DC-EBB4-4A90-A5D7-DC8EA41934BD}"/>
            </a:ext>
          </a:extLst>
        </xdr:cNvPr>
        <xdr:cNvSpPr txBox="1"/>
      </xdr:nvSpPr>
      <xdr:spPr>
        <a:xfrm>
          <a:off x="11083841" y="2202108"/>
          <a:ext cx="1786597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73 unidades</a:t>
          </a:r>
          <a:endParaRPr lang="en-US"/>
        </a:p>
      </xdr:txBody>
    </xdr:sp>
    <xdr:clientData/>
  </xdr:twoCellAnchor>
  <xdr:twoCellAnchor>
    <xdr:from>
      <xdr:col>13</xdr:col>
      <xdr:colOff>191033</xdr:colOff>
      <xdr:row>7</xdr:row>
      <xdr:rowOff>377791</xdr:rowOff>
    </xdr:from>
    <xdr:to>
      <xdr:col>15</xdr:col>
      <xdr:colOff>1477215</xdr:colOff>
      <xdr:row>9</xdr:row>
      <xdr:rowOff>246571</xdr:rowOff>
    </xdr:to>
    <xdr:sp macro="" textlink="">
      <xdr:nvSpPr>
        <xdr:cNvPr id="11" name="CuadroTexto 17">
          <a:extLst>
            <a:ext uri="{FF2B5EF4-FFF2-40B4-BE49-F238E27FC236}">
              <a16:creationId xmlns:a16="http://schemas.microsoft.com/office/drawing/2014/main" id="{DED8DBD2-4FEE-4CA1-B30B-DA75766434E2}"/>
            </a:ext>
          </a:extLst>
        </xdr:cNvPr>
        <xdr:cNvSpPr txBox="1"/>
      </xdr:nvSpPr>
      <xdr:spPr>
        <a:xfrm>
          <a:off x="12495778" y="2603531"/>
          <a:ext cx="3560519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MX"/>
            <a:t>Vendo 100 Autos pero por productividad entran al proceso 135</a:t>
          </a:r>
          <a:endParaRPr lang="en-US"/>
        </a:p>
      </xdr:txBody>
    </xdr:sp>
    <xdr:clientData/>
  </xdr:twoCellAnchor>
  <xdr:twoCellAnchor>
    <xdr:from>
      <xdr:col>13</xdr:col>
      <xdr:colOff>842526</xdr:colOff>
      <xdr:row>6</xdr:row>
      <xdr:rowOff>209483</xdr:rowOff>
    </xdr:from>
    <xdr:to>
      <xdr:col>15</xdr:col>
      <xdr:colOff>183628</xdr:colOff>
      <xdr:row>7</xdr:row>
      <xdr:rowOff>119691</xdr:rowOff>
    </xdr:to>
    <xdr:sp macro="" textlink="">
      <xdr:nvSpPr>
        <xdr:cNvPr id="12" name="Flecha: a la derecha 11">
          <a:extLst>
            <a:ext uri="{FF2B5EF4-FFF2-40B4-BE49-F238E27FC236}">
              <a16:creationId xmlns:a16="http://schemas.microsoft.com/office/drawing/2014/main" id="{E71256B2-F4B7-444C-BD26-111BFB53042F}"/>
            </a:ext>
          </a:extLst>
        </xdr:cNvPr>
        <xdr:cNvSpPr/>
      </xdr:nvSpPr>
      <xdr:spPr>
        <a:xfrm>
          <a:off x="13147271" y="2046447"/>
          <a:ext cx="1615439" cy="29898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14</xdr:col>
      <xdr:colOff>799410</xdr:colOff>
      <xdr:row>3</xdr:row>
      <xdr:rowOff>38379</xdr:rowOff>
    </xdr:from>
    <xdr:to>
      <xdr:col>15</xdr:col>
      <xdr:colOff>187222</xdr:colOff>
      <xdr:row>4</xdr:row>
      <xdr:rowOff>576500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D723683F-F064-4FC4-8E9D-4BC02528AEF7}"/>
            </a:ext>
          </a:extLst>
        </xdr:cNvPr>
        <xdr:cNvSpPr/>
      </xdr:nvSpPr>
      <xdr:spPr>
        <a:xfrm rot="16200000">
          <a:off x="14200735" y="875957"/>
          <a:ext cx="751948" cy="37919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13</xdr:col>
      <xdr:colOff>371665</xdr:colOff>
      <xdr:row>0</xdr:row>
      <xdr:rowOff>0</xdr:rowOff>
    </xdr:from>
    <xdr:to>
      <xdr:col>14</xdr:col>
      <xdr:colOff>970515</xdr:colOff>
      <xdr:row>1</xdr:row>
      <xdr:rowOff>176196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26571ED2-FDD0-4031-AF8E-DB582571D244}"/>
            </a:ext>
          </a:extLst>
        </xdr:cNvPr>
        <xdr:cNvSpPr/>
      </xdr:nvSpPr>
      <xdr:spPr>
        <a:xfrm rot="10800000">
          <a:off x="12676410" y="0"/>
          <a:ext cx="1881809" cy="38030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0DDBE-6E3D-B140-B72F-5CC52FC320B9}">
  <dimension ref="A2:M14"/>
  <sheetViews>
    <sheetView zoomScale="98" zoomScaleNormal="98" workbookViewId="0">
      <selection activeCell="A2" sqref="A2"/>
    </sheetView>
  </sheetViews>
  <sheetFormatPr baseColWidth="10" defaultRowHeight="15.75" x14ac:dyDescent="0.25"/>
  <cols>
    <col min="3" max="5" width="10.125" bestFit="1" customWidth="1"/>
    <col min="7" max="7" width="20.875" bestFit="1" customWidth="1"/>
    <col min="10" max="10" width="14.375" bestFit="1" customWidth="1"/>
    <col min="11" max="11" width="13.875" customWidth="1"/>
    <col min="12" max="12" width="12.375" bestFit="1" customWidth="1"/>
    <col min="13" max="13" width="14.75" customWidth="1"/>
    <col min="14" max="14" width="16.875" customWidth="1"/>
    <col min="15" max="15" width="13" bestFit="1" customWidth="1"/>
    <col min="16" max="16" width="31.125" bestFit="1" customWidth="1"/>
    <col min="17" max="17" width="15.375" customWidth="1"/>
  </cols>
  <sheetData>
    <row r="2" spans="1:13" ht="18.75" x14ac:dyDescent="0.3">
      <c r="A2" s="9" t="s">
        <v>94</v>
      </c>
    </row>
    <row r="4" spans="1:13" ht="16.5" thickBot="1" x14ac:dyDescent="0.3"/>
    <row r="5" spans="1:13" ht="45.75" thickBot="1" x14ac:dyDescent="0.3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13" ht="30.75" thickBot="1" x14ac:dyDescent="0.3">
      <c r="A6" s="3">
        <v>1</v>
      </c>
      <c r="B6" s="4" t="s">
        <v>6</v>
      </c>
      <c r="C6" s="4">
        <v>0.98</v>
      </c>
      <c r="D6" s="4" t="s">
        <v>7</v>
      </c>
      <c r="E6" s="4">
        <v>1</v>
      </c>
      <c r="F6" s="4">
        <f>E6*C6</f>
        <v>0.98</v>
      </c>
    </row>
    <row r="7" spans="1:13" ht="30.75" thickBot="1" x14ac:dyDescent="0.3">
      <c r="A7" s="3">
        <v>2</v>
      </c>
      <c r="B7" s="4" t="s">
        <v>8</v>
      </c>
      <c r="C7" s="4">
        <v>0.95</v>
      </c>
      <c r="D7" s="4" t="s">
        <v>9</v>
      </c>
      <c r="E7" s="4">
        <v>0.8</v>
      </c>
      <c r="F7" s="4">
        <f t="shared" ref="F7:F10" si="0">E7*C7</f>
        <v>0.76</v>
      </c>
    </row>
    <row r="8" spans="1:13" ht="30.75" thickBot="1" x14ac:dyDescent="0.3">
      <c r="A8" s="3">
        <v>3</v>
      </c>
      <c r="B8" s="4" t="s">
        <v>10</v>
      </c>
      <c r="C8" s="4">
        <v>1</v>
      </c>
      <c r="D8" s="4" t="s">
        <v>11</v>
      </c>
      <c r="E8" s="4">
        <v>0.8</v>
      </c>
      <c r="F8" s="4">
        <f t="shared" si="0"/>
        <v>0.8</v>
      </c>
    </row>
    <row r="9" spans="1:13" ht="30.75" thickBot="1" x14ac:dyDescent="0.3">
      <c r="A9" s="3">
        <v>4</v>
      </c>
      <c r="B9" s="4" t="s">
        <v>12</v>
      </c>
      <c r="C9" s="4">
        <v>0.9</v>
      </c>
      <c r="D9" s="4" t="s">
        <v>13</v>
      </c>
      <c r="E9" s="4">
        <v>1</v>
      </c>
      <c r="F9" s="4">
        <f t="shared" si="0"/>
        <v>0.9</v>
      </c>
    </row>
    <row r="10" spans="1:13" ht="30.75" thickBot="1" x14ac:dyDescent="0.3">
      <c r="A10" s="3">
        <v>5</v>
      </c>
      <c r="B10" s="4" t="s">
        <v>14</v>
      </c>
      <c r="C10" s="4">
        <v>1</v>
      </c>
      <c r="D10" s="4" t="s">
        <v>15</v>
      </c>
      <c r="E10" s="4">
        <v>0.99</v>
      </c>
      <c r="F10" s="4">
        <f t="shared" si="0"/>
        <v>0.99</v>
      </c>
    </row>
    <row r="11" spans="1:13" ht="16.5" thickBot="1" x14ac:dyDescent="0.3">
      <c r="A11" s="3"/>
      <c r="B11" s="4"/>
      <c r="C11" s="4"/>
      <c r="D11" s="4"/>
      <c r="E11" s="4"/>
      <c r="F11" s="8">
        <f>F10*F9*F8*F7*F6</f>
        <v>0.53089344000000005</v>
      </c>
      <c r="H11" s="7">
        <f>151/F11</f>
        <v>284.42619294749619</v>
      </c>
      <c r="K11" t="s">
        <v>16</v>
      </c>
    </row>
    <row r="14" spans="1:13" x14ac:dyDescent="0.25">
      <c r="M14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0155-9CEC-4F4D-8DB2-8D07DECA381F}">
  <dimension ref="A1:D14"/>
  <sheetViews>
    <sheetView workbookViewId="0"/>
  </sheetViews>
  <sheetFormatPr baseColWidth="10" defaultRowHeight="15.75" x14ac:dyDescent="0.25"/>
  <cols>
    <col min="3" max="3" width="25.875" customWidth="1"/>
  </cols>
  <sheetData>
    <row r="1" spans="1:4" ht="18.75" x14ac:dyDescent="0.3">
      <c r="A1" s="9" t="s">
        <v>93</v>
      </c>
    </row>
    <row r="2" spans="1:4" ht="16.5" thickBot="1" x14ac:dyDescent="0.3"/>
    <row r="3" spans="1:4" ht="16.5" thickBot="1" x14ac:dyDescent="0.3">
      <c r="A3" s="1" t="s">
        <v>66</v>
      </c>
      <c r="B3" s="2" t="s">
        <v>67</v>
      </c>
      <c r="C3" s="2" t="s">
        <v>68</v>
      </c>
      <c r="D3" s="2" t="s">
        <v>69</v>
      </c>
    </row>
    <row r="4" spans="1:4" ht="16.5" thickBot="1" x14ac:dyDescent="0.3">
      <c r="A4" s="3" t="s">
        <v>70</v>
      </c>
      <c r="B4" s="4" t="s">
        <v>71</v>
      </c>
      <c r="C4" s="4" t="s">
        <v>72</v>
      </c>
      <c r="D4" s="4">
        <v>3000</v>
      </c>
    </row>
    <row r="5" spans="1:4" ht="16.5" thickBot="1" x14ac:dyDescent="0.3">
      <c r="A5" s="3" t="s">
        <v>73</v>
      </c>
      <c r="B5" s="4" t="s">
        <v>71</v>
      </c>
      <c r="C5" s="4" t="s">
        <v>74</v>
      </c>
      <c r="D5" s="4">
        <v>10000</v>
      </c>
    </row>
    <row r="6" spans="1:4" ht="16.5" thickBot="1" x14ac:dyDescent="0.3">
      <c r="A6" s="3" t="s">
        <v>75</v>
      </c>
      <c r="B6" s="4" t="s">
        <v>71</v>
      </c>
      <c r="C6" s="4" t="s">
        <v>76</v>
      </c>
      <c r="D6" s="4">
        <v>3000</v>
      </c>
    </row>
    <row r="7" spans="1:4" ht="16.5" thickBot="1" x14ac:dyDescent="0.3">
      <c r="A7" s="3" t="s">
        <v>77</v>
      </c>
      <c r="B7" s="4" t="s">
        <v>71</v>
      </c>
      <c r="C7" s="4" t="s">
        <v>78</v>
      </c>
      <c r="D7" s="4">
        <v>45000</v>
      </c>
    </row>
    <row r="8" spans="1:4" ht="16.5" thickBot="1" x14ac:dyDescent="0.3">
      <c r="A8" s="3" t="s">
        <v>79</v>
      </c>
      <c r="B8" s="4" t="s">
        <v>80</v>
      </c>
      <c r="C8" s="4" t="s">
        <v>72</v>
      </c>
      <c r="D8" s="4">
        <v>2000</v>
      </c>
    </row>
    <row r="9" spans="1:4" ht="16.5" thickBot="1" x14ac:dyDescent="0.3">
      <c r="A9" s="3" t="s">
        <v>81</v>
      </c>
      <c r="B9" s="4" t="s">
        <v>80</v>
      </c>
      <c r="C9" s="4" t="s">
        <v>74</v>
      </c>
      <c r="D9" s="4">
        <v>8000</v>
      </c>
    </row>
    <row r="10" spans="1:4" ht="16.5" thickBot="1" x14ac:dyDescent="0.3">
      <c r="A10" s="3" t="s">
        <v>82</v>
      </c>
      <c r="B10" s="4" t="s">
        <v>80</v>
      </c>
      <c r="C10" s="4" t="s">
        <v>76</v>
      </c>
      <c r="D10" s="4">
        <v>3000</v>
      </c>
    </row>
    <row r="11" spans="1:4" ht="16.5" thickBot="1" x14ac:dyDescent="0.3">
      <c r="A11" s="3" t="s">
        <v>83</v>
      </c>
      <c r="B11" s="4" t="s">
        <v>80</v>
      </c>
      <c r="C11" s="4" t="s">
        <v>78</v>
      </c>
      <c r="D11" s="4">
        <v>35000</v>
      </c>
    </row>
    <row r="12" spans="1:4" ht="16.5" thickBot="1" x14ac:dyDescent="0.3">
      <c r="A12" s="3" t="s">
        <v>84</v>
      </c>
      <c r="B12" s="4" t="s">
        <v>85</v>
      </c>
      <c r="C12" s="4" t="s">
        <v>86</v>
      </c>
      <c r="D12" s="4">
        <v>3500</v>
      </c>
    </row>
    <row r="13" spans="1:4" ht="16.5" thickBot="1" x14ac:dyDescent="0.3">
      <c r="A13" s="3" t="s">
        <v>87</v>
      </c>
      <c r="B13" s="4" t="s">
        <v>85</v>
      </c>
      <c r="C13" s="4" t="s">
        <v>78</v>
      </c>
      <c r="D13" s="4">
        <v>8000</v>
      </c>
    </row>
    <row r="14" spans="1:4" ht="16.5" thickBot="1" x14ac:dyDescent="0.3">
      <c r="A14" s="3" t="s">
        <v>36</v>
      </c>
      <c r="B14" s="4" t="s">
        <v>88</v>
      </c>
      <c r="C14" s="4" t="s">
        <v>89</v>
      </c>
      <c r="D14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9D73-1450-4D5B-85D8-E8916ED3BEB9}">
  <dimension ref="A2:F26"/>
  <sheetViews>
    <sheetView workbookViewId="0">
      <selection activeCell="J11" sqref="J11"/>
    </sheetView>
  </sheetViews>
  <sheetFormatPr baseColWidth="10" defaultRowHeight="15.75" x14ac:dyDescent="0.25"/>
  <cols>
    <col min="2" max="2" width="21.625" bestFit="1" customWidth="1"/>
  </cols>
  <sheetData>
    <row r="2" spans="1:6" ht="26.25" x14ac:dyDescent="0.4">
      <c r="A2" s="25" t="s">
        <v>165</v>
      </c>
      <c r="B2" s="24"/>
      <c r="C2" s="24"/>
      <c r="D2" s="24"/>
      <c r="E2" s="24"/>
      <c r="F2" s="24"/>
    </row>
    <row r="3" spans="1:6" ht="31.5" x14ac:dyDescent="0.25">
      <c r="A3" s="13" t="s">
        <v>17</v>
      </c>
      <c r="B3" s="13" t="s">
        <v>18</v>
      </c>
      <c r="C3" s="13" t="s">
        <v>60</v>
      </c>
      <c r="D3" s="14" t="s">
        <v>61</v>
      </c>
      <c r="E3" s="10" t="s">
        <v>90</v>
      </c>
      <c r="F3" s="10" t="s">
        <v>91</v>
      </c>
    </row>
    <row r="4" spans="1:6" x14ac:dyDescent="0.25">
      <c r="A4" s="15" t="s">
        <v>7</v>
      </c>
      <c r="B4" s="15" t="s">
        <v>19</v>
      </c>
      <c r="C4" s="15" t="s">
        <v>62</v>
      </c>
      <c r="D4" s="15">
        <v>2</v>
      </c>
      <c r="E4" s="11">
        <v>45</v>
      </c>
      <c r="F4" s="11">
        <f>D4*E4</f>
        <v>90</v>
      </c>
    </row>
    <row r="5" spans="1:6" x14ac:dyDescent="0.25">
      <c r="A5" s="16" t="s">
        <v>20</v>
      </c>
      <c r="B5" s="16" t="s">
        <v>21</v>
      </c>
      <c r="C5" s="16" t="s">
        <v>62</v>
      </c>
      <c r="D5" s="15">
        <v>2</v>
      </c>
      <c r="E5" s="12">
        <v>25</v>
      </c>
      <c r="F5" s="11">
        <f t="shared" ref="F5:F25" si="0">D5*E5</f>
        <v>50</v>
      </c>
    </row>
    <row r="6" spans="1:6" x14ac:dyDescent="0.25">
      <c r="A6" s="15" t="s">
        <v>22</v>
      </c>
      <c r="B6" s="15" t="s">
        <v>23</v>
      </c>
      <c r="C6" s="15" t="s">
        <v>62</v>
      </c>
      <c r="D6" s="15">
        <v>2</v>
      </c>
      <c r="E6" s="11">
        <v>35</v>
      </c>
      <c r="F6" s="11">
        <f t="shared" si="0"/>
        <v>70</v>
      </c>
    </row>
    <row r="7" spans="1:6" x14ac:dyDescent="0.25">
      <c r="A7" s="15" t="s">
        <v>24</v>
      </c>
      <c r="B7" s="15" t="s">
        <v>25</v>
      </c>
      <c r="C7" s="15" t="s">
        <v>62</v>
      </c>
      <c r="D7" s="15">
        <v>2</v>
      </c>
      <c r="E7" s="12">
        <v>60</v>
      </c>
      <c r="F7" s="11">
        <f t="shared" si="0"/>
        <v>120</v>
      </c>
    </row>
    <row r="8" spans="1:6" x14ac:dyDescent="0.25">
      <c r="A8" s="15" t="s">
        <v>26</v>
      </c>
      <c r="B8" s="15" t="s">
        <v>27</v>
      </c>
      <c r="C8" s="15" t="s">
        <v>63</v>
      </c>
      <c r="D8" s="15">
        <v>2</v>
      </c>
      <c r="E8" s="11">
        <v>12</v>
      </c>
      <c r="F8" s="11">
        <f t="shared" si="0"/>
        <v>24</v>
      </c>
    </row>
    <row r="9" spans="1:6" x14ac:dyDescent="0.25">
      <c r="A9" s="15" t="s">
        <v>28</v>
      </c>
      <c r="B9" s="15" t="s">
        <v>29</v>
      </c>
      <c r="C9" s="15" t="s">
        <v>63</v>
      </c>
      <c r="D9" s="15">
        <v>2</v>
      </c>
      <c r="E9" s="12">
        <v>5</v>
      </c>
      <c r="F9" s="11">
        <f t="shared" si="0"/>
        <v>10</v>
      </c>
    </row>
    <row r="10" spans="1:6" x14ac:dyDescent="0.25">
      <c r="A10" s="15" t="s">
        <v>30</v>
      </c>
      <c r="B10" s="15" t="s">
        <v>31</v>
      </c>
      <c r="C10" s="15" t="s">
        <v>63</v>
      </c>
      <c r="D10" s="15">
        <v>1</v>
      </c>
      <c r="E10" s="11">
        <v>23</v>
      </c>
      <c r="F10" s="11">
        <f t="shared" si="0"/>
        <v>23</v>
      </c>
    </row>
    <row r="11" spans="1:6" x14ac:dyDescent="0.25">
      <c r="A11" s="15" t="s">
        <v>32</v>
      </c>
      <c r="B11" s="15" t="s">
        <v>33</v>
      </c>
      <c r="C11" s="15" t="s">
        <v>63</v>
      </c>
      <c r="D11" s="15">
        <v>10</v>
      </c>
      <c r="E11" s="12">
        <v>10</v>
      </c>
      <c r="F11" s="11">
        <f t="shared" si="0"/>
        <v>100</v>
      </c>
    </row>
    <row r="12" spans="1:6" x14ac:dyDescent="0.25">
      <c r="A12" s="15" t="s">
        <v>34</v>
      </c>
      <c r="B12" s="15" t="s">
        <v>35</v>
      </c>
      <c r="C12" s="15" t="s">
        <v>63</v>
      </c>
      <c r="D12" s="15">
        <v>2</v>
      </c>
      <c r="E12" s="11">
        <v>18</v>
      </c>
      <c r="F12" s="11">
        <f t="shared" si="0"/>
        <v>36</v>
      </c>
    </row>
    <row r="13" spans="1:6" x14ac:dyDescent="0.25">
      <c r="A13" s="16" t="s">
        <v>36</v>
      </c>
      <c r="B13" s="16" t="s">
        <v>37</v>
      </c>
      <c r="C13" s="15" t="s">
        <v>64</v>
      </c>
      <c r="D13" s="15">
        <v>1</v>
      </c>
      <c r="E13" s="12">
        <v>70</v>
      </c>
      <c r="F13" s="11">
        <f t="shared" si="0"/>
        <v>70</v>
      </c>
    </row>
    <row r="14" spans="1:6" x14ac:dyDescent="0.25">
      <c r="A14" s="15" t="s">
        <v>38</v>
      </c>
      <c r="B14" s="15" t="s">
        <v>39</v>
      </c>
      <c r="C14" s="15" t="s">
        <v>64</v>
      </c>
      <c r="D14" s="15">
        <v>1</v>
      </c>
      <c r="E14" s="11">
        <v>45</v>
      </c>
      <c r="F14" s="11">
        <f t="shared" si="0"/>
        <v>45</v>
      </c>
    </row>
    <row r="15" spans="1:6" x14ac:dyDescent="0.25">
      <c r="A15" s="15" t="s">
        <v>40</v>
      </c>
      <c r="B15" s="15" t="s">
        <v>41</v>
      </c>
      <c r="C15" s="15" t="s">
        <v>64</v>
      </c>
      <c r="D15" s="15">
        <v>2</v>
      </c>
      <c r="E15" s="12">
        <v>25</v>
      </c>
      <c r="F15" s="11">
        <f t="shared" si="0"/>
        <v>50</v>
      </c>
    </row>
    <row r="16" spans="1:6" x14ac:dyDescent="0.25">
      <c r="A16" s="15" t="s">
        <v>9</v>
      </c>
      <c r="B16" s="15" t="s">
        <v>42</v>
      </c>
      <c r="C16" s="15" t="s">
        <v>64</v>
      </c>
      <c r="D16" s="15">
        <v>2</v>
      </c>
      <c r="E16" s="11">
        <v>18</v>
      </c>
      <c r="F16" s="11">
        <f t="shared" si="0"/>
        <v>36</v>
      </c>
    </row>
    <row r="17" spans="1:6" x14ac:dyDescent="0.25">
      <c r="A17" s="15" t="s">
        <v>43</v>
      </c>
      <c r="B17" s="15" t="s">
        <v>44</v>
      </c>
      <c r="C17" s="15" t="s">
        <v>64</v>
      </c>
      <c r="D17" s="15">
        <v>1</v>
      </c>
      <c r="E17" s="12">
        <v>15</v>
      </c>
      <c r="F17" s="11">
        <f t="shared" si="0"/>
        <v>15</v>
      </c>
    </row>
    <row r="18" spans="1:6" x14ac:dyDescent="0.25">
      <c r="A18" s="15" t="s">
        <v>45</v>
      </c>
      <c r="B18" s="15" t="s">
        <v>46</v>
      </c>
      <c r="C18" s="15" t="s">
        <v>64</v>
      </c>
      <c r="D18" s="15">
        <v>1</v>
      </c>
      <c r="E18" s="11">
        <v>23</v>
      </c>
      <c r="F18" s="11">
        <f t="shared" si="0"/>
        <v>23</v>
      </c>
    </row>
    <row r="19" spans="1:6" x14ac:dyDescent="0.25">
      <c r="A19" s="15" t="s">
        <v>47</v>
      </c>
      <c r="B19" s="15" t="s">
        <v>48</v>
      </c>
      <c r="C19" s="15" t="s">
        <v>64</v>
      </c>
      <c r="D19" s="15">
        <v>4</v>
      </c>
      <c r="E19" s="12">
        <v>22</v>
      </c>
      <c r="F19" s="11">
        <f t="shared" si="0"/>
        <v>88</v>
      </c>
    </row>
    <row r="20" spans="1:6" x14ac:dyDescent="0.25">
      <c r="A20" s="15" t="s">
        <v>49</v>
      </c>
      <c r="B20" s="15" t="s">
        <v>50</v>
      </c>
      <c r="C20" s="15" t="s">
        <v>64</v>
      </c>
      <c r="D20" s="15">
        <v>2</v>
      </c>
      <c r="E20" s="11">
        <v>27</v>
      </c>
      <c r="F20" s="11">
        <f t="shared" si="0"/>
        <v>54</v>
      </c>
    </row>
    <row r="21" spans="1:6" x14ac:dyDescent="0.25">
      <c r="A21" s="15" t="s">
        <v>13</v>
      </c>
      <c r="B21" s="15" t="s">
        <v>51</v>
      </c>
      <c r="C21" s="15" t="s">
        <v>64</v>
      </c>
      <c r="D21" s="15">
        <v>4</v>
      </c>
      <c r="E21" s="12">
        <v>11</v>
      </c>
      <c r="F21" s="11">
        <f t="shared" si="0"/>
        <v>44</v>
      </c>
    </row>
    <row r="22" spans="1:6" x14ac:dyDescent="0.25">
      <c r="A22" s="15" t="s">
        <v>52</v>
      </c>
      <c r="B22" s="15" t="s">
        <v>53</v>
      </c>
      <c r="C22" s="15" t="s">
        <v>65</v>
      </c>
      <c r="D22" s="15">
        <v>17</v>
      </c>
      <c r="E22" s="11">
        <v>3.5</v>
      </c>
      <c r="F22" s="11">
        <f t="shared" si="0"/>
        <v>59.5</v>
      </c>
    </row>
    <row r="23" spans="1:6" x14ac:dyDescent="0.25">
      <c r="A23" s="15" t="s">
        <v>54</v>
      </c>
      <c r="B23" s="15" t="s">
        <v>55</v>
      </c>
      <c r="C23" s="15" t="s">
        <v>65</v>
      </c>
      <c r="D23" s="15">
        <v>4</v>
      </c>
      <c r="E23" s="12">
        <v>4.5</v>
      </c>
      <c r="F23" s="11">
        <f t="shared" si="0"/>
        <v>18</v>
      </c>
    </row>
    <row r="24" spans="1:6" x14ac:dyDescent="0.25">
      <c r="A24" s="15" t="s">
        <v>56</v>
      </c>
      <c r="B24" s="15" t="s">
        <v>57</v>
      </c>
      <c r="C24" s="15" t="s">
        <v>65</v>
      </c>
      <c r="D24" s="15">
        <v>2</v>
      </c>
      <c r="E24" s="11">
        <v>6</v>
      </c>
      <c r="F24" s="11">
        <f t="shared" si="0"/>
        <v>12</v>
      </c>
    </row>
    <row r="25" spans="1:6" x14ac:dyDescent="0.25">
      <c r="A25" s="15" t="s">
        <v>58</v>
      </c>
      <c r="B25" s="15" t="s">
        <v>59</v>
      </c>
      <c r="C25" s="15" t="s">
        <v>65</v>
      </c>
      <c r="D25" s="15">
        <v>23</v>
      </c>
      <c r="E25" s="12">
        <v>2.5</v>
      </c>
      <c r="F25" s="11">
        <f t="shared" si="0"/>
        <v>57.5</v>
      </c>
    </row>
    <row r="26" spans="1:6" x14ac:dyDescent="0.25">
      <c r="E26" t="s">
        <v>92</v>
      </c>
      <c r="F26" s="6">
        <f>SUM(F4:F25)</f>
        <v>1095</v>
      </c>
    </row>
  </sheetData>
  <mergeCells count="1"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B99C-FEF7-42ED-B539-91AAC9BAA665}">
  <dimension ref="A2:F26"/>
  <sheetViews>
    <sheetView topLeftCell="A7" workbookViewId="0">
      <selection activeCell="H5" sqref="H5"/>
    </sheetView>
  </sheetViews>
  <sheetFormatPr baseColWidth="10" defaultRowHeight="15.75" x14ac:dyDescent="0.25"/>
  <cols>
    <col min="2" max="2" width="21.625" bestFit="1" customWidth="1"/>
  </cols>
  <sheetData>
    <row r="2" spans="1:6" ht="28.5" x14ac:dyDescent="0.45">
      <c r="A2" s="28" t="s">
        <v>164</v>
      </c>
      <c r="B2" s="28"/>
      <c r="C2" s="28"/>
      <c r="D2" s="28"/>
      <c r="E2" s="28"/>
      <c r="F2" s="28"/>
    </row>
    <row r="3" spans="1:6" ht="31.5" x14ac:dyDescent="0.25">
      <c r="A3" s="13" t="s">
        <v>17</v>
      </c>
      <c r="B3" s="13" t="s">
        <v>18</v>
      </c>
      <c r="C3" s="13" t="s">
        <v>60</v>
      </c>
      <c r="D3" s="14" t="s">
        <v>61</v>
      </c>
      <c r="E3" s="10" t="s">
        <v>90</v>
      </c>
      <c r="F3" s="10" t="s">
        <v>91</v>
      </c>
    </row>
    <row r="4" spans="1:6" x14ac:dyDescent="0.25">
      <c r="A4" s="15" t="s">
        <v>7</v>
      </c>
      <c r="B4" s="15" t="s">
        <v>19</v>
      </c>
      <c r="C4" s="15" t="s">
        <v>62</v>
      </c>
      <c r="D4" s="15">
        <v>2</v>
      </c>
      <c r="E4" s="11">
        <v>25</v>
      </c>
      <c r="F4" s="11">
        <f>D4*E4</f>
        <v>50</v>
      </c>
    </row>
    <row r="5" spans="1:6" x14ac:dyDescent="0.25">
      <c r="A5" s="16" t="s">
        <v>20</v>
      </c>
      <c r="B5" s="16" t="s">
        <v>21</v>
      </c>
      <c r="C5" s="16" t="s">
        <v>62</v>
      </c>
      <c r="D5" s="15">
        <v>2</v>
      </c>
      <c r="E5" s="12">
        <v>12</v>
      </c>
      <c r="F5" s="11">
        <f t="shared" ref="F5:F25" si="0">D5*E5</f>
        <v>24</v>
      </c>
    </row>
    <row r="6" spans="1:6" x14ac:dyDescent="0.25">
      <c r="A6" s="15" t="s">
        <v>22</v>
      </c>
      <c r="B6" s="15" t="s">
        <v>23</v>
      </c>
      <c r="C6" s="15" t="s">
        <v>62</v>
      </c>
      <c r="D6" s="15">
        <v>2</v>
      </c>
      <c r="E6" s="11">
        <v>14</v>
      </c>
      <c r="F6" s="11">
        <f t="shared" si="0"/>
        <v>28</v>
      </c>
    </row>
    <row r="7" spans="1:6" x14ac:dyDescent="0.25">
      <c r="A7" s="15" t="s">
        <v>24</v>
      </c>
      <c r="B7" s="15" t="s">
        <v>25</v>
      </c>
      <c r="C7" s="15" t="s">
        <v>62</v>
      </c>
      <c r="D7" s="15">
        <v>2</v>
      </c>
      <c r="E7" s="12">
        <v>20</v>
      </c>
      <c r="F7" s="11">
        <f t="shared" si="0"/>
        <v>40</v>
      </c>
    </row>
    <row r="8" spans="1:6" x14ac:dyDescent="0.25">
      <c r="A8" s="15" t="s">
        <v>26</v>
      </c>
      <c r="B8" s="15" t="s">
        <v>27</v>
      </c>
      <c r="C8" s="15" t="s">
        <v>63</v>
      </c>
      <c r="D8" s="15">
        <v>2</v>
      </c>
      <c r="E8" s="11">
        <v>12</v>
      </c>
      <c r="F8" s="11">
        <f t="shared" si="0"/>
        <v>24</v>
      </c>
    </row>
    <row r="9" spans="1:6" x14ac:dyDescent="0.25">
      <c r="A9" s="15" t="s">
        <v>28</v>
      </c>
      <c r="B9" s="15" t="s">
        <v>29</v>
      </c>
      <c r="C9" s="15" t="s">
        <v>63</v>
      </c>
      <c r="D9" s="15">
        <v>2</v>
      </c>
      <c r="E9" s="12">
        <v>5</v>
      </c>
      <c r="F9" s="11">
        <f t="shared" si="0"/>
        <v>10</v>
      </c>
    </row>
    <row r="10" spans="1:6" x14ac:dyDescent="0.25">
      <c r="A10" s="15" t="s">
        <v>30</v>
      </c>
      <c r="B10" s="15" t="s">
        <v>31</v>
      </c>
      <c r="C10" s="15" t="s">
        <v>63</v>
      </c>
      <c r="D10" s="15">
        <v>1</v>
      </c>
      <c r="E10" s="11">
        <v>17</v>
      </c>
      <c r="F10" s="11">
        <f t="shared" si="0"/>
        <v>17</v>
      </c>
    </row>
    <row r="11" spans="1:6" x14ac:dyDescent="0.25">
      <c r="A11" s="15" t="s">
        <v>32</v>
      </c>
      <c r="B11" s="15" t="s">
        <v>33</v>
      </c>
      <c r="C11" s="15" t="s">
        <v>63</v>
      </c>
      <c r="D11" s="15">
        <v>10</v>
      </c>
      <c r="E11" s="12">
        <v>8</v>
      </c>
      <c r="F11" s="11">
        <f t="shared" si="0"/>
        <v>80</v>
      </c>
    </row>
    <row r="12" spans="1:6" x14ac:dyDescent="0.25">
      <c r="A12" s="15" t="s">
        <v>34</v>
      </c>
      <c r="B12" s="15" t="s">
        <v>35</v>
      </c>
      <c r="C12" s="15" t="s">
        <v>63</v>
      </c>
      <c r="D12" s="15">
        <v>2</v>
      </c>
      <c r="E12" s="11">
        <v>18</v>
      </c>
      <c r="F12" s="11">
        <f t="shared" si="0"/>
        <v>36</v>
      </c>
    </row>
    <row r="13" spans="1:6" x14ac:dyDescent="0.25">
      <c r="A13" s="16" t="s">
        <v>36</v>
      </c>
      <c r="B13" s="16" t="s">
        <v>37</v>
      </c>
      <c r="C13" s="15" t="s">
        <v>64</v>
      </c>
      <c r="D13" s="15">
        <v>1</v>
      </c>
      <c r="E13" s="12">
        <v>45</v>
      </c>
      <c r="F13" s="11">
        <f t="shared" si="0"/>
        <v>45</v>
      </c>
    </row>
    <row r="14" spans="1:6" x14ac:dyDescent="0.25">
      <c r="A14" s="15" t="s">
        <v>38</v>
      </c>
      <c r="B14" s="15" t="s">
        <v>39</v>
      </c>
      <c r="C14" s="15" t="s">
        <v>64</v>
      </c>
      <c r="D14" s="15">
        <v>1</v>
      </c>
      <c r="E14" s="11">
        <v>25</v>
      </c>
      <c r="F14" s="11">
        <f t="shared" si="0"/>
        <v>25</v>
      </c>
    </row>
    <row r="15" spans="1:6" x14ac:dyDescent="0.25">
      <c r="A15" s="15" t="s">
        <v>40</v>
      </c>
      <c r="B15" s="15" t="s">
        <v>41</v>
      </c>
      <c r="C15" s="15" t="s">
        <v>64</v>
      </c>
      <c r="D15" s="15">
        <v>2</v>
      </c>
      <c r="E15" s="12">
        <v>12</v>
      </c>
      <c r="F15" s="11">
        <f t="shared" si="0"/>
        <v>24</v>
      </c>
    </row>
    <row r="16" spans="1:6" x14ac:dyDescent="0.25">
      <c r="A16" s="15" t="s">
        <v>9</v>
      </c>
      <c r="B16" s="15" t="s">
        <v>42</v>
      </c>
      <c r="C16" s="15" t="s">
        <v>64</v>
      </c>
      <c r="D16" s="15">
        <v>2</v>
      </c>
      <c r="E16" s="11">
        <v>8</v>
      </c>
      <c r="F16" s="11">
        <f t="shared" si="0"/>
        <v>16</v>
      </c>
    </row>
    <row r="17" spans="1:6" x14ac:dyDescent="0.25">
      <c r="A17" s="15" t="s">
        <v>43</v>
      </c>
      <c r="B17" s="15" t="s">
        <v>44</v>
      </c>
      <c r="C17" s="15" t="s">
        <v>64</v>
      </c>
      <c r="D17" s="15">
        <v>1</v>
      </c>
      <c r="E17" s="12">
        <v>11</v>
      </c>
      <c r="F17" s="11">
        <f t="shared" si="0"/>
        <v>11</v>
      </c>
    </row>
    <row r="18" spans="1:6" x14ac:dyDescent="0.25">
      <c r="A18" s="15" t="s">
        <v>45</v>
      </c>
      <c r="B18" s="15" t="s">
        <v>46</v>
      </c>
      <c r="C18" s="15" t="s">
        <v>64</v>
      </c>
      <c r="D18" s="15">
        <v>1</v>
      </c>
      <c r="E18" s="11">
        <v>12</v>
      </c>
      <c r="F18" s="11">
        <f t="shared" si="0"/>
        <v>12</v>
      </c>
    </row>
    <row r="19" spans="1:6" x14ac:dyDescent="0.25">
      <c r="A19" s="15" t="s">
        <v>47</v>
      </c>
      <c r="B19" s="15" t="s">
        <v>48</v>
      </c>
      <c r="C19" s="15" t="s">
        <v>64</v>
      </c>
      <c r="D19" s="15">
        <v>4</v>
      </c>
      <c r="E19" s="12">
        <v>16</v>
      </c>
      <c r="F19" s="11">
        <f t="shared" si="0"/>
        <v>64</v>
      </c>
    </row>
    <row r="20" spans="1:6" x14ac:dyDescent="0.25">
      <c r="A20" s="15" t="s">
        <v>49</v>
      </c>
      <c r="B20" s="15" t="s">
        <v>50</v>
      </c>
      <c r="C20" s="15" t="s">
        <v>64</v>
      </c>
      <c r="D20" s="15">
        <v>2</v>
      </c>
      <c r="E20" s="11">
        <v>13</v>
      </c>
      <c r="F20" s="11">
        <f t="shared" si="0"/>
        <v>26</v>
      </c>
    </row>
    <row r="21" spans="1:6" x14ac:dyDescent="0.25">
      <c r="A21" s="15" t="s">
        <v>13</v>
      </c>
      <c r="B21" s="15" t="s">
        <v>51</v>
      </c>
      <c r="C21" s="15" t="s">
        <v>64</v>
      </c>
      <c r="D21" s="15">
        <v>4</v>
      </c>
      <c r="E21" s="12">
        <v>6.5</v>
      </c>
      <c r="F21" s="11">
        <f t="shared" si="0"/>
        <v>26</v>
      </c>
    </row>
    <row r="22" spans="1:6" x14ac:dyDescent="0.25">
      <c r="A22" s="15" t="s">
        <v>52</v>
      </c>
      <c r="B22" s="15" t="s">
        <v>53</v>
      </c>
      <c r="C22" s="15" t="s">
        <v>65</v>
      </c>
      <c r="D22" s="15">
        <v>17</v>
      </c>
      <c r="E22" s="11">
        <v>3.5</v>
      </c>
      <c r="F22" s="11">
        <f t="shared" si="0"/>
        <v>59.5</v>
      </c>
    </row>
    <row r="23" spans="1:6" x14ac:dyDescent="0.25">
      <c r="A23" s="15" t="s">
        <v>54</v>
      </c>
      <c r="B23" s="15" t="s">
        <v>55</v>
      </c>
      <c r="C23" s="15" t="s">
        <v>65</v>
      </c>
      <c r="D23" s="15">
        <v>4</v>
      </c>
      <c r="E23" s="12">
        <v>3.5</v>
      </c>
      <c r="F23" s="11">
        <f t="shared" si="0"/>
        <v>14</v>
      </c>
    </row>
    <row r="24" spans="1:6" x14ac:dyDescent="0.25">
      <c r="A24" s="15" t="s">
        <v>56</v>
      </c>
      <c r="B24" s="15" t="s">
        <v>57</v>
      </c>
      <c r="C24" s="15" t="s">
        <v>65</v>
      </c>
      <c r="D24" s="15">
        <v>2</v>
      </c>
      <c r="E24" s="11">
        <v>5</v>
      </c>
      <c r="F24" s="11">
        <f t="shared" si="0"/>
        <v>10</v>
      </c>
    </row>
    <row r="25" spans="1:6" x14ac:dyDescent="0.25">
      <c r="A25" s="15" t="s">
        <v>58</v>
      </c>
      <c r="B25" s="15" t="s">
        <v>59</v>
      </c>
      <c r="C25" s="15" t="s">
        <v>65</v>
      </c>
      <c r="D25" s="15">
        <v>23</v>
      </c>
      <c r="E25" s="12">
        <v>2.5</v>
      </c>
      <c r="F25" s="11">
        <f t="shared" si="0"/>
        <v>57.5</v>
      </c>
    </row>
    <row r="26" spans="1:6" x14ac:dyDescent="0.25">
      <c r="E26" t="s">
        <v>92</v>
      </c>
      <c r="F26" s="6">
        <f>SUM(F4:F25)</f>
        <v>699</v>
      </c>
    </row>
  </sheetData>
  <mergeCells count="1"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C3AE-3FCF-4C93-A618-4CAA34B8D0A3}">
  <dimension ref="A1:I24"/>
  <sheetViews>
    <sheetView tabSelected="1" workbookViewId="0">
      <selection activeCell="H8" sqref="H8"/>
    </sheetView>
  </sheetViews>
  <sheetFormatPr baseColWidth="10" defaultColWidth="10.75" defaultRowHeight="15.75" x14ac:dyDescent="0.25"/>
  <cols>
    <col min="1" max="1" width="12.375" customWidth="1"/>
    <col min="2" max="2" width="13.875" customWidth="1"/>
    <col min="3" max="3" width="27" customWidth="1"/>
    <col min="4" max="4" width="16.125" customWidth="1"/>
    <col min="6" max="6" width="18.625" customWidth="1"/>
    <col min="7" max="7" width="21.875" customWidth="1"/>
    <col min="8" max="8" width="19.5" customWidth="1"/>
  </cols>
  <sheetData>
    <row r="1" spans="1:9" ht="31.5" x14ac:dyDescent="0.5">
      <c r="A1" s="26" t="s">
        <v>95</v>
      </c>
      <c r="B1" s="26"/>
      <c r="C1" s="26"/>
      <c r="D1" s="26"/>
      <c r="E1" s="26"/>
      <c r="F1" s="26"/>
      <c r="G1" s="26"/>
      <c r="H1" s="20"/>
    </row>
    <row r="2" spans="1:9" x14ac:dyDescent="0.25">
      <c r="A2" s="27" t="s">
        <v>96</v>
      </c>
      <c r="B2" s="27" t="s">
        <v>66</v>
      </c>
      <c r="C2" s="27" t="s">
        <v>97</v>
      </c>
      <c r="D2" s="27" t="s">
        <v>98</v>
      </c>
      <c r="E2" s="27" t="s">
        <v>99</v>
      </c>
      <c r="F2" s="27" t="s">
        <v>100</v>
      </c>
      <c r="G2" s="27" t="s">
        <v>101</v>
      </c>
      <c r="H2" s="17"/>
      <c r="I2" s="17"/>
    </row>
    <row r="3" spans="1:9" x14ac:dyDescent="0.25">
      <c r="A3" s="21" t="s">
        <v>102</v>
      </c>
      <c r="B3" s="21" t="s">
        <v>103</v>
      </c>
      <c r="C3" s="21" t="s">
        <v>104</v>
      </c>
      <c r="D3" s="21">
        <v>4</v>
      </c>
      <c r="E3" s="21" t="s">
        <v>105</v>
      </c>
      <c r="F3" s="22">
        <v>75</v>
      </c>
      <c r="G3" s="22">
        <f>F3*D3</f>
        <v>300</v>
      </c>
    </row>
    <row r="4" spans="1:9" x14ac:dyDescent="0.25">
      <c r="A4" s="21" t="s">
        <v>106</v>
      </c>
      <c r="B4" s="21" t="s">
        <v>107</v>
      </c>
      <c r="C4" s="21" t="s">
        <v>108</v>
      </c>
      <c r="D4" s="21">
        <v>4</v>
      </c>
      <c r="E4" s="21" t="s">
        <v>105</v>
      </c>
      <c r="F4" s="22">
        <v>40</v>
      </c>
      <c r="G4" s="22">
        <f t="shared" ref="G4:G20" si="0">D4*F4</f>
        <v>160</v>
      </c>
    </row>
    <row r="5" spans="1:9" x14ac:dyDescent="0.25">
      <c r="A5" s="21" t="s">
        <v>109</v>
      </c>
      <c r="B5" s="21" t="s">
        <v>110</v>
      </c>
      <c r="C5" s="21" t="s">
        <v>111</v>
      </c>
      <c r="D5" s="21">
        <v>6</v>
      </c>
      <c r="E5" s="21" t="s">
        <v>112</v>
      </c>
      <c r="F5" s="22">
        <v>3.5</v>
      </c>
      <c r="G5" s="22">
        <f t="shared" si="0"/>
        <v>21</v>
      </c>
    </row>
    <row r="6" spans="1:9" x14ac:dyDescent="0.25">
      <c r="A6" s="21" t="s">
        <v>113</v>
      </c>
      <c r="B6" s="21" t="s">
        <v>114</v>
      </c>
      <c r="C6" s="21" t="s">
        <v>115</v>
      </c>
      <c r="D6" s="21">
        <v>2</v>
      </c>
      <c r="E6" s="21" t="s">
        <v>116</v>
      </c>
      <c r="F6" s="22">
        <v>30</v>
      </c>
      <c r="G6" s="22">
        <f t="shared" si="0"/>
        <v>60</v>
      </c>
    </row>
    <row r="7" spans="1:9" x14ac:dyDescent="0.25">
      <c r="A7" s="21" t="s">
        <v>117</v>
      </c>
      <c r="B7" s="21" t="s">
        <v>118</v>
      </c>
      <c r="C7" s="21" t="s">
        <v>119</v>
      </c>
      <c r="D7" s="21">
        <v>2</v>
      </c>
      <c r="E7" s="21" t="s">
        <v>116</v>
      </c>
      <c r="F7" s="22">
        <v>50</v>
      </c>
      <c r="G7" s="22">
        <f t="shared" si="0"/>
        <v>100</v>
      </c>
    </row>
    <row r="8" spans="1:9" x14ac:dyDescent="0.25">
      <c r="A8" s="23" t="s">
        <v>120</v>
      </c>
      <c r="B8" s="23" t="s">
        <v>121</v>
      </c>
      <c r="C8" s="23" t="s">
        <v>122</v>
      </c>
      <c r="D8" s="23">
        <v>2</v>
      </c>
      <c r="E8" s="23" t="s">
        <v>123</v>
      </c>
      <c r="F8" s="22">
        <v>10</v>
      </c>
      <c r="G8" s="22">
        <f t="shared" si="0"/>
        <v>20</v>
      </c>
    </row>
    <row r="9" spans="1:9" x14ac:dyDescent="0.25">
      <c r="A9" s="23" t="s">
        <v>124</v>
      </c>
      <c r="B9" s="23" t="s">
        <v>125</v>
      </c>
      <c r="C9" s="23" t="s">
        <v>126</v>
      </c>
      <c r="D9" s="23">
        <v>1</v>
      </c>
      <c r="E9" s="23" t="s">
        <v>127</v>
      </c>
      <c r="F9" s="22">
        <v>100</v>
      </c>
      <c r="G9" s="22">
        <f t="shared" si="0"/>
        <v>100</v>
      </c>
    </row>
    <row r="10" spans="1:9" x14ac:dyDescent="0.25">
      <c r="A10" s="23" t="s">
        <v>128</v>
      </c>
      <c r="B10" s="23" t="s">
        <v>129</v>
      </c>
      <c r="C10" s="23" t="s">
        <v>130</v>
      </c>
      <c r="D10" s="23">
        <v>1</v>
      </c>
      <c r="E10" s="23" t="s">
        <v>105</v>
      </c>
      <c r="F10" s="22">
        <v>300</v>
      </c>
      <c r="G10" s="22">
        <f t="shared" si="0"/>
        <v>300</v>
      </c>
    </row>
    <row r="11" spans="1:9" x14ac:dyDescent="0.25">
      <c r="A11" s="23" t="s">
        <v>131</v>
      </c>
      <c r="B11" s="23" t="s">
        <v>132</v>
      </c>
      <c r="C11" s="23" t="s">
        <v>133</v>
      </c>
      <c r="D11" s="23">
        <v>9</v>
      </c>
      <c r="E11" s="23" t="s">
        <v>123</v>
      </c>
      <c r="F11" s="22">
        <v>25</v>
      </c>
      <c r="G11" s="22">
        <f t="shared" si="0"/>
        <v>225</v>
      </c>
    </row>
    <row r="12" spans="1:9" x14ac:dyDescent="0.25">
      <c r="A12" s="23" t="s">
        <v>134</v>
      </c>
      <c r="B12" s="23" t="s">
        <v>135</v>
      </c>
      <c r="C12" s="23" t="s">
        <v>136</v>
      </c>
      <c r="D12" s="23">
        <v>2</v>
      </c>
      <c r="E12" s="23" t="s">
        <v>123</v>
      </c>
      <c r="F12" s="22">
        <v>15</v>
      </c>
      <c r="G12" s="22">
        <f t="shared" si="0"/>
        <v>30</v>
      </c>
    </row>
    <row r="13" spans="1:9" x14ac:dyDescent="0.25">
      <c r="A13" s="23" t="s">
        <v>137</v>
      </c>
      <c r="B13" s="23" t="s">
        <v>138</v>
      </c>
      <c r="C13" s="23" t="s">
        <v>139</v>
      </c>
      <c r="D13" s="23">
        <v>1</v>
      </c>
      <c r="E13" s="23" t="s">
        <v>123</v>
      </c>
      <c r="F13" s="22">
        <v>34</v>
      </c>
      <c r="G13" s="22">
        <f t="shared" si="0"/>
        <v>34</v>
      </c>
    </row>
    <row r="14" spans="1:9" x14ac:dyDescent="0.25">
      <c r="A14" s="23" t="s">
        <v>140</v>
      </c>
      <c r="B14" s="23" t="s">
        <v>141</v>
      </c>
      <c r="C14" s="23" t="s">
        <v>142</v>
      </c>
      <c r="D14" s="23">
        <v>2</v>
      </c>
      <c r="E14" s="23" t="s">
        <v>123</v>
      </c>
      <c r="F14" s="22">
        <v>2.5</v>
      </c>
      <c r="G14" s="22">
        <f t="shared" si="0"/>
        <v>5</v>
      </c>
    </row>
    <row r="15" spans="1:9" x14ac:dyDescent="0.25">
      <c r="A15" s="23" t="s">
        <v>143</v>
      </c>
      <c r="B15" s="23" t="s">
        <v>144</v>
      </c>
      <c r="C15" s="23" t="s">
        <v>145</v>
      </c>
      <c r="D15" s="23">
        <v>2</v>
      </c>
      <c r="E15" s="23" t="s">
        <v>146</v>
      </c>
      <c r="F15" s="22">
        <v>30</v>
      </c>
      <c r="G15" s="22">
        <f t="shared" si="0"/>
        <v>60</v>
      </c>
    </row>
    <row r="16" spans="1:9" x14ac:dyDescent="0.25">
      <c r="A16" s="23" t="s">
        <v>147</v>
      </c>
      <c r="B16" s="23" t="s">
        <v>148</v>
      </c>
      <c r="C16" s="23" t="s">
        <v>149</v>
      </c>
      <c r="D16" s="23">
        <v>18</v>
      </c>
      <c r="E16" s="23" t="s">
        <v>112</v>
      </c>
      <c r="F16" s="22">
        <v>4</v>
      </c>
      <c r="G16" s="22">
        <f t="shared" si="0"/>
        <v>72</v>
      </c>
    </row>
    <row r="17" spans="1:7" x14ac:dyDescent="0.25">
      <c r="A17" s="23" t="s">
        <v>150</v>
      </c>
      <c r="B17" s="23" t="s">
        <v>151</v>
      </c>
      <c r="C17" s="23" t="s">
        <v>152</v>
      </c>
      <c r="D17" s="23">
        <v>2</v>
      </c>
      <c r="E17" s="23" t="s">
        <v>112</v>
      </c>
      <c r="F17" s="22">
        <v>2.5</v>
      </c>
      <c r="G17" s="22">
        <f t="shared" si="0"/>
        <v>5</v>
      </c>
    </row>
    <row r="18" spans="1:7" x14ac:dyDescent="0.25">
      <c r="A18" s="23" t="s">
        <v>153</v>
      </c>
      <c r="B18" s="23" t="s">
        <v>154</v>
      </c>
      <c r="C18" s="23" t="s">
        <v>155</v>
      </c>
      <c r="D18" s="23">
        <v>2</v>
      </c>
      <c r="E18" s="23" t="s">
        <v>112</v>
      </c>
      <c r="F18" s="22">
        <v>6</v>
      </c>
      <c r="G18" s="22">
        <f t="shared" si="0"/>
        <v>12</v>
      </c>
    </row>
    <row r="19" spans="1:7" x14ac:dyDescent="0.25">
      <c r="A19" s="23" t="s">
        <v>156</v>
      </c>
      <c r="B19" s="23" t="s">
        <v>157</v>
      </c>
      <c r="C19" s="23" t="s">
        <v>158</v>
      </c>
      <c r="D19" s="23">
        <v>4</v>
      </c>
      <c r="E19" s="23" t="s">
        <v>112</v>
      </c>
      <c r="F19" s="22">
        <v>3</v>
      </c>
      <c r="G19" s="22">
        <f t="shared" si="0"/>
        <v>12</v>
      </c>
    </row>
    <row r="20" spans="1:7" x14ac:dyDescent="0.25">
      <c r="A20" s="23" t="s">
        <v>159</v>
      </c>
      <c r="B20" s="23" t="s">
        <v>160</v>
      </c>
      <c r="C20" s="23" t="s">
        <v>161</v>
      </c>
      <c r="D20" s="23">
        <v>2</v>
      </c>
      <c r="E20" s="23" t="s">
        <v>112</v>
      </c>
      <c r="F20" s="22">
        <v>3</v>
      </c>
      <c r="G20" s="22">
        <f t="shared" si="0"/>
        <v>6</v>
      </c>
    </row>
    <row r="21" spans="1:7" x14ac:dyDescent="0.25">
      <c r="A21" s="18"/>
      <c r="B21" s="18"/>
      <c r="C21" s="18"/>
      <c r="D21" s="18"/>
      <c r="E21" s="18"/>
      <c r="F21" s="5"/>
      <c r="G21" s="5"/>
    </row>
    <row r="22" spans="1:7" x14ac:dyDescent="0.25">
      <c r="C22" s="17" t="s">
        <v>162</v>
      </c>
      <c r="D22" s="17">
        <f>D3+D4+D5+D6+D7+D8+D9+D10+D11+D12+D13+D14+D15+D16+D17+D18+D19+D20</f>
        <v>66</v>
      </c>
      <c r="F22" s="5"/>
      <c r="G22" s="5">
        <f>G7+G6+G5+G4+G3+G8+G9+G10+G11+G12+G13+G14+G15+G16+G17+G18+G19+G20</f>
        <v>1522</v>
      </c>
    </row>
    <row r="23" spans="1:7" x14ac:dyDescent="0.25">
      <c r="F23" t="s">
        <v>163</v>
      </c>
      <c r="G23" s="19">
        <f>G22/2</f>
        <v>761</v>
      </c>
    </row>
    <row r="24" spans="1:7" x14ac:dyDescent="0.25">
      <c r="A24" s="18"/>
      <c r="B24" s="18"/>
      <c r="C24" s="18"/>
      <c r="D24" s="18"/>
      <c r="E24" s="18"/>
      <c r="F24" s="5"/>
      <c r="G24" s="5"/>
    </row>
  </sheetData>
  <mergeCells count="1">
    <mergeCell ref="A1:G1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Productividad</vt:lpstr>
      <vt:lpstr>Supply Chain</vt:lpstr>
      <vt:lpstr>Costo Deportivo</vt:lpstr>
      <vt:lpstr>Costo Estandar</vt:lpstr>
      <vt:lpstr>Costo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Bringas Jaime</dc:creator>
  <cp:lastModifiedBy>HP</cp:lastModifiedBy>
  <dcterms:created xsi:type="dcterms:W3CDTF">2018-11-09T19:56:23Z</dcterms:created>
  <dcterms:modified xsi:type="dcterms:W3CDTF">2020-09-27T13:19:21Z</dcterms:modified>
</cp:coreProperties>
</file>