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9645" windowHeight="4680" firstSheet="2" activeTab="6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F5" i="8" l="1"/>
  <c r="E5" i="8"/>
  <c r="E9" i="8" s="1"/>
  <c r="C5" i="8"/>
  <c r="B5" i="8"/>
  <c r="G4" i="8"/>
  <c r="G9" i="8" s="1"/>
  <c r="F4" i="8"/>
  <c r="D4" i="8"/>
  <c r="D9" i="8" s="1"/>
  <c r="C4" i="8"/>
  <c r="B4" i="8"/>
  <c r="B9" i="8"/>
  <c r="F3" i="8"/>
  <c r="C3" i="8"/>
  <c r="B3" i="8"/>
  <c r="F2" i="8"/>
  <c r="D2" i="8"/>
  <c r="C2" i="8"/>
  <c r="B2" i="8"/>
  <c r="Y39" i="5"/>
  <c r="V39" i="5"/>
  <c r="AA36" i="5"/>
  <c r="AA34" i="5"/>
  <c r="AA32" i="5"/>
  <c r="AA30" i="5"/>
  <c r="AA28" i="5"/>
  <c r="AA26" i="5"/>
  <c r="AA24" i="5"/>
  <c r="E26" i="5"/>
  <c r="D26" i="5"/>
  <c r="F24" i="5"/>
  <c r="F23" i="5"/>
  <c r="F22" i="5"/>
  <c r="F21" i="5"/>
  <c r="F20" i="5"/>
  <c r="F19" i="5"/>
  <c r="F18" i="5"/>
  <c r="F17" i="5"/>
  <c r="F16" i="5"/>
  <c r="H8" i="8"/>
  <c r="H7" i="8"/>
  <c r="H6" i="8"/>
  <c r="F9" i="8" l="1"/>
  <c r="F44" i="8" s="1"/>
  <c r="G44" i="8" s="1"/>
  <c r="H5" i="8"/>
  <c r="C9" i="8"/>
  <c r="H4" i="8"/>
  <c r="H3" i="8"/>
  <c r="H2" i="8"/>
  <c r="F26" i="5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D20" i="7"/>
  <c r="E20" i="7"/>
  <c r="F20" i="7"/>
  <c r="I16" i="7"/>
  <c r="K16" i="7"/>
  <c r="L16" i="7"/>
  <c r="M16" i="7"/>
  <c r="I17" i="7"/>
  <c r="J17" i="7"/>
  <c r="K17" i="7"/>
  <c r="M17" i="7"/>
  <c r="J18" i="7"/>
  <c r="K18" i="7"/>
  <c r="L18" i="7"/>
  <c r="M18" i="7"/>
  <c r="G16" i="7"/>
  <c r="J16" i="7" s="1"/>
  <c r="G17" i="7"/>
  <c r="L17" i="7" s="1"/>
  <c r="G18" i="7"/>
  <c r="I18" i="7" s="1"/>
  <c r="F41" i="8"/>
  <c r="G41" i="8" s="1"/>
  <c r="F42" i="8"/>
  <c r="G42" i="8" s="1"/>
  <c r="F43" i="8"/>
  <c r="F45" i="8"/>
  <c r="G45" i="8" s="1"/>
  <c r="F40" i="8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C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AZ51" i="9"/>
  <c r="AW51" i="9"/>
  <c r="AT51" i="9"/>
  <c r="AQ51" i="9"/>
  <c r="AH51" i="9"/>
  <c r="AG51" i="9"/>
  <c r="AF51" i="9"/>
  <c r="BB51" i="9" s="1"/>
  <c r="AE51" i="9"/>
  <c r="AD51" i="9"/>
  <c r="AC51" i="9"/>
  <c r="BD51" i="9" s="1"/>
  <c r="AB51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AB42" i="9"/>
  <c r="AH41" i="9"/>
  <c r="AG41" i="9"/>
  <c r="AF41" i="9"/>
  <c r="AE41" i="9"/>
  <c r="AD41" i="9"/>
  <c r="AC41" i="9"/>
  <c r="AX41" i="9" s="1"/>
  <c r="AB41" i="9"/>
  <c r="BF40" i="9"/>
  <c r="BC40" i="9"/>
  <c r="AZ40" i="9"/>
  <c r="AW40" i="9"/>
  <c r="AT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T38" i="9"/>
  <c r="AQ38" i="9"/>
  <c r="AH38" i="9"/>
  <c r="AG38" i="9"/>
  <c r="AF38" i="9"/>
  <c r="AP38" i="9" s="1"/>
  <c r="AE38" i="9"/>
  <c r="AD38" i="9"/>
  <c r="AC38" i="9"/>
  <c r="AX38" i="9" s="1"/>
  <c r="AB38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H32" i="9"/>
  <c r="AG32" i="9"/>
  <c r="AF32" i="9"/>
  <c r="BB32" i="9" s="1"/>
  <c r="AE32" i="9"/>
  <c r="AD32" i="9"/>
  <c r="AC32" i="9"/>
  <c r="AU32" i="9" s="1"/>
  <c r="AB32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K23" i="4" s="1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L16" i="4" s="1"/>
  <c r="F15" i="4"/>
  <c r="F14" i="4"/>
  <c r="J14" i="4" s="1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H6" i="4" s="1"/>
  <c r="F5" i="4"/>
  <c r="J5" i="4" s="1"/>
  <c r="F4" i="4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L12" i="7" s="1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F14" i="2" s="1"/>
  <c r="AC4" i="2"/>
  <c r="AX4" i="2" s="1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5" i="2"/>
  <c r="BA7" i="2"/>
  <c r="AC26" i="7"/>
  <c r="Z26" i="7"/>
  <c r="W26" i="7"/>
  <c r="AL22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5" i="4"/>
  <c r="K15" i="4"/>
  <c r="J15" i="4"/>
  <c r="I15" i="4"/>
  <c r="H15" i="4"/>
  <c r="L14" i="4"/>
  <c r="K14" i="4"/>
  <c r="I14" i="4"/>
  <c r="H14" i="4"/>
  <c r="K13" i="4"/>
  <c r="J13" i="4"/>
  <c r="I13" i="4"/>
  <c r="H13" i="4"/>
  <c r="L12" i="4"/>
  <c r="K12" i="4"/>
  <c r="J12" i="4"/>
  <c r="I12" i="4"/>
  <c r="L11" i="4"/>
  <c r="K11" i="4"/>
  <c r="I11" i="4"/>
  <c r="H11" i="4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L5" i="4"/>
  <c r="K5" i="4"/>
  <c r="I5" i="4"/>
  <c r="H5" i="4"/>
  <c r="L4" i="4"/>
  <c r="J4" i="4"/>
  <c r="I4" i="4"/>
  <c r="H4" i="4"/>
  <c r="K4" i="4"/>
  <c r="L3" i="4"/>
  <c r="K3" i="4"/>
  <c r="J3" i="4"/>
  <c r="I3" i="4"/>
  <c r="L2" i="4"/>
  <c r="K2" i="4"/>
  <c r="J2" i="4"/>
  <c r="H2" i="4"/>
  <c r="H9" i="8" l="1"/>
  <c r="P6" i="7"/>
  <c r="Q6" i="7" s="1"/>
  <c r="AU51" i="9"/>
  <c r="AL20" i="2"/>
  <c r="BE33" i="9"/>
  <c r="BA42" i="9"/>
  <c r="BE44" i="9"/>
  <c r="BA59" i="9"/>
  <c r="AR31" i="9"/>
  <c r="AR50" i="9"/>
  <c r="AX51" i="9"/>
  <c r="BA31" i="9"/>
  <c r="AP32" i="9"/>
  <c r="AR40" i="9"/>
  <c r="AK35" i="9"/>
  <c r="AY50" i="9"/>
  <c r="AY58" i="9"/>
  <c r="BD59" i="9"/>
  <c r="BB50" i="9"/>
  <c r="BA51" i="9"/>
  <c r="AV37" i="9"/>
  <c r="AO38" i="9"/>
  <c r="BE50" i="9"/>
  <c r="AO51" i="9"/>
  <c r="AI33" i="2"/>
  <c r="BC33" i="2" s="1"/>
  <c r="BD55" i="9"/>
  <c r="AO57" i="9"/>
  <c r="AP17" i="9"/>
  <c r="BE20" i="9"/>
  <c r="Q29" i="7"/>
  <c r="P25" i="7"/>
  <c r="Q25" i="7" s="1"/>
  <c r="P28" i="7"/>
  <c r="Q28" i="7" s="1"/>
  <c r="P26" i="7"/>
  <c r="Q26" i="7" s="1"/>
  <c r="Q27" i="7"/>
  <c r="AU41" i="9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BF50" i="2" l="1"/>
  <c r="BC37" i="9"/>
  <c r="AQ48" i="2"/>
  <c r="BG48" i="2" s="1"/>
  <c r="BG59" i="2"/>
  <c r="AW33" i="2"/>
  <c r="D4" i="2" s="1"/>
  <c r="BF48" i="2"/>
  <c r="G2" i="2" s="1"/>
  <c r="AK46" i="2"/>
  <c r="AT56" i="9"/>
  <c r="BG42" i="2"/>
  <c r="AZ50" i="2"/>
  <c r="E3" i="2" s="1"/>
  <c r="AT37" i="9"/>
  <c r="E30" i="9" s="1"/>
  <c r="P30" i="7"/>
  <c r="Q30" i="7"/>
  <c r="AK46" i="9"/>
  <c r="AT48" i="2"/>
  <c r="C2" i="2" s="1"/>
  <c r="AW50" i="2"/>
  <c r="AZ58" i="9"/>
  <c r="BG42" i="9"/>
  <c r="BG32" i="2"/>
  <c r="BC50" i="2"/>
  <c r="N26" i="2" s="1"/>
  <c r="BG51" i="9"/>
  <c r="BG55" i="2"/>
  <c r="BG60" i="2"/>
  <c r="BG51" i="2"/>
  <c r="AT50" i="2"/>
  <c r="E26" i="2" s="1"/>
  <c r="AZ48" i="2"/>
  <c r="BG34" i="2"/>
  <c r="AT58" i="9"/>
  <c r="E34" i="9" s="1"/>
  <c r="AT60" i="9"/>
  <c r="AZ60" i="9"/>
  <c r="AQ60" i="9"/>
  <c r="BF60" i="9"/>
  <c r="BG54" i="2"/>
  <c r="BG34" i="9"/>
  <c r="AZ41" i="9"/>
  <c r="K34" i="9" s="1"/>
  <c r="BG37" i="2"/>
  <c r="BG8" i="2"/>
  <c r="BG61" i="2"/>
  <c r="BG55" i="9"/>
  <c r="BG9" i="9"/>
  <c r="AW60" i="9"/>
  <c r="AQ39" i="9"/>
  <c r="AQ37" i="9"/>
  <c r="B30" i="9" s="1"/>
  <c r="BF37" i="9"/>
  <c r="Q30" i="9" s="1"/>
  <c r="AW37" i="9"/>
  <c r="Q24" i="9"/>
  <c r="AZ56" i="9"/>
  <c r="AW56" i="9"/>
  <c r="H32" i="9" s="1"/>
  <c r="AQ56" i="9"/>
  <c r="BF56" i="9"/>
  <c r="Q32" i="9" s="1"/>
  <c r="BG9" i="2"/>
  <c r="BG57" i="2"/>
  <c r="BG10" i="2"/>
  <c r="BG59" i="9"/>
  <c r="AW39" i="9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Q28" i="9" s="1"/>
  <c r="AZ52" i="9"/>
  <c r="K28" i="9" s="1"/>
  <c r="AQ52" i="9"/>
  <c r="P4" i="7"/>
  <c r="Q4" i="7" s="1"/>
  <c r="BF41" i="9"/>
  <c r="AW41" i="9"/>
  <c r="BG5" i="2"/>
  <c r="BG57" i="9"/>
  <c r="BG7" i="2"/>
  <c r="AQ41" i="9"/>
  <c r="B34" i="9" s="1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G22" i="2"/>
  <c r="BG23" i="2"/>
  <c r="N30" i="9"/>
  <c r="BG20" i="2"/>
  <c r="BG23" i="9"/>
  <c r="BG14" i="2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AK30" i="9"/>
  <c r="BF43" i="9"/>
  <c r="Q36" i="9" s="1"/>
  <c r="AQ43" i="9"/>
  <c r="AT43" i="9"/>
  <c r="AW43" i="9"/>
  <c r="AZ43" i="9"/>
  <c r="K36" i="9" s="1"/>
  <c r="BG44" i="9"/>
  <c r="BG44" i="2"/>
  <c r="B26" i="9"/>
  <c r="BG27" i="2"/>
  <c r="BG58" i="2"/>
  <c r="H24" i="9"/>
  <c r="Q34" i="9"/>
  <c r="BG6" i="9"/>
  <c r="B28" i="9"/>
  <c r="BG14" i="9"/>
  <c r="BH14" i="9"/>
  <c r="N24" i="9"/>
  <c r="N28" i="9"/>
  <c r="BG31" i="9"/>
  <c r="BG48" i="9"/>
  <c r="BG38" i="9"/>
  <c r="BG27" i="9"/>
  <c r="BG50" i="9"/>
  <c r="BG21" i="9"/>
  <c r="BG20" i="9"/>
  <c r="BG33" i="9"/>
  <c r="BG15" i="9"/>
  <c r="H28" i="9"/>
  <c r="K26" i="9"/>
  <c r="BG61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G6" i="2"/>
  <c r="N34" i="2"/>
  <c r="H32" i="2"/>
  <c r="B7" i="2"/>
  <c r="C5" i="2"/>
  <c r="F6" i="2"/>
  <c r="E32" i="2"/>
  <c r="E2" i="2"/>
  <c r="E36" i="2"/>
  <c r="E30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B36" i="2"/>
  <c r="F2" i="2"/>
  <c r="B34" i="2"/>
  <c r="E34" i="2"/>
  <c r="B5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E4" i="2"/>
  <c r="K26" i="2"/>
  <c r="H26" i="2"/>
  <c r="G3" i="2"/>
  <c r="G4" i="2"/>
  <c r="D3" i="2"/>
  <c r="B26" i="2"/>
  <c r="C3" i="2"/>
  <c r="B4" i="2"/>
  <c r="BH14" i="2"/>
  <c r="E28" i="2"/>
  <c r="K32" i="2"/>
  <c r="N32" i="2"/>
  <c r="B32" i="2"/>
  <c r="BH48" i="2"/>
  <c r="Q2" i="7"/>
  <c r="L6" i="6"/>
  <c r="M2" i="6"/>
  <c r="M6" i="6" s="1"/>
  <c r="P7" i="4"/>
  <c r="Q2" i="4"/>
  <c r="Q7" i="4" s="1"/>
  <c r="F4" i="2" l="1"/>
  <c r="BG50" i="2"/>
  <c r="N36" i="9"/>
  <c r="BG33" i="2"/>
  <c r="BH31" i="2"/>
  <c r="P7" i="7"/>
  <c r="Q24" i="2"/>
  <c r="BH48" i="9"/>
  <c r="F3" i="2"/>
  <c r="BG56" i="9"/>
  <c r="BG58" i="9"/>
  <c r="C4" i="2"/>
  <c r="E24" i="2"/>
  <c r="E38" i="2" s="1"/>
  <c r="U53" i="2" s="1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<sst xmlns="http://schemas.openxmlformats.org/spreadsheetml/2006/main" count="808" uniqueCount="158">
  <si>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</si>
  <si>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</si>
  <si>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</si>
  <si>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</si>
  <si>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</si>
  <si>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</si>
  <si>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</si>
  <si>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</si>
  <si>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</si>
  <si>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</si>
  <si>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</si>
  <si>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</si>
  <si>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</si>
  <si>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</si>
  <si>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</si>
  <si>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</si>
  <si>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</si>
  <si>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</si>
  <si>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</si>
  <si>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</si>
  <si>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</si>
  <si>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</si>
  <si>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</si>
  <si>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</si>
  <si>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</si>
  <si>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</si>
  <si>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</si>
  <si>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</si>
  <si>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</si>
  <si>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</si>
  <si>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</si>
  <si>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</si>
  <si>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</si>
  <si>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</si>
  <si>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</si>
  <si>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</si>
  <si>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</si>
  <si>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</si>
  <si>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</si>
  <si>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</si>
  <si>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</si>
  <si>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</si>
  <si>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</si>
  <si>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</si>
  <si>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</si>
  <si>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</si>
  <si>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</si>
  <si>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</si>
  <si>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</si>
  <si>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</si>
  <si>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</si>
  <si>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</si>
  <si>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</si>
  <si>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</si>
  <si>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</si>
  <si>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</si>
  <si>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</si>
  <si>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</si>
  <si>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</si>
  <si>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</si>
  <si>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</si>
  <si>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</si>
  <si>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</si>
  <si>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</si>
  <si>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</si>
  <si>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</si>
  <si>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</si>
  <si>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</si>
  <si>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</si>
  <si>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</si>
  <si>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</si>
  <si>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</si>
  <si>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</si>
  <si>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</si>
  <si>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</si>
  <si>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</si>
  <si>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</si>
  <si>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</si>
  <si>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</si>
  <si>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</si>
  <si>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</si>
  <si>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</si>
  <si>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</si>
  <si>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</si>
  <si>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</si>
  <si>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</si>
  <si>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</si>
  <si>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</si>
  <si>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</si>
  <si>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</si>
  <si>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</si>
  <si>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</si>
  <si>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</si>
  <si>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</si>
  <si>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</si>
  <si>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</si>
  <si>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</si>
  <si>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</si>
  <si>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</si>
  <si>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</si>
  <si>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</si>
  <si>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</si>
  <si>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</si>
  <si>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</si>
  <si>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</si>
  <si>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</si>
  <si>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</si>
  <si>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</si>
  <si>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</si>
  <si>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</si>
  <si>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</si>
  <si>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</si>
  <si>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</si>
  <si>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</si>
  <si>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</si>
  <si>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</si>
  <si>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</si>
  <si>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</si>
  <si>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</si>
  <si>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</si>
  <si>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</si>
  <si>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</si>
  <si>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</si>
  <si>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</si>
  <si>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</si>
  <si>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</si>
  <si>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</si>
  <si>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</si>
  <si>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</si>
  <si>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</si>
  <si>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</si>
  <si>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</si>
  <si>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</si>
  <si>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</si>
  <si>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</si>
  <si>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</si>
  <si>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</si>
  <si>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</si>
  <si>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</si>
  <si>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</si>
  <si>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</si>
  <si>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</si>
  <si>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</si>
  <si>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</si>
  <si>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</si>
  <si>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</si>
  <si>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</si>
  <si>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</si>
  <si>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</si>
  <si>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</si>
  <si>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</si>
  <si>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</si>
  <si>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</si>
  <si>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</si>
  <si>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</si>
  <si>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</si>
  <si>
    <t>NUOVI VALORI</t>
  </si>
  <si>
    <t>ORE VECCHIE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</si>
</sst>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30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416704"/>
        <c:axId val="95418240"/>
        <c:axId val="0"/>
      </c:bar3DChart>
      <c:catAx>
        <c:axId val="95416704"/>
        <c:scaling>
          <c:orientation val="minMax"/>
        </c:scaling>
        <c:delete val="0"/>
        <c:axPos val="l"/>
        <c:majorTickMark val="out"/>
        <c:minorTickMark val="none"/>
        <c:tickLblPos val="nextTo"/>
        <c:crossAx val="95418240"/>
        <c:crosses val="autoZero"/>
        <c:auto val="1"/>
        <c:lblAlgn val="ctr"/>
        <c:lblOffset val="100"/>
        <c:noMultiLvlLbl val="0"/>
      </c:catAx>
      <c:valAx>
        <c:axId val="95418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4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264128"/>
        <c:axId val="95282304"/>
        <c:axId val="0"/>
      </c:bar3DChart>
      <c:catAx>
        <c:axId val="95264128"/>
        <c:scaling>
          <c:orientation val="minMax"/>
        </c:scaling>
        <c:delete val="0"/>
        <c:axPos val="l"/>
        <c:majorTickMark val="out"/>
        <c:minorTickMark val="none"/>
        <c:tickLblPos val="nextTo"/>
        <c:crossAx val="95282304"/>
        <c:crosses val="autoZero"/>
        <c:auto val="1"/>
        <c:lblAlgn val="ctr"/>
        <c:lblOffset val="100"/>
        <c:noMultiLvlLbl val="0"/>
      </c:catAx>
      <c:valAx>
        <c:axId val="95282304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952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'3_PDC'!$Q$31</c:f>
              <c:numCache>
                <c:formatCode>"€"\ #,##0.00</c:formatCode>
                <c:ptCount val="1"/>
                <c:pt idx="0">
                  <c:v>6982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numFmt formatCode="&quot;€&quot;\ #,##0.00" sourceLinked="0"/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'3_PDC'!$Q$7</c:f>
              <c:numCache>
                <c:formatCode>"€"\ #,##0.00</c:formatCode>
                <c:ptCount val="1"/>
                <c:pt idx="0">
                  <c:v>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62752"/>
        <c:axId val="95576832"/>
        <c:axId val="0"/>
      </c:bar3DChart>
      <c:catAx>
        <c:axId val="95562752"/>
        <c:scaling>
          <c:orientation val="minMax"/>
        </c:scaling>
        <c:delete val="0"/>
        <c:axPos val="l"/>
        <c:majorTickMark val="out"/>
        <c:minorTickMark val="none"/>
        <c:tickLblPos val="nextTo"/>
        <c:crossAx val="95576832"/>
        <c:crosses val="autoZero"/>
        <c:auto val="1"/>
        <c:lblAlgn val="ctr"/>
        <c:lblOffset val="100"/>
        <c:noMultiLvlLbl val="0"/>
      </c:catAx>
      <c:valAx>
        <c:axId val="95576832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955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'3_PDC'!$O$26:$O$30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  <c:pt idx="3">
                  <c:v>Progettista</c:v>
                </c:pt>
                <c:pt idx="4">
                  <c:v>Programmatore</c:v>
                </c:pt>
              </c:strCache>
            </c:strRef>
          </c:cat>
          <c:val>
            <c:numRef>
              <c:f>'3_PDC'!$P$26:$P$30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104</c:v>
                </c:pt>
                <c:pt idx="3">
                  <c:v>121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'3_PDC'!$O$26:$O$30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  <c:pt idx="3">
                  <c:v>Progettista</c:v>
                </c:pt>
                <c:pt idx="4">
                  <c:v>Programmatore</c:v>
                </c:pt>
              </c:strCache>
            </c:strRef>
          </c:cat>
          <c:val>
            <c:numRef>
              <c:f>'3_PDC'!$P$2:$P$6</c:f>
              <c:numCache>
                <c:formatCode>General</c:formatCode>
                <c:ptCount val="5"/>
                <c:pt idx="0">
                  <c:v>33</c:v>
                </c:pt>
                <c:pt idx="1">
                  <c:v>18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90656"/>
        <c:axId val="95600640"/>
        <c:axId val="0"/>
      </c:bar3DChart>
      <c:catAx>
        <c:axId val="95590656"/>
        <c:scaling>
          <c:orientation val="minMax"/>
        </c:scaling>
        <c:delete val="0"/>
        <c:axPos val="l"/>
        <c:majorTickMark val="out"/>
        <c:minorTickMark val="none"/>
        <c:tickLblPos val="nextTo"/>
        <c:crossAx val="95600640"/>
        <c:crosses val="autoZero"/>
        <c:auto val="1"/>
        <c:lblAlgn val="ctr"/>
        <c:lblOffset val="100"/>
        <c:noMultiLvlLbl val="0"/>
      </c:catAx>
      <c:valAx>
        <c:axId val="95600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5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13</c:v>
                </c:pt>
                <c:pt idx="1">
                  <c:v>34</c:v>
                </c:pt>
                <c:pt idx="2">
                  <c:v>36</c:v>
                </c:pt>
                <c:pt idx="3">
                  <c:v>31</c:v>
                </c:pt>
                <c:pt idx="4">
                  <c:v>23</c:v>
                </c:pt>
                <c:pt idx="5">
                  <c:v>30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10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15776"/>
        <c:axId val="102717312"/>
      </c:barChart>
      <c:catAx>
        <c:axId val="1027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17312"/>
        <c:crosses val="autoZero"/>
        <c:auto val="1"/>
        <c:lblAlgn val="ctr"/>
        <c:lblOffset val="100"/>
        <c:noMultiLvlLbl val="0"/>
      </c:catAx>
      <c:valAx>
        <c:axId val="102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Grafici!$B$17:$G$17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Grafici!$B$18:$G$18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220</c:v>
                </c:pt>
                <c:pt idx="4">
                  <c:v>243</c:v>
                </c:pt>
                <c:pt idx="5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cat>
            <c:strRef>
              <c:f>Grafici!$B$17:$G$17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Grafici!$B$14:$G$14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cat>
            <c:strRef>
              <c:f>Grafici!$B$17:$G$17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Grafici!$B$18:$G$18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220</c:v>
                </c:pt>
                <c:pt idx="4">
                  <c:v>243</c:v>
                </c:pt>
                <c:pt idx="5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68512"/>
        <c:axId val="94774400"/>
      </c:barChart>
      <c:catAx>
        <c:axId val="94768512"/>
        <c:scaling>
          <c:orientation val="minMax"/>
        </c:scaling>
        <c:delete val="0"/>
        <c:axPos val="l"/>
        <c:majorTickMark val="out"/>
        <c:minorTickMark val="none"/>
        <c:tickLblPos val="nextTo"/>
        <c:crossAx val="94774400"/>
        <c:crosses val="autoZero"/>
        <c:auto val="1"/>
        <c:lblAlgn val="ctr"/>
        <c:lblOffset val="100"/>
        <c:noMultiLvlLbl val="0"/>
      </c:catAx>
      <c:valAx>
        <c:axId val="94774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Grafici!$B$13:$G$13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Grafici!$B$14:$G$14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43</xdr:row>
      <xdr:rowOff>0</xdr:rowOff>
    </xdr:from>
    <xdr:to>
      <xdr:col>23</xdr:col>
      <xdr:colOff>144659</xdr:colOff>
      <xdr:row>58</xdr:row>
      <xdr:rowOff>13141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</xdr:colOff>
      <xdr:row>38</xdr:row>
      <xdr:rowOff>103910</xdr:rowOff>
    </xdr:from>
    <xdr:to>
      <xdr:col>16</xdr:col>
      <xdr:colOff>875777</xdr:colOff>
      <xdr:row>53</xdr:row>
      <xdr:rowOff>52388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46</xdr:row>
      <xdr:rowOff>147637</xdr:rowOff>
    </xdr:from>
    <xdr:to>
      <xdr:col>14</xdr:col>
      <xdr:colOff>542925</xdr:colOff>
      <xdr:row>63</xdr:row>
      <xdr:rowOff>138112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600075</xdr:colOff>
      <xdr:row>11</xdr:row>
      <xdr:rowOff>138112</xdr:rowOff>
    </xdr:from>
    <xdr:to>
      <xdr:col>26</xdr:col>
      <xdr:colOff>295275</xdr:colOff>
      <xdr:row>28</xdr:row>
      <xdr:rowOff>128587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7</xdr:row>
      <xdr:rowOff>52387</xdr:rowOff>
    </xdr:from>
    <xdr:to>
      <xdr:col>9</xdr:col>
      <xdr:colOff>276225</xdr:colOff>
      <xdr:row>24</xdr:row>
      <xdr:rowOff>42862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A18" sqref="A18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 x14ac:dyDescent="0.2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206" t="str">
        <f>'1_AN'!P2</f>
        <v>I Periodo</v>
      </c>
      <c r="AD2" s="207"/>
      <c r="AE2" s="208"/>
      <c r="AF2" s="206" t="str">
        <f>'1_AN'!S2</f>
        <v>II Periodo</v>
      </c>
      <c r="AG2" s="207"/>
      <c r="AH2" s="207"/>
      <c r="AI2" s="200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201"/>
    </row>
    <row r="4" spans="1:60" x14ac:dyDescent="0.2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 x14ac:dyDescent="0.2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 x14ac:dyDescent="0.2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 x14ac:dyDescent="0.2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 x14ac:dyDescent="0.2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 x14ac:dyDescent="0.2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 x14ac:dyDescent="0.25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 x14ac:dyDescent="0.25">
      <c r="BG11" s="144">
        <f t="shared" si="19"/>
        <v>0</v>
      </c>
    </row>
    <row r="12" spans="1:60" x14ac:dyDescent="0.2">
      <c r="AA12" s="5" t="s">
        <v>123</v>
      </c>
      <c r="AB12" s="140" t="s">
        <v>126</v>
      </c>
      <c r="AC12" s="206" t="str">
        <f>Consuntivo_2_PA!V9</f>
        <v>I Periodo</v>
      </c>
      <c r="AD12" s="209"/>
      <c r="AE12" s="210"/>
      <c r="AF12" s="196" t="str">
        <f>Consuntivo_2_PA!Y9</f>
        <v>II Periodo</v>
      </c>
      <c r="AG12" s="197"/>
      <c r="AH12" s="198"/>
      <c r="AI12" s="196" t="str">
        <f>Consuntivo_2_PA!AB9</f>
        <v>III Periodo</v>
      </c>
      <c r="AJ12" s="197"/>
      <c r="AK12" s="199"/>
      <c r="AL12" s="200" t="str">
        <f>Consuntivo_2_PA!AE9</f>
        <v>Totale</v>
      </c>
      <c r="BG12" s="144">
        <f t="shared" si="19"/>
        <v>0</v>
      </c>
    </row>
    <row r="13" spans="1:60" ht="13.5" thickBot="1" x14ac:dyDescent="0.25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1"/>
      <c r="AM13" s="5">
        <f>SUM(AL14:AL27)</f>
        <v>193</v>
      </c>
      <c r="BG13" s="144">
        <f t="shared" si="19"/>
        <v>0</v>
      </c>
    </row>
    <row r="14" spans="1:60" x14ac:dyDescent="0.2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2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 x14ac:dyDescent="0.2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4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4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4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4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4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4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4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4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 x14ac:dyDescent="0.2">
      <c r="A23" s="149" t="s">
        <v>0</v>
      </c>
      <c r="B23" s="211" t="s">
        <v>1</v>
      </c>
      <c r="C23" s="211"/>
      <c r="D23" s="211"/>
      <c r="E23" s="211" t="s">
        <v>2</v>
      </c>
      <c r="F23" s="211"/>
      <c r="G23" s="211"/>
      <c r="H23" s="211" t="s">
        <v>3</v>
      </c>
      <c r="I23" s="211"/>
      <c r="J23" s="211"/>
      <c r="K23" s="211" t="s">
        <v>4</v>
      </c>
      <c r="L23" s="211"/>
      <c r="M23" s="211"/>
      <c r="N23" s="211" t="s">
        <v>5</v>
      </c>
      <c r="O23" s="211"/>
      <c r="P23" s="211"/>
      <c r="Q23" s="211" t="s">
        <v>6</v>
      </c>
      <c r="R23" s="211"/>
      <c r="S23" s="211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4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 x14ac:dyDescent="0.2">
      <c r="A24" s="203" t="s">
        <v>7</v>
      </c>
      <c r="B24" s="205">
        <f>SUM(AO4:AQ4,AO14:AQ15,AO31:AQ32,AO48:AQ49)</f>
        <v>17</v>
      </c>
      <c r="C24" s="205"/>
      <c r="D24" s="205"/>
      <c r="E24" s="205">
        <f>SUM(AR4:AT4,AR14:AT15,AR31:AT32,AR48:AT49)</f>
        <v>10</v>
      </c>
      <c r="F24" s="205"/>
      <c r="G24" s="205"/>
      <c r="H24" s="204">
        <f>SUM(AU4:AW4,AU14:AW15,AU31:AW32,AU48:AW49)</f>
        <v>15</v>
      </c>
      <c r="I24" s="204"/>
      <c r="J24" s="204"/>
      <c r="K24" s="205">
        <f>SUM(AX4:AZ4,AX14:AZ15,AX31:AZ32,AX48:AZ49)</f>
        <v>10</v>
      </c>
      <c r="L24" s="205"/>
      <c r="M24" s="205"/>
      <c r="N24" s="204">
        <f>SUM(BA4:BC4,BA14:BC15,BA31:BC32,BA48:BC49)</f>
        <v>59</v>
      </c>
      <c r="O24" s="204"/>
      <c r="P24" s="204"/>
      <c r="Q24" s="205">
        <f t="shared" ref="Q24" si="38">SUM(BD4:BF4,BD14:BF15,BD31:BF32,BD48:BF49)</f>
        <v>4</v>
      </c>
      <c r="R24" s="205"/>
      <c r="S24" s="205"/>
      <c r="T24" s="214">
        <f t="shared" ref="T24" si="39">SUM(B24:S25)</f>
        <v>115</v>
      </c>
      <c r="U24" s="21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4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 x14ac:dyDescent="0.2">
      <c r="A25" s="203"/>
      <c r="B25" s="205"/>
      <c r="C25" s="205"/>
      <c r="D25" s="205"/>
      <c r="E25" s="205"/>
      <c r="F25" s="205"/>
      <c r="G25" s="205"/>
      <c r="H25" s="204"/>
      <c r="I25" s="204"/>
      <c r="J25" s="204"/>
      <c r="K25" s="205"/>
      <c r="L25" s="205"/>
      <c r="M25" s="205"/>
      <c r="N25" s="204"/>
      <c r="O25" s="204"/>
      <c r="P25" s="204"/>
      <c r="Q25" s="205"/>
      <c r="R25" s="205"/>
      <c r="S25" s="205"/>
      <c r="T25" s="214"/>
      <c r="U25" s="21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4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 x14ac:dyDescent="0.2">
      <c r="A26" s="203" t="s">
        <v>11</v>
      </c>
      <c r="B26" s="205">
        <f>SUM(AO5:AQ5,AO16:AQ17,AO33:AQ34,AO50:AQ51)</f>
        <v>13</v>
      </c>
      <c r="C26" s="205"/>
      <c r="D26" s="205"/>
      <c r="E26" s="205">
        <f>SUM(AR5:AT5,AR16:AT17,AR33:AT34,AR50:AT51)</f>
        <v>10</v>
      </c>
      <c r="F26" s="205"/>
      <c r="G26" s="205"/>
      <c r="H26" s="205">
        <f>SUM(AU5:AW5,AU16:AW17,AU33:AW34,AU50:AW51)</f>
        <v>11</v>
      </c>
      <c r="I26" s="205"/>
      <c r="J26" s="205"/>
      <c r="K26" s="204">
        <f>SUM(AX5:AZ5,AX16:AZ17,AX33:AZ34,AX50:AZ51)</f>
        <v>41</v>
      </c>
      <c r="L26" s="204"/>
      <c r="M26" s="204"/>
      <c r="N26" s="205">
        <f>SUM(BA5:BC5,BA16:BC17,BA33:BC34,BA50:BC51)</f>
        <v>29</v>
      </c>
      <c r="O26" s="205"/>
      <c r="P26" s="205"/>
      <c r="Q26" s="205">
        <f>SUM(BD5:BF5,BD16:BF17,BD33:BF34,BD50:BF51)</f>
        <v>12</v>
      </c>
      <c r="R26" s="205"/>
      <c r="S26" s="205"/>
      <c r="T26" s="214">
        <f t="shared" ref="T26" si="40">SUM(B26:S27)</f>
        <v>116</v>
      </c>
      <c r="U26" s="21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4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 x14ac:dyDescent="0.25">
      <c r="A27" s="203"/>
      <c r="B27" s="205"/>
      <c r="C27" s="205"/>
      <c r="D27" s="205"/>
      <c r="E27" s="205"/>
      <c r="F27" s="205"/>
      <c r="G27" s="205"/>
      <c r="H27" s="205"/>
      <c r="I27" s="205"/>
      <c r="J27" s="205"/>
      <c r="K27" s="204"/>
      <c r="L27" s="204"/>
      <c r="M27" s="204"/>
      <c r="N27" s="205"/>
      <c r="O27" s="205"/>
      <c r="P27" s="205"/>
      <c r="Q27" s="205"/>
      <c r="R27" s="205"/>
      <c r="S27" s="205"/>
      <c r="T27" s="214"/>
      <c r="U27" s="21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95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 x14ac:dyDescent="0.25">
      <c r="A28" s="203" t="s">
        <v>10</v>
      </c>
      <c r="B28" s="205">
        <f>SUM(AO6:AQ6,AO18:AQ19,AO35:AQ36,AO52:AQ53)</f>
        <v>10</v>
      </c>
      <c r="C28" s="205"/>
      <c r="D28" s="205"/>
      <c r="E28" s="205">
        <f>SUM(AR6:AT6,AR18:AT19,AR35:AT36,AR52:AT53)</f>
        <v>14</v>
      </c>
      <c r="F28" s="205"/>
      <c r="G28" s="205"/>
      <c r="H28" s="205">
        <f>SUM(AU6:AW6,AU18:AW19,AU35:AW36,AU52:AW53)</f>
        <v>13</v>
      </c>
      <c r="I28" s="205"/>
      <c r="J28" s="205"/>
      <c r="K28" s="205">
        <f>SUM(AX6:AZ6,AX18:AZ19,AX35:AZ36,AX52:AZ53)</f>
        <v>27</v>
      </c>
      <c r="L28" s="205"/>
      <c r="M28" s="205"/>
      <c r="N28" s="205">
        <f>SUM(BA6:BC6,BA18:BC19,BA35:BC36,BA52:BC53)</f>
        <v>33</v>
      </c>
      <c r="O28" s="205"/>
      <c r="P28" s="205"/>
      <c r="Q28" s="204">
        <f>SUM(BD6:BF6,BD18:BF19,BD35:BF36,BD52:BF53)</f>
        <v>20</v>
      </c>
      <c r="R28" s="204"/>
      <c r="S28" s="204"/>
      <c r="T28" s="214">
        <f t="shared" ref="T28" si="41">SUM(B28:S29)</f>
        <v>117</v>
      </c>
      <c r="U28" s="213"/>
      <c r="BG28" s="144">
        <f t="shared" si="19"/>
        <v>0</v>
      </c>
    </row>
    <row r="29" spans="1:60" x14ac:dyDescent="0.2">
      <c r="A29" s="203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4"/>
      <c r="R29" s="204"/>
      <c r="S29" s="204"/>
      <c r="T29" s="214"/>
      <c r="U29" s="213"/>
      <c r="AA29" s="5" t="s">
        <v>124</v>
      </c>
      <c r="AB29" s="140" t="s">
        <v>127</v>
      </c>
      <c r="AC29" s="196" t="str">
        <f>'3_PDC'!U6</f>
        <v>I Periodo</v>
      </c>
      <c r="AD29" s="197"/>
      <c r="AE29" s="198"/>
      <c r="AF29" s="196" t="str">
        <f>'3_PDC'!X6</f>
        <v>II Periodo</v>
      </c>
      <c r="AG29" s="197"/>
      <c r="AH29" s="199"/>
      <c r="AI29" s="200" t="str">
        <f>'3_PDC'!AA6</f>
        <v>Totale</v>
      </c>
      <c r="BG29" s="144">
        <f t="shared" si="19"/>
        <v>0</v>
      </c>
    </row>
    <row r="30" spans="1:60" ht="13.5" thickBot="1" x14ac:dyDescent="0.25">
      <c r="A30" s="203" t="s">
        <v>9</v>
      </c>
      <c r="B30" s="205">
        <f>SUM(AO7:AQ7,AO20:AQ21,AO37:AQ38,AO54:AQ55)</f>
        <v>15</v>
      </c>
      <c r="C30" s="205"/>
      <c r="D30" s="205"/>
      <c r="E30" s="205">
        <f>SUM(AR7:AT7,AR20:AT21,AR37:AT38,AR54:AT55)</f>
        <v>4</v>
      </c>
      <c r="F30" s="205"/>
      <c r="G30" s="205"/>
      <c r="H30" s="205">
        <f>SUM(AU7:AW7,AU20:AW21,AU37:AW38,AU54:AW55)</f>
        <v>11</v>
      </c>
      <c r="I30" s="205"/>
      <c r="J30" s="205"/>
      <c r="K30" s="204">
        <f>SUM(AX7:AZ7,AX20:AZ21,AX37:AZ38,AX54:AZ55)</f>
        <v>39</v>
      </c>
      <c r="L30" s="204"/>
      <c r="M30" s="204"/>
      <c r="N30" s="204">
        <f>SUM(BA7:BC7,BA20:BC21,BA37:BC38,BA54:BC55)</f>
        <v>35</v>
      </c>
      <c r="O30" s="204"/>
      <c r="P30" s="204"/>
      <c r="Q30" s="205">
        <f>SUM(BD7:BF7,BD20:BF21,BD37:BF38,BD54:BF55)</f>
        <v>18</v>
      </c>
      <c r="R30" s="205"/>
      <c r="S30" s="205"/>
      <c r="T30" s="214">
        <f t="shared" ref="T30" si="42">SUM(B30:S31)</f>
        <v>122</v>
      </c>
      <c r="U30" s="21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1"/>
      <c r="AK30" s="5">
        <f>SUM(AI31:AI44)</f>
        <v>373</v>
      </c>
      <c r="BG30" s="144">
        <f t="shared" si="19"/>
        <v>0</v>
      </c>
    </row>
    <row r="31" spans="1:60" x14ac:dyDescent="0.2">
      <c r="A31" s="203"/>
      <c r="B31" s="205"/>
      <c r="C31" s="205"/>
      <c r="D31" s="205"/>
      <c r="E31" s="205"/>
      <c r="F31" s="205"/>
      <c r="G31" s="205"/>
      <c r="H31" s="205"/>
      <c r="I31" s="205"/>
      <c r="J31" s="205"/>
      <c r="K31" s="204"/>
      <c r="L31" s="204"/>
      <c r="M31" s="204"/>
      <c r="N31" s="204"/>
      <c r="O31" s="204"/>
      <c r="P31" s="204"/>
      <c r="Q31" s="205"/>
      <c r="R31" s="205"/>
      <c r="S31" s="205"/>
      <c r="T31" s="214"/>
      <c r="U31" s="21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2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 x14ac:dyDescent="0.2">
      <c r="A32" s="203" t="s">
        <v>8</v>
      </c>
      <c r="B32" s="205">
        <f>SUM(AO8:AQ8,AO22:AQ23,AO39:AQ40,AO56:AQ57)</f>
        <v>9</v>
      </c>
      <c r="C32" s="205"/>
      <c r="D32" s="205"/>
      <c r="E32" s="205">
        <f>SUM(AR8:AT8,AR22:AT23,AR39:AT40,AR56:AT57)</f>
        <v>11</v>
      </c>
      <c r="F32" s="205"/>
      <c r="G32" s="205"/>
      <c r="H32" s="205">
        <f>SUM(AU8:AW8,AU22:AW23,AU39:AW40,AU56:AW57)</f>
        <v>12</v>
      </c>
      <c r="I32" s="205"/>
      <c r="J32" s="205"/>
      <c r="K32" s="205">
        <f>SUM(AX8:AZ8,AX22:AZ23,AX39:AZ40,AX56:AZ57)</f>
        <v>30</v>
      </c>
      <c r="L32" s="205"/>
      <c r="M32" s="205"/>
      <c r="N32" s="204">
        <f>SUM(BA8:BC8,BA22:BC23,BA39:BC40,BA56:BC57)</f>
        <v>37</v>
      </c>
      <c r="O32" s="204"/>
      <c r="P32" s="204"/>
      <c r="Q32" s="205">
        <f>SUM(BD8:BF8,BD22:BF23,BD39:BF40,BD56:BF57)</f>
        <v>23</v>
      </c>
      <c r="R32" s="205"/>
      <c r="S32" s="205"/>
      <c r="T32" s="214">
        <f t="shared" ref="T32" si="58">SUM(B32:S33)</f>
        <v>122</v>
      </c>
      <c r="U32" s="21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4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 x14ac:dyDescent="0.2">
      <c r="A33" s="203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4"/>
      <c r="O33" s="204"/>
      <c r="P33" s="204"/>
      <c r="Q33" s="205"/>
      <c r="R33" s="205"/>
      <c r="S33" s="205"/>
      <c r="T33" s="214"/>
      <c r="U33" s="21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4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 x14ac:dyDescent="0.2">
      <c r="A34" s="203" t="s">
        <v>13</v>
      </c>
      <c r="B34" s="205">
        <f>SUM(AO9:AQ9,AO24:AQ25,AO41:AQ42,AO58:AQ59)</f>
        <v>6</v>
      </c>
      <c r="C34" s="205"/>
      <c r="D34" s="205"/>
      <c r="E34" s="205">
        <f>SUM(AR9:AT9,AR24:AT25,AR41:AT42,AR58:AT59)</f>
        <v>2</v>
      </c>
      <c r="F34" s="205"/>
      <c r="G34" s="205"/>
      <c r="H34" s="205">
        <f>SUM(AU9:AW9,AU24:AW25,AU41:AW42,AU58:AW59)</f>
        <v>10</v>
      </c>
      <c r="I34" s="205"/>
      <c r="J34" s="205"/>
      <c r="K34" s="204">
        <f>SUM(AX9:AZ9,AX24:AZ25,AX41:AZ42,AX58:AZ59)</f>
        <v>37</v>
      </c>
      <c r="L34" s="204"/>
      <c r="M34" s="204"/>
      <c r="N34" s="204">
        <f>SUM(BA9:BC9,BA24:BC25,BA41:BC42,BA58:BC59)</f>
        <v>40</v>
      </c>
      <c r="O34" s="204"/>
      <c r="P34" s="204"/>
      <c r="Q34" s="204">
        <f>SUM(BD9:BF9,BD24:BF25,BD41:BF42,BD58:BF59)</f>
        <v>25</v>
      </c>
      <c r="R34" s="204"/>
      <c r="S34" s="204"/>
      <c r="T34" s="214">
        <f t="shared" ref="T34" si="62">SUM(B34:S35)</f>
        <v>120</v>
      </c>
      <c r="U34" s="21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4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 x14ac:dyDescent="0.2">
      <c r="A35" s="203"/>
      <c r="B35" s="205"/>
      <c r="C35" s="205"/>
      <c r="D35" s="205"/>
      <c r="E35" s="205"/>
      <c r="F35" s="205"/>
      <c r="G35" s="205"/>
      <c r="H35" s="205"/>
      <c r="I35" s="205"/>
      <c r="J35" s="205"/>
      <c r="K35" s="204"/>
      <c r="L35" s="204"/>
      <c r="M35" s="204"/>
      <c r="N35" s="204"/>
      <c r="O35" s="204"/>
      <c r="P35" s="204"/>
      <c r="Q35" s="204"/>
      <c r="R35" s="204"/>
      <c r="S35" s="204"/>
      <c r="T35" s="214"/>
      <c r="U35" s="21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4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 x14ac:dyDescent="0.2">
      <c r="A36" s="203" t="s">
        <v>12</v>
      </c>
      <c r="B36" s="205">
        <f>SUM(AO10:AQ10,AO26:AQ27,AO43:AQ44,AO60:AQ61)</f>
        <v>12</v>
      </c>
      <c r="C36" s="205"/>
      <c r="D36" s="205"/>
      <c r="E36" s="205">
        <f>SUM(AR10:AT10,AR26:AT27,AR43:AT44,AR60:AT61)</f>
        <v>18</v>
      </c>
      <c r="F36" s="205"/>
      <c r="G36" s="205"/>
      <c r="H36" s="205">
        <f>SUM(AU10:AW10,AU26:AW27,AU43:AW44,AU60:AW61)</f>
        <v>7</v>
      </c>
      <c r="I36" s="205"/>
      <c r="J36" s="205"/>
      <c r="K36" s="204">
        <f>SUM(AX10:AZ10,AX26:AZ27,AX43:AZ44,AX60:AZ61)</f>
        <v>51</v>
      </c>
      <c r="L36" s="204"/>
      <c r="M36" s="204"/>
      <c r="N36" s="205">
        <f>SUM(BA10:BC10,BA26:BC27,BA43:BC44,BA60:BC61)</f>
        <v>10</v>
      </c>
      <c r="O36" s="205"/>
      <c r="P36" s="205"/>
      <c r="Q36" s="205">
        <f>SUM(BD10:BF10,BD26:BF27,BD43:BF44,BD60:BF61)</f>
        <v>18</v>
      </c>
      <c r="R36" s="205"/>
      <c r="S36" s="205"/>
      <c r="T36" s="214">
        <f t="shared" ref="T36" si="63">SUM(B36:S37)</f>
        <v>116</v>
      </c>
      <c r="U36" s="21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4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 x14ac:dyDescent="0.2">
      <c r="A37" s="203"/>
      <c r="B37" s="205"/>
      <c r="C37" s="205"/>
      <c r="D37" s="205"/>
      <c r="E37" s="205"/>
      <c r="F37" s="205"/>
      <c r="G37" s="205"/>
      <c r="H37" s="205"/>
      <c r="I37" s="205"/>
      <c r="J37" s="205"/>
      <c r="K37" s="204"/>
      <c r="L37" s="204"/>
      <c r="M37" s="204"/>
      <c r="N37" s="205"/>
      <c r="O37" s="205"/>
      <c r="P37" s="205"/>
      <c r="Q37" s="205"/>
      <c r="R37" s="205"/>
      <c r="S37" s="205"/>
      <c r="T37" s="214"/>
      <c r="U37" s="21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4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 x14ac:dyDescent="0.2">
      <c r="A38" s="212" t="s">
        <v>14</v>
      </c>
      <c r="B38" s="205">
        <f>SUM(B24:D37)</f>
        <v>82</v>
      </c>
      <c r="C38" s="205"/>
      <c r="D38" s="205"/>
      <c r="E38" s="205">
        <f t="shared" ref="E38" si="64">SUM(E24:G37)</f>
        <v>69</v>
      </c>
      <c r="F38" s="205"/>
      <c r="G38" s="205"/>
      <c r="H38" s="205">
        <f>SUM(H24:J37)</f>
        <v>79</v>
      </c>
      <c r="I38" s="205"/>
      <c r="J38" s="205"/>
      <c r="K38" s="205">
        <f t="shared" ref="K38" si="65">SUM(K24:M37)</f>
        <v>235</v>
      </c>
      <c r="L38" s="205"/>
      <c r="M38" s="205"/>
      <c r="N38" s="205">
        <f t="shared" ref="N38" si="66">SUM(N24:P37)</f>
        <v>243</v>
      </c>
      <c r="O38" s="205"/>
      <c r="P38" s="205"/>
      <c r="Q38" s="205">
        <f>SUM(Q24:S37)</f>
        <v>120</v>
      </c>
      <c r="R38" s="205"/>
      <c r="S38" s="205"/>
      <c r="T38" s="214">
        <f>SUM(B38:S39)</f>
        <v>828</v>
      </c>
      <c r="U38" s="21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4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 x14ac:dyDescent="0.2">
      <c r="A39" s="212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14"/>
      <c r="U39" s="21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4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4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4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4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4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95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 x14ac:dyDescent="0.25">
      <c r="A45" s="139"/>
      <c r="BG45" s="144">
        <f t="shared" si="19"/>
        <v>0</v>
      </c>
    </row>
    <row r="46" spans="1:60" x14ac:dyDescent="0.2">
      <c r="A46" s="139"/>
      <c r="AA46" s="5" t="s">
        <v>125</v>
      </c>
      <c r="AB46" s="140" t="s">
        <v>128</v>
      </c>
      <c r="AC46" s="196" t="str">
        <f>'4_VV'!U3</f>
        <v>I Periodo</v>
      </c>
      <c r="AD46" s="197"/>
      <c r="AE46" s="198"/>
      <c r="AF46" s="196" t="str">
        <f>'4_VV'!X3</f>
        <v>II Periodo</v>
      </c>
      <c r="AG46" s="197"/>
      <c r="AH46" s="199"/>
      <c r="AI46" s="200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1"/>
      <c r="BG47" s="144">
        <f t="shared" si="19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2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4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4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4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 x14ac:dyDescent="0.2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4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 x14ac:dyDescent="0.2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4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 x14ac:dyDescent="0.2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4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 x14ac:dyDescent="0.2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4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4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4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 x14ac:dyDescent="0.25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4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4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4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95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9" priority="5" operator="equal">
      <formula>0</formula>
    </cfRule>
  </conditionalFormatting>
  <conditionalFormatting sqref="AB29:AI44">
    <cfRule type="cellIs" dxfId="28" priority="3" operator="equal">
      <formula>0</formula>
    </cfRule>
    <cfRule type="cellIs" dxfId="27" priority="4" operator="equal">
      <formula>27.5</formula>
    </cfRule>
  </conditionalFormatting>
  <conditionalFormatting sqref="AB46:AI61">
    <cfRule type="cellIs" dxfId="26" priority="2" operator="equal">
      <formula>0</formula>
    </cfRule>
  </conditionalFormatting>
  <conditionalFormatting sqref="B24:T39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V1" zoomScaleNormal="100" workbookViewId="0">
      <selection activeCell="B24" sqref="B24:T39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206"/>
      <c r="AD2" s="207"/>
      <c r="AE2" s="208"/>
      <c r="AF2" s="206"/>
      <c r="AG2" s="207"/>
      <c r="AH2" s="207"/>
      <c r="AI2" s="200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201"/>
    </row>
    <row r="4" spans="1:60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 x14ac:dyDescent="0.25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 x14ac:dyDescent="0.25">
      <c r="BG11" s="144">
        <f t="shared" si="13"/>
        <v>0</v>
      </c>
    </row>
    <row r="12" spans="1:60" x14ac:dyDescent="0.2">
      <c r="AA12" s="5" t="s">
        <v>123</v>
      </c>
      <c r="AB12" s="140" t="s">
        <v>126</v>
      </c>
      <c r="AC12" s="206" t="str">
        <f>Consuntivo_2_PA!V9</f>
        <v>I Periodo</v>
      </c>
      <c r="AD12" s="209"/>
      <c r="AE12" s="210"/>
      <c r="AF12" s="196" t="str">
        <f>Consuntivo_2_PA!Y9</f>
        <v>II Periodo</v>
      </c>
      <c r="AG12" s="197"/>
      <c r="AH12" s="198"/>
      <c r="AI12" s="196" t="str">
        <f>Consuntivo_2_PA!AB9</f>
        <v>III Periodo</v>
      </c>
      <c r="AJ12" s="197"/>
      <c r="AK12" s="199"/>
      <c r="AL12" s="200" t="str">
        <f>Consuntivo_2_PA!AE9</f>
        <v>Totale</v>
      </c>
      <c r="BG12" s="144">
        <f t="shared" si="13"/>
        <v>0</v>
      </c>
    </row>
    <row r="13" spans="1:60" ht="13.5" thickBot="1" x14ac:dyDescent="0.25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1"/>
      <c r="AM13" s="5">
        <f>SUM(AL14:AL27)</f>
        <v>193</v>
      </c>
      <c r="BG13" s="144">
        <f t="shared" si="13"/>
        <v>0</v>
      </c>
    </row>
    <row r="14" spans="1:60" x14ac:dyDescent="0.2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02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 x14ac:dyDescent="0.2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4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4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4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4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4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4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4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4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 x14ac:dyDescent="0.2">
      <c r="A23" s="149" t="s">
        <v>0</v>
      </c>
      <c r="B23" s="211" t="s">
        <v>1</v>
      </c>
      <c r="C23" s="211"/>
      <c r="D23" s="211"/>
      <c r="E23" s="211" t="s">
        <v>2</v>
      </c>
      <c r="F23" s="211"/>
      <c r="G23" s="211"/>
      <c r="H23" s="211" t="s">
        <v>3</v>
      </c>
      <c r="I23" s="211"/>
      <c r="J23" s="211"/>
      <c r="K23" s="211" t="s">
        <v>4</v>
      </c>
      <c r="L23" s="211"/>
      <c r="M23" s="211"/>
      <c r="N23" s="211" t="s">
        <v>5</v>
      </c>
      <c r="O23" s="211"/>
      <c r="P23" s="211"/>
      <c r="Q23" s="211" t="s">
        <v>6</v>
      </c>
      <c r="R23" s="211"/>
      <c r="S23" s="211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4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 x14ac:dyDescent="0.2">
      <c r="A24" s="203" t="s">
        <v>7</v>
      </c>
      <c r="B24" s="205">
        <f>SUM(AO4:AQ4,AO14:AQ15,AO31:AQ32,AO48:AQ49)</f>
        <v>4</v>
      </c>
      <c r="C24" s="205"/>
      <c r="D24" s="205"/>
      <c r="E24" s="205">
        <f>SUM(AR4:AT4,AR14:AT15,AR31:AT32,AR48:AT49)</f>
        <v>10</v>
      </c>
      <c r="F24" s="205"/>
      <c r="G24" s="205"/>
      <c r="H24" s="204">
        <f>SUM(AU4:AW4,AU14:AW15,AU31:AW32,AU48:AW49)</f>
        <v>9</v>
      </c>
      <c r="I24" s="204"/>
      <c r="J24" s="204"/>
      <c r="K24" s="205">
        <f>SUM(AX4:AZ4,AX14:AZ15,AX31:AZ32,AX48:AZ49)</f>
        <v>10</v>
      </c>
      <c r="L24" s="205"/>
      <c r="M24" s="205"/>
      <c r="N24" s="204">
        <f>SUM(BA4:BC4,BA14:BC15,BA31:BC32,BA48:BC49)</f>
        <v>59</v>
      </c>
      <c r="O24" s="204"/>
      <c r="P24" s="204"/>
      <c r="Q24" s="205">
        <f>SUM(BD4:BF4,BD14:BF15,BD31:BF32,BD48:BF49)</f>
        <v>4</v>
      </c>
      <c r="R24" s="205"/>
      <c r="S24" s="205"/>
      <c r="T24" s="205">
        <f t="shared" ref="T24" si="32">SUM(B24:S25)</f>
        <v>96</v>
      </c>
      <c r="U24" s="21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4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 x14ac:dyDescent="0.2">
      <c r="A25" s="203"/>
      <c r="B25" s="205"/>
      <c r="C25" s="205"/>
      <c r="D25" s="205"/>
      <c r="E25" s="205"/>
      <c r="F25" s="205"/>
      <c r="G25" s="205"/>
      <c r="H25" s="204"/>
      <c r="I25" s="204"/>
      <c r="J25" s="204"/>
      <c r="K25" s="205"/>
      <c r="L25" s="205"/>
      <c r="M25" s="205"/>
      <c r="N25" s="204"/>
      <c r="O25" s="204"/>
      <c r="P25" s="204"/>
      <c r="Q25" s="205"/>
      <c r="R25" s="205"/>
      <c r="S25" s="205"/>
      <c r="T25" s="205"/>
      <c r="U25" s="21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4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 x14ac:dyDescent="0.2">
      <c r="A26" s="203" t="s">
        <v>11</v>
      </c>
      <c r="B26" s="205">
        <f>SUM(AO5:AQ5,AO16:AQ17,AO33:AQ34,AO50:AQ51)</f>
        <v>13</v>
      </c>
      <c r="C26" s="205"/>
      <c r="D26" s="205"/>
      <c r="E26" s="205">
        <f>SUM(AR5:AT5,AR16:AT17,AR33:AT34,AR50:AT51)</f>
        <v>10</v>
      </c>
      <c r="F26" s="205"/>
      <c r="G26" s="205"/>
      <c r="H26" s="205">
        <f>SUM(AU5:AW5,AU16:AW17,AU33:AW34,AU50:AW51)</f>
        <v>0</v>
      </c>
      <c r="I26" s="205"/>
      <c r="J26" s="205"/>
      <c r="K26" s="204">
        <f>SUM(AX5:AZ5,AX16:AZ17,AX33:AZ34,AX50:AZ51)</f>
        <v>33</v>
      </c>
      <c r="L26" s="204"/>
      <c r="M26" s="204"/>
      <c r="N26" s="205">
        <f>SUM(BA5:BC5,BA16:BC17,BA33:BC34,BA50:BC51)</f>
        <v>29</v>
      </c>
      <c r="O26" s="205"/>
      <c r="P26" s="205"/>
      <c r="Q26" s="205">
        <f>SUM(BD5:BF5,BD16:BF17,BD33:BF34,BD50:BF51)</f>
        <v>12</v>
      </c>
      <c r="R26" s="205"/>
      <c r="S26" s="205"/>
      <c r="T26" s="205">
        <f t="shared" ref="T26" si="33">SUM(B26:S27)</f>
        <v>97</v>
      </c>
      <c r="U26" s="21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4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 x14ac:dyDescent="0.25">
      <c r="A27" s="203"/>
      <c r="B27" s="205"/>
      <c r="C27" s="205"/>
      <c r="D27" s="205"/>
      <c r="E27" s="205"/>
      <c r="F27" s="205"/>
      <c r="G27" s="205"/>
      <c r="H27" s="205"/>
      <c r="I27" s="205"/>
      <c r="J27" s="205"/>
      <c r="K27" s="204"/>
      <c r="L27" s="204"/>
      <c r="M27" s="204"/>
      <c r="N27" s="205"/>
      <c r="O27" s="205"/>
      <c r="P27" s="205"/>
      <c r="Q27" s="205"/>
      <c r="R27" s="205"/>
      <c r="S27" s="205"/>
      <c r="T27" s="205"/>
      <c r="U27" s="21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95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 x14ac:dyDescent="0.25">
      <c r="A28" s="203" t="s">
        <v>10</v>
      </c>
      <c r="B28" s="205">
        <f>SUM(AO6:AQ6,AO18:AQ19,AO35:AQ36,AO52:AQ53)</f>
        <v>10</v>
      </c>
      <c r="C28" s="205"/>
      <c r="D28" s="205"/>
      <c r="E28" s="205">
        <f>SUM(AR6:AT6,AR18:AT19,AR35:AT36,AR52:AT53)</f>
        <v>4</v>
      </c>
      <c r="F28" s="205"/>
      <c r="G28" s="205"/>
      <c r="H28" s="205">
        <f>SUM(AU6:AW6,AU18:AW19,AU35:AW36,AU52:AW53)</f>
        <v>2</v>
      </c>
      <c r="I28" s="205"/>
      <c r="J28" s="205"/>
      <c r="K28" s="205">
        <f>SUM(AX6:AZ6,AX18:AZ19,AX35:AZ36,AX52:AZ53)</f>
        <v>27</v>
      </c>
      <c r="L28" s="205"/>
      <c r="M28" s="205"/>
      <c r="N28" s="205">
        <f>SUM(BA6:BC6,BA18:BC19,BA35:BC36,BA52:BC53)</f>
        <v>33</v>
      </c>
      <c r="O28" s="205"/>
      <c r="P28" s="205"/>
      <c r="Q28" s="204">
        <f>SUM(BD6:BF6,BD18:BF19,BD35:BF36,BD52:BF53)</f>
        <v>20</v>
      </c>
      <c r="R28" s="204"/>
      <c r="S28" s="204"/>
      <c r="T28" s="205">
        <f t="shared" ref="T28" si="34">SUM(B28:S29)</f>
        <v>96</v>
      </c>
      <c r="U28" s="213"/>
      <c r="BG28" s="144">
        <f t="shared" si="13"/>
        <v>0</v>
      </c>
    </row>
    <row r="29" spans="1:60" x14ac:dyDescent="0.2">
      <c r="A29" s="203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4"/>
      <c r="R29" s="204"/>
      <c r="S29" s="204"/>
      <c r="T29" s="205"/>
      <c r="U29" s="213"/>
      <c r="AA29" s="5" t="s">
        <v>124</v>
      </c>
      <c r="AB29" s="140" t="s">
        <v>127</v>
      </c>
      <c r="AC29" s="196" t="str">
        <f>'3_PDC'!U6</f>
        <v>I Periodo</v>
      </c>
      <c r="AD29" s="197"/>
      <c r="AE29" s="198"/>
      <c r="AF29" s="196" t="str">
        <f>'3_PDC'!X6</f>
        <v>II Periodo</v>
      </c>
      <c r="AG29" s="197"/>
      <c r="AH29" s="199"/>
      <c r="AI29" s="200" t="str">
        <f>'3_PDC'!AA6</f>
        <v>Totale</v>
      </c>
      <c r="BG29" s="144">
        <f t="shared" si="13"/>
        <v>0</v>
      </c>
    </row>
    <row r="30" spans="1:60" ht="13.5" thickBot="1" x14ac:dyDescent="0.25">
      <c r="A30" s="203" t="s">
        <v>9</v>
      </c>
      <c r="B30" s="205">
        <f>SUM(AO7:AQ7,AO20:AQ21,AO37:AQ38,AO54:AQ55)</f>
        <v>15</v>
      </c>
      <c r="C30" s="205"/>
      <c r="D30" s="205"/>
      <c r="E30" s="205">
        <f>SUM(AR7:AT7,AR20:AT21,AR37:AT38,AR54:AT55)</f>
        <v>4</v>
      </c>
      <c r="F30" s="205"/>
      <c r="G30" s="205"/>
      <c r="H30" s="205">
        <f>SUM(AU7:AW7,AU20:AW21,AU37:AW38,AU54:AW55)</f>
        <v>0</v>
      </c>
      <c r="I30" s="205"/>
      <c r="J30" s="205"/>
      <c r="K30" s="204">
        <f>SUM(AX7:AZ7,AX20:AZ21,AX37:AZ38,AX54:AZ55)</f>
        <v>31</v>
      </c>
      <c r="L30" s="204"/>
      <c r="M30" s="204"/>
      <c r="N30" s="204">
        <f>SUM(BA7:BC7,BA20:BC21,BA37:BC38,BA54:BC55)</f>
        <v>35</v>
      </c>
      <c r="O30" s="204"/>
      <c r="P30" s="204"/>
      <c r="Q30" s="205">
        <f>SUM(BD7:BF7,BD20:BF21,BD37:BF38,BD54:BF55)</f>
        <v>18</v>
      </c>
      <c r="R30" s="205"/>
      <c r="S30" s="205"/>
      <c r="T30" s="205">
        <f t="shared" ref="T30" si="35">SUM(B30:S31)</f>
        <v>103</v>
      </c>
      <c r="U30" s="21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1"/>
      <c r="AK30" s="5">
        <f>SUM(AI31:AI44)</f>
        <v>373</v>
      </c>
      <c r="BG30" s="144">
        <f t="shared" si="13"/>
        <v>0</v>
      </c>
    </row>
    <row r="31" spans="1:60" x14ac:dyDescent="0.2">
      <c r="A31" s="203"/>
      <c r="B31" s="205"/>
      <c r="C31" s="205"/>
      <c r="D31" s="205"/>
      <c r="E31" s="205"/>
      <c r="F31" s="205"/>
      <c r="G31" s="205"/>
      <c r="H31" s="205"/>
      <c r="I31" s="205"/>
      <c r="J31" s="205"/>
      <c r="K31" s="204"/>
      <c r="L31" s="204"/>
      <c r="M31" s="204"/>
      <c r="N31" s="204"/>
      <c r="O31" s="204"/>
      <c r="P31" s="204"/>
      <c r="Q31" s="205"/>
      <c r="R31" s="205"/>
      <c r="S31" s="205"/>
      <c r="T31" s="205"/>
      <c r="U31" s="21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02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 x14ac:dyDescent="0.2">
      <c r="A32" s="203" t="s">
        <v>8</v>
      </c>
      <c r="B32" s="205">
        <f>SUM(AO8:AQ8,AO22:AQ23,AO39:AQ40,AO56:AQ57)</f>
        <v>9</v>
      </c>
      <c r="C32" s="205"/>
      <c r="D32" s="205"/>
      <c r="E32" s="205">
        <f>SUM(AR8:AT8,AR22:AT23,AR39:AT40,AR56:AT57)</f>
        <v>11</v>
      </c>
      <c r="F32" s="205"/>
      <c r="G32" s="205"/>
      <c r="H32" s="205">
        <f>SUM(AU8:AW8,AU22:AW23,AU39:AW40,AU56:AW57)</f>
        <v>2</v>
      </c>
      <c r="I32" s="205"/>
      <c r="J32" s="205"/>
      <c r="K32" s="205">
        <f>SUM(AX8:AZ8,AX22:AZ23,AX39:AZ40,AX56:AZ57)</f>
        <v>20</v>
      </c>
      <c r="L32" s="205"/>
      <c r="M32" s="205"/>
      <c r="N32" s="204">
        <f>SUM(BA8:BC8,BA22:BC23,BA39:BC40,BA56:BC57)</f>
        <v>37</v>
      </c>
      <c r="O32" s="204"/>
      <c r="P32" s="204"/>
      <c r="Q32" s="205">
        <f>SUM(BD8:BF8,BD22:BF23,BD39:BF40,BD56:BF57)</f>
        <v>23</v>
      </c>
      <c r="R32" s="205"/>
      <c r="S32" s="205"/>
      <c r="T32" s="205">
        <f t="shared" ref="T32" si="51">SUM(B32:S33)</f>
        <v>102</v>
      </c>
      <c r="U32" s="21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4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 x14ac:dyDescent="0.2">
      <c r="A33" s="203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4"/>
      <c r="O33" s="204"/>
      <c r="P33" s="204"/>
      <c r="Q33" s="205"/>
      <c r="R33" s="205"/>
      <c r="S33" s="205"/>
      <c r="T33" s="205"/>
      <c r="U33" s="21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4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 x14ac:dyDescent="0.2">
      <c r="A34" s="203" t="s">
        <v>13</v>
      </c>
      <c r="B34" s="205">
        <f>SUM(AO9:AQ9,AO24:AQ25,AO41:AQ42,AO58:AQ59)</f>
        <v>6</v>
      </c>
      <c r="C34" s="205"/>
      <c r="D34" s="205"/>
      <c r="E34" s="205">
        <f>SUM(AR9:AT9,AR24:AT25,AR41:AT42,AR58:AT59)</f>
        <v>2</v>
      </c>
      <c r="F34" s="205"/>
      <c r="G34" s="205"/>
      <c r="H34" s="205">
        <f>SUM(AU9:AW9,AU24:AW25,AU41:AW42,AU58:AW59)</f>
        <v>0</v>
      </c>
      <c r="I34" s="205"/>
      <c r="J34" s="205"/>
      <c r="K34" s="204">
        <f>SUM(AX9:AZ9,AX24:AZ25,AX41:AZ42,AX58:AZ59)</f>
        <v>27</v>
      </c>
      <c r="L34" s="204"/>
      <c r="M34" s="204"/>
      <c r="N34" s="204">
        <f>SUM(BA9:BC9,BA24:BC25,BA41:BC42,BA58:BC59)</f>
        <v>40</v>
      </c>
      <c r="O34" s="204"/>
      <c r="P34" s="204"/>
      <c r="Q34" s="204">
        <f>SUM(BD9:BF9,BD24:BF25,BD41:BF42,BD58:BF59)</f>
        <v>25</v>
      </c>
      <c r="R34" s="204"/>
      <c r="S34" s="204"/>
      <c r="T34" s="205">
        <f t="shared" ref="T34" si="55">SUM(B34:S35)</f>
        <v>100</v>
      </c>
      <c r="U34" s="21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4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 x14ac:dyDescent="0.2">
      <c r="A35" s="203"/>
      <c r="B35" s="205"/>
      <c r="C35" s="205"/>
      <c r="D35" s="205"/>
      <c r="E35" s="205"/>
      <c r="F35" s="205"/>
      <c r="G35" s="205"/>
      <c r="H35" s="205"/>
      <c r="I35" s="205"/>
      <c r="J35" s="205"/>
      <c r="K35" s="204"/>
      <c r="L35" s="204"/>
      <c r="M35" s="204"/>
      <c r="N35" s="204"/>
      <c r="O35" s="204"/>
      <c r="P35" s="204"/>
      <c r="Q35" s="204"/>
      <c r="R35" s="204"/>
      <c r="S35" s="204"/>
      <c r="T35" s="205"/>
      <c r="U35" s="21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4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 x14ac:dyDescent="0.2">
      <c r="A36" s="203" t="s">
        <v>12</v>
      </c>
      <c r="B36" s="205">
        <f>SUM(AO10:AQ10,AO26:AQ27,AO43:AQ44,AO60:AQ61)</f>
        <v>2</v>
      </c>
      <c r="C36" s="205"/>
      <c r="D36" s="205"/>
      <c r="E36" s="205">
        <f>SUM(AR10:AT10,AR26:AT27,AR43:AT44,AR60:AT61)</f>
        <v>8</v>
      </c>
      <c r="F36" s="205"/>
      <c r="G36" s="205"/>
      <c r="H36" s="205">
        <f>SUM(AU10:AW10,AU26:AW27,AU43:AW44,AU60:AW61)</f>
        <v>7</v>
      </c>
      <c r="I36" s="205"/>
      <c r="J36" s="205"/>
      <c r="K36" s="204">
        <f>SUM(AX10:AZ10,AX26:AZ27,AX43:AZ44,AX60:AZ61)</f>
        <v>51</v>
      </c>
      <c r="L36" s="204"/>
      <c r="M36" s="204"/>
      <c r="N36" s="205">
        <f>SUM(BA10:BC10,BA26:BC27,BA43:BC44,BA60:BC61)</f>
        <v>10</v>
      </c>
      <c r="O36" s="205"/>
      <c r="P36" s="205"/>
      <c r="Q36" s="205">
        <f>SUM(BD10:BF10,BD26:BF27,BD43:BF44,BD60:BF61)</f>
        <v>18</v>
      </c>
      <c r="R36" s="205"/>
      <c r="S36" s="205"/>
      <c r="T36" s="205">
        <f t="shared" ref="T36" si="56">SUM(B36:S37)</f>
        <v>96</v>
      </c>
      <c r="U36" s="21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4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 x14ac:dyDescent="0.2">
      <c r="A37" s="203"/>
      <c r="B37" s="205"/>
      <c r="C37" s="205"/>
      <c r="D37" s="205"/>
      <c r="E37" s="205"/>
      <c r="F37" s="205"/>
      <c r="G37" s="205"/>
      <c r="H37" s="205"/>
      <c r="I37" s="205"/>
      <c r="J37" s="205"/>
      <c r="K37" s="204"/>
      <c r="L37" s="204"/>
      <c r="M37" s="204"/>
      <c r="N37" s="205"/>
      <c r="O37" s="205"/>
      <c r="P37" s="205"/>
      <c r="Q37" s="205"/>
      <c r="R37" s="205"/>
      <c r="S37" s="205"/>
      <c r="T37" s="205"/>
      <c r="U37" s="21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4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 x14ac:dyDescent="0.2">
      <c r="A38" s="212" t="s">
        <v>14</v>
      </c>
      <c r="B38" s="205">
        <f>SUM(B24:D37)</f>
        <v>59</v>
      </c>
      <c r="C38" s="205"/>
      <c r="D38" s="205"/>
      <c r="E38" s="205">
        <f t="shared" ref="E38" si="57">SUM(E24:G37)</f>
        <v>49</v>
      </c>
      <c r="F38" s="205"/>
      <c r="G38" s="205"/>
      <c r="H38" s="205">
        <f>SUM(H24:J37)</f>
        <v>20</v>
      </c>
      <c r="I38" s="205"/>
      <c r="J38" s="205"/>
      <c r="K38" s="205">
        <f t="shared" ref="K38" si="58">SUM(K24:M37)</f>
        <v>199</v>
      </c>
      <c r="L38" s="205"/>
      <c r="M38" s="205"/>
      <c r="N38" s="205">
        <f t="shared" ref="N38" si="59">SUM(N24:P37)</f>
        <v>243</v>
      </c>
      <c r="O38" s="205"/>
      <c r="P38" s="205"/>
      <c r="Q38" s="205">
        <f>SUM(Q24:S37)</f>
        <v>120</v>
      </c>
      <c r="R38" s="205"/>
      <c r="S38" s="205"/>
      <c r="T38" s="205">
        <f>SUM(B38:S39)</f>
        <v>690</v>
      </c>
      <c r="U38" s="21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4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 x14ac:dyDescent="0.2">
      <c r="A39" s="212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4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4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4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4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4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95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 x14ac:dyDescent="0.25">
      <c r="A45" s="139"/>
      <c r="BG45" s="144">
        <f t="shared" si="13"/>
        <v>0</v>
      </c>
    </row>
    <row r="46" spans="1:60" x14ac:dyDescent="0.2">
      <c r="A46" s="139"/>
      <c r="AA46" s="5" t="s">
        <v>125</v>
      </c>
      <c r="AB46" s="140" t="s">
        <v>128</v>
      </c>
      <c r="AC46" s="196" t="str">
        <f>'4_VV'!U3</f>
        <v>I Periodo</v>
      </c>
      <c r="AD46" s="197"/>
      <c r="AE46" s="198"/>
      <c r="AF46" s="196" t="str">
        <f>'4_VV'!X3</f>
        <v>II Periodo</v>
      </c>
      <c r="AG46" s="197"/>
      <c r="AH46" s="199"/>
      <c r="AI46" s="200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1"/>
      <c r="BG47" s="144">
        <f t="shared" si="13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02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4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4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4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 x14ac:dyDescent="0.2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4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 x14ac:dyDescent="0.2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4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 x14ac:dyDescent="0.2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4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 x14ac:dyDescent="0.2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4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4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4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 x14ac:dyDescent="0.25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4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4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4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95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4" priority="5" operator="equal">
      <formula>0</formula>
    </cfRule>
  </conditionalFormatting>
  <conditionalFormatting sqref="AB29:AI44">
    <cfRule type="cellIs" dxfId="23" priority="3" operator="equal">
      <formula>0</formula>
    </cfRule>
    <cfRule type="cellIs" dxfId="22" priority="4" operator="equal">
      <formula>27.5</formula>
    </cfRule>
  </conditionalFormatting>
  <conditionalFormatting sqref="AB46:AI61">
    <cfRule type="cellIs" dxfId="21" priority="2" operator="equal">
      <formula>0</formula>
    </cfRule>
  </conditionalFormatting>
  <conditionalFormatting sqref="B24:T39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N1" workbookViewId="0">
      <selection activeCell="N13" sqref="N1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 x14ac:dyDescent="0.25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 x14ac:dyDescent="0.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200" t="s">
        <v>0</v>
      </c>
      <c r="P2" s="206" t="s">
        <v>18</v>
      </c>
      <c r="Q2" s="207"/>
      <c r="R2" s="208"/>
      <c r="S2" s="206" t="s">
        <v>19</v>
      </c>
      <c r="T2" s="207"/>
      <c r="U2" s="208"/>
      <c r="V2" s="200" t="s">
        <v>14</v>
      </c>
    </row>
    <row r="3" spans="1:22" ht="13.5" thickBot="1" x14ac:dyDescent="0.25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15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201"/>
    </row>
    <row r="4" spans="1:22" x14ac:dyDescent="0.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 x14ac:dyDescent="0.25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 x14ac:dyDescent="0.25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 x14ac:dyDescent="0.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 x14ac:dyDescent="0.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 x14ac:dyDescent="0.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 x14ac:dyDescent="0.25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 x14ac:dyDescent="0.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 x14ac:dyDescent="0.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 x14ac:dyDescent="0.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 x14ac:dyDescent="0.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 x14ac:dyDescent="0.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 x14ac:dyDescent="0.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 x14ac:dyDescent="0.25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 x14ac:dyDescent="0.25">
      <c r="F18" s="6"/>
      <c r="G18" s="6"/>
      <c r="H18" s="6"/>
      <c r="I18" s="6"/>
    </row>
    <row r="19" spans="1:21" ht="13.5" thickBot="1" x14ac:dyDescent="0.25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O1" zoomScale="85" zoomScaleNormal="85" workbookViewId="0">
      <selection activeCell="V33" sqref="V3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 x14ac:dyDescent="0.25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 x14ac:dyDescent="0.2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 x14ac:dyDescent="0.2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 x14ac:dyDescent="0.2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 x14ac:dyDescent="0.2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 x14ac:dyDescent="0.25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 x14ac:dyDescent="0.25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 x14ac:dyDescent="0.25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 x14ac:dyDescent="0.2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200" t="s">
        <v>0</v>
      </c>
      <c r="V9" s="196" t="s">
        <v>18</v>
      </c>
      <c r="W9" s="197"/>
      <c r="X9" s="198"/>
      <c r="Y9" s="196" t="s">
        <v>19</v>
      </c>
      <c r="Z9" s="197"/>
      <c r="AA9" s="198"/>
      <c r="AB9" s="196" t="s">
        <v>114</v>
      </c>
      <c r="AC9" s="197"/>
      <c r="AD9" s="199"/>
      <c r="AE9" s="200" t="s">
        <v>14</v>
      </c>
    </row>
    <row r="10" spans="1:31" ht="13.5" thickBot="1" x14ac:dyDescent="0.25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201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201"/>
    </row>
    <row r="11" spans="1:31" ht="13.5" thickBot="1" x14ac:dyDescent="0.25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7" t="s">
        <v>150</v>
      </c>
      <c r="S11" s="213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02">
        <f>SUM(Z11:Z12,AC11:AC12,W11:W12)</f>
        <v>26</v>
      </c>
    </row>
    <row r="12" spans="1:31" x14ac:dyDescent="0.2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94"/>
    </row>
    <row r="13" spans="1:31" x14ac:dyDescent="0.2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94">
        <f t="shared" ref="AE13" si="7">SUM(Z13:Z14,AC13:AC14,W13:W14)</f>
        <v>27</v>
      </c>
    </row>
    <row r="14" spans="1:31" x14ac:dyDescent="0.2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94"/>
    </row>
    <row r="15" spans="1:31" x14ac:dyDescent="0.2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94">
        <f t="shared" ref="AE15" si="8">SUM(Z15:Z16,AC15:AC16,W15:W16)</f>
        <v>26</v>
      </c>
    </row>
    <row r="16" spans="1:31" ht="13.5" thickBot="1" x14ac:dyDescent="0.25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94"/>
    </row>
    <row r="17" spans="1:31" ht="13.5" thickBot="1" x14ac:dyDescent="0.25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94">
        <f t="shared" ref="AE17" si="9">SUM(Z17:Z18,AC17:AC18,W17:W18)</f>
        <v>28</v>
      </c>
    </row>
    <row r="18" spans="1:31" ht="13.5" thickBot="1" x14ac:dyDescent="0.25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94"/>
    </row>
    <row r="19" spans="1:31" ht="13.5" thickBot="1" x14ac:dyDescent="0.25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94">
        <f t="shared" ref="AE19" si="10">SUM(Z19:Z20,AC19:AC20,W19:W20)</f>
        <v>30</v>
      </c>
    </row>
    <row r="20" spans="1:31" ht="13.5" thickBot="1" x14ac:dyDescent="0.25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94"/>
    </row>
    <row r="21" spans="1:31" x14ac:dyDescent="0.2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94">
        <f t="shared" ref="AE21" si="11">SUM(Z21:Z22,AC21:AC22,W21:W22)</f>
        <v>28</v>
      </c>
    </row>
    <row r="22" spans="1:31" x14ac:dyDescent="0.2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94"/>
    </row>
    <row r="23" spans="1:31" ht="13.5" thickBot="1" x14ac:dyDescent="0.25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94">
        <f t="shared" ref="AE23" si="12">SUM(Z23:Z24,AC23:AC24,W23:W24)</f>
        <v>28</v>
      </c>
    </row>
    <row r="24" spans="1:31" ht="13.5" thickBot="1" x14ac:dyDescent="0.25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195"/>
    </row>
    <row r="25" spans="1:31" x14ac:dyDescent="0.2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 x14ac:dyDescent="0.2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 x14ac:dyDescent="0.2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 x14ac:dyDescent="0.2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</row>
    <row r="29" spans="1:31" ht="13.5" thickBot="1" x14ac:dyDescent="0.25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16"/>
      <c r="V29" s="73"/>
      <c r="W29" s="73"/>
      <c r="X29" s="73"/>
      <c r="Y29" s="73"/>
      <c r="Z29" s="73"/>
      <c r="AA29" s="73"/>
      <c r="AB29" s="73"/>
      <c r="AC29" s="73"/>
      <c r="AD29" s="73"/>
      <c r="AE29" s="216"/>
    </row>
    <row r="30" spans="1:31" ht="13.5" thickBot="1" x14ac:dyDescent="0.25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16"/>
    </row>
    <row r="31" spans="1:31" x14ac:dyDescent="0.2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16"/>
    </row>
    <row r="32" spans="1:31" x14ac:dyDescent="0.2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16"/>
    </row>
    <row r="33" spans="1:31" x14ac:dyDescent="0.2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16"/>
    </row>
    <row r="34" spans="1:31" x14ac:dyDescent="0.2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16"/>
    </row>
    <row r="35" spans="1:31" x14ac:dyDescent="0.2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16"/>
    </row>
    <row r="36" spans="1:31" x14ac:dyDescent="0.2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16"/>
    </row>
    <row r="37" spans="1:31" x14ac:dyDescent="0.2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16"/>
    </row>
    <row r="38" spans="1:31" x14ac:dyDescent="0.2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16"/>
    </row>
    <row r="39" spans="1:31" x14ac:dyDescent="0.2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16"/>
    </row>
    <row r="40" spans="1:31" x14ac:dyDescent="0.2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16"/>
    </row>
    <row r="41" spans="1:31" ht="13.5" thickBot="1" x14ac:dyDescent="0.25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16"/>
    </row>
    <row r="42" spans="1:31" ht="13.5" thickBot="1" x14ac:dyDescent="0.25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16"/>
    </row>
    <row r="43" spans="1:31" ht="13.5" thickBot="1" x14ac:dyDescent="0.25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16"/>
    </row>
    <row r="44" spans="1:31" x14ac:dyDescent="0.2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R11:S11"/>
    <mergeCell ref="AB9:AD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U28:U29"/>
    <mergeCell ref="V28:X28"/>
    <mergeCell ref="Y28:AA28"/>
    <mergeCell ref="AB28:AD28"/>
    <mergeCell ref="AE28:AE29"/>
    <mergeCell ref="AE40:AE41"/>
    <mergeCell ref="AE42:AE43"/>
    <mergeCell ref="AE30:AE31"/>
    <mergeCell ref="AE32:AE33"/>
    <mergeCell ref="AE34:AE35"/>
    <mergeCell ref="AE36:AE37"/>
    <mergeCell ref="AE38:AE39"/>
  </mergeCells>
  <conditionalFormatting sqref="Z26">
    <cfRule type="cellIs" dxfId="19" priority="15" operator="notEqual">
      <formula>$E$20</formula>
    </cfRule>
    <cfRule type="cellIs" dxfId="18" priority="16" operator="equal">
      <formula>$E$20</formula>
    </cfRule>
  </conditionalFormatting>
  <conditionalFormatting sqref="W26">
    <cfRule type="cellIs" dxfId="17" priority="17" operator="notEqual">
      <formula>$D$20</formula>
    </cfRule>
    <cfRule type="cellIs" dxfId="16" priority="18" operator="equal">
      <formula>$D$20</formula>
    </cfRule>
  </conditionalFormatting>
  <conditionalFormatting sqref="AC26">
    <cfRule type="cellIs" dxfId="15" priority="19" operator="notEqual">
      <formula>$F$20</formula>
    </cfRule>
    <cfRule type="cellIs" dxfId="14" priority="20" operator="equal">
      <formula>$F$20</formula>
    </cfRule>
  </conditionalFormatting>
  <conditionalFormatting sqref="R7">
    <cfRule type="cellIs" dxfId="13" priority="1" operator="lessThanOrEqual">
      <formula>0</formula>
    </cfRule>
    <cfRule type="cellIs" dxfId="12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P1" zoomScaleNormal="100" workbookViewId="0">
      <selection activeCell="Y54" sqref="Y54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 x14ac:dyDescent="0.25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190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x14ac:dyDescent="0.2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191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 x14ac:dyDescent="0.2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191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 x14ac:dyDescent="0.2">
      <c r="A4" s="21" t="s">
        <v>32</v>
      </c>
      <c r="B4" s="32" t="s">
        <v>33</v>
      </c>
      <c r="C4" s="22" t="s">
        <v>5</v>
      </c>
      <c r="D4" s="184">
        <v>55</v>
      </c>
      <c r="E4" s="119"/>
      <c r="F4" s="108">
        <f t="shared" si="0"/>
        <v>55</v>
      </c>
      <c r="G4" s="191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 x14ac:dyDescent="0.25">
      <c r="A5" s="7" t="s">
        <v>34</v>
      </c>
      <c r="B5" s="8" t="s">
        <v>35</v>
      </c>
      <c r="C5" s="9" t="s">
        <v>4</v>
      </c>
      <c r="D5" s="183">
        <v>20</v>
      </c>
      <c r="E5" s="117"/>
      <c r="F5" s="47">
        <f t="shared" si="0"/>
        <v>20</v>
      </c>
      <c r="G5" s="191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 x14ac:dyDescent="0.25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191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200" t="s">
        <v>0</v>
      </c>
      <c r="U6" s="196" t="s">
        <v>18</v>
      </c>
      <c r="V6" s="197"/>
      <c r="W6" s="198"/>
      <c r="X6" s="196" t="s">
        <v>19</v>
      </c>
      <c r="Y6" s="197"/>
      <c r="Z6" s="199"/>
      <c r="AA6" s="200" t="s">
        <v>14</v>
      </c>
    </row>
    <row r="7" spans="1:27" ht="13.5" thickBot="1" x14ac:dyDescent="0.25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191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201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201"/>
    </row>
    <row r="8" spans="1:27" x14ac:dyDescent="0.2">
      <c r="A8" s="7" t="s">
        <v>40</v>
      </c>
      <c r="B8" s="8" t="s">
        <v>41</v>
      </c>
      <c r="C8" s="9" t="s">
        <v>4</v>
      </c>
      <c r="D8" s="183">
        <v>8</v>
      </c>
      <c r="E8" s="117"/>
      <c r="F8" s="47">
        <f>SUM(D8:E8)</f>
        <v>8</v>
      </c>
      <c r="G8" s="191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02">
        <f>SUM(V8:V9,Y8:Y9)</f>
        <v>52</v>
      </c>
    </row>
    <row r="9" spans="1:27" x14ac:dyDescent="0.2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191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94"/>
    </row>
    <row r="10" spans="1:27" x14ac:dyDescent="0.2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191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94">
        <f t="shared" ref="AA10" si="7">SUM(V10:V11,Y10:Y11)</f>
        <v>52</v>
      </c>
    </row>
    <row r="11" spans="1:27" ht="13.5" thickBot="1" x14ac:dyDescent="0.25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190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94"/>
    </row>
    <row r="12" spans="1:27" x14ac:dyDescent="0.2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190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18"/>
      <c r="P12" s="220"/>
      <c r="Q12" s="221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94">
        <f t="shared" ref="AA12" si="8">SUM(V12:V13,Y12:Y13)</f>
        <v>52</v>
      </c>
    </row>
    <row r="13" spans="1:27" ht="13.5" thickBot="1" x14ac:dyDescent="0.25">
      <c r="A13" s="21" t="s">
        <v>50</v>
      </c>
      <c r="B13" s="32" t="s">
        <v>52</v>
      </c>
      <c r="C13" s="22" t="s">
        <v>6</v>
      </c>
      <c r="D13" s="187">
        <v>65</v>
      </c>
      <c r="E13" s="119"/>
      <c r="F13" s="108">
        <f t="shared" si="0"/>
        <v>65</v>
      </c>
      <c r="G13" s="192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19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94"/>
    </row>
    <row r="14" spans="1:27" x14ac:dyDescent="0.2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192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94">
        <f t="shared" ref="AA14" si="9">SUM(V14:V15,Y14:Y15)</f>
        <v>57</v>
      </c>
    </row>
    <row r="15" spans="1:27" x14ac:dyDescent="0.2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192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94"/>
    </row>
    <row r="16" spans="1:27" x14ac:dyDescent="0.2">
      <c r="A16" s="21" t="s">
        <v>48</v>
      </c>
      <c r="B16" s="32" t="s">
        <v>54</v>
      </c>
      <c r="C16" s="22" t="s">
        <v>6</v>
      </c>
      <c r="D16" s="118"/>
      <c r="E16" s="186">
        <v>45</v>
      </c>
      <c r="F16" s="108">
        <f t="shared" si="0"/>
        <v>45</v>
      </c>
      <c r="G16" s="192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94">
        <f t="shared" ref="AA16" si="10">SUM(V16:V17,Y16:Y17)</f>
        <v>54</v>
      </c>
    </row>
    <row r="17" spans="1:27" x14ac:dyDescent="0.2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192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94"/>
    </row>
    <row r="18" spans="1:27" x14ac:dyDescent="0.2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192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94">
        <f t="shared" ref="AA18" si="11">SUM(V18:V19,Y18:Y19)</f>
        <v>54</v>
      </c>
    </row>
    <row r="19" spans="1:27" x14ac:dyDescent="0.2">
      <c r="A19" s="17" t="s">
        <v>55</v>
      </c>
      <c r="B19" s="18" t="s">
        <v>56</v>
      </c>
      <c r="C19" s="19" t="s">
        <v>4</v>
      </c>
      <c r="D19" s="18"/>
      <c r="E19" s="188">
        <v>5</v>
      </c>
      <c r="F19" s="56">
        <f t="shared" si="0"/>
        <v>5</v>
      </c>
      <c r="G19" s="192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94"/>
    </row>
    <row r="20" spans="1:27" ht="13.5" thickBot="1" x14ac:dyDescent="0.25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192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94">
        <f t="shared" ref="AA20" si="12">SUM(V20:V21,Y20:Y21)</f>
        <v>52</v>
      </c>
    </row>
    <row r="21" spans="1:27" ht="13.5" thickBot="1" x14ac:dyDescent="0.25">
      <c r="A21" s="7" t="s">
        <v>58</v>
      </c>
      <c r="B21" s="8" t="s">
        <v>59</v>
      </c>
      <c r="C21" s="9" t="s">
        <v>1</v>
      </c>
      <c r="D21" s="8"/>
      <c r="E21" s="185">
        <v>6</v>
      </c>
      <c r="F21" s="47">
        <f t="shared" si="0"/>
        <v>6</v>
      </c>
      <c r="G21" s="192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195"/>
    </row>
    <row r="22" spans="1:27" x14ac:dyDescent="0.2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192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 x14ac:dyDescent="0.2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192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 x14ac:dyDescent="0.2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192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 x14ac:dyDescent="0.2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192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  <c r="O25" s="5" t="s">
        <v>26</v>
      </c>
      <c r="P25" s="5" t="s">
        <v>27</v>
      </c>
      <c r="Q25" s="5" t="s">
        <v>28</v>
      </c>
    </row>
    <row r="26" spans="1:27" ht="13.5" thickBot="1" x14ac:dyDescent="0.25">
      <c r="A26" s="76"/>
      <c r="B26" s="63"/>
      <c r="C26" s="64" t="s">
        <v>1</v>
      </c>
      <c r="D26" s="79"/>
      <c r="E26" s="189">
        <v>5</v>
      </c>
      <c r="F26" s="128">
        <f t="shared" si="0"/>
        <v>5</v>
      </c>
      <c r="G26" s="192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  <c r="O26" s="5" t="s">
        <v>1</v>
      </c>
      <c r="P26" s="5">
        <v>30</v>
      </c>
      <c r="Q26" s="5">
        <v>900</v>
      </c>
    </row>
    <row r="27" spans="1:27" ht="13.5" thickBot="1" x14ac:dyDescent="0.25">
      <c r="G27" s="190"/>
      <c r="H27" s="6"/>
      <c r="I27" s="6"/>
      <c r="J27" s="6"/>
      <c r="K27" s="6"/>
      <c r="L27" s="6"/>
      <c r="O27" s="5" t="s">
        <v>2</v>
      </c>
      <c r="P27" s="5">
        <v>18</v>
      </c>
      <c r="Q27" s="5">
        <v>360</v>
      </c>
    </row>
    <row r="28" spans="1:27" ht="13.5" thickBot="1" x14ac:dyDescent="0.25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190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  <c r="O28" s="5" t="s">
        <v>4</v>
      </c>
      <c r="P28" s="5">
        <v>104</v>
      </c>
      <c r="Q28" s="5">
        <v>1560</v>
      </c>
    </row>
    <row r="29" spans="1:27" x14ac:dyDescent="0.2">
      <c r="O29" s="5" t="s">
        <v>5</v>
      </c>
      <c r="P29" s="5">
        <v>121</v>
      </c>
      <c r="Q29" s="5">
        <v>2662</v>
      </c>
    </row>
    <row r="30" spans="1:27" x14ac:dyDescent="0.2">
      <c r="O30" s="5" t="s">
        <v>6</v>
      </c>
      <c r="P30" s="5">
        <v>100</v>
      </c>
      <c r="Q30" s="5">
        <v>1500</v>
      </c>
    </row>
    <row r="31" spans="1:27" x14ac:dyDescent="0.2">
      <c r="O31" s="5" t="s">
        <v>14</v>
      </c>
      <c r="P31" s="5">
        <v>373</v>
      </c>
      <c r="Q31" s="37">
        <v>6982</v>
      </c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11" priority="3" operator="notEqual">
      <formula>$E$28</formula>
    </cfRule>
    <cfRule type="cellIs" dxfId="10" priority="4" operator="equal">
      <formula>$E$28</formula>
    </cfRule>
  </conditionalFormatting>
  <conditionalFormatting sqref="V24">
    <cfRule type="cellIs" dxfId="9" priority="1" operator="notEqual">
      <formula>$D$28</formula>
    </cfRule>
    <cfRule type="cellIs" dxfId="8" priority="2" operator="equal">
      <formula>$D$28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P19" workbookViewId="0">
      <selection activeCell="G19" sqref="G19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 x14ac:dyDescent="0.25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 x14ac:dyDescent="0.25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 x14ac:dyDescent="0.2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200" t="s">
        <v>0</v>
      </c>
      <c r="U3" s="196" t="s">
        <v>18</v>
      </c>
      <c r="V3" s="197"/>
      <c r="W3" s="198"/>
      <c r="X3" s="196" t="s">
        <v>19</v>
      </c>
      <c r="Y3" s="197"/>
      <c r="Z3" s="199"/>
      <c r="AA3" s="200" t="s">
        <v>14</v>
      </c>
    </row>
    <row r="4" spans="1:27" ht="13.5" thickBot="1" x14ac:dyDescent="0.25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201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201"/>
    </row>
    <row r="5" spans="1:27" x14ac:dyDescent="0.2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02">
        <f>SUM(V5:V6,Y5:Y6)</f>
        <v>18</v>
      </c>
    </row>
    <row r="6" spans="1:27" ht="13.5" thickBot="1" x14ac:dyDescent="0.25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94"/>
    </row>
    <row r="7" spans="1:27" ht="13.5" thickBot="1" x14ac:dyDescent="0.25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94">
        <f t="shared" ref="AA7" si="7">SUM(V7:V8,Y7:Y8)</f>
        <v>18</v>
      </c>
    </row>
    <row r="8" spans="1:27" x14ac:dyDescent="0.2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94"/>
    </row>
    <row r="9" spans="1:27" x14ac:dyDescent="0.2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94">
        <f t="shared" ref="AA9" si="8">SUM(V9:V10,Y9:Y10)</f>
        <v>18</v>
      </c>
    </row>
    <row r="10" spans="1:27" ht="13.5" thickBot="1" x14ac:dyDescent="0.25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94"/>
    </row>
    <row r="11" spans="1:27" ht="13.5" thickBot="1" x14ac:dyDescent="0.25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94">
        <f t="shared" ref="AA11" si="9">SUM(V11:V12,Y11:Y12)</f>
        <v>18</v>
      </c>
    </row>
    <row r="12" spans="1:27" ht="13.5" thickBot="1" x14ac:dyDescent="0.25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196"/>
      <c r="P12" s="197"/>
      <c r="Q12" s="198"/>
      <c r="T12" s="44"/>
      <c r="U12" s="130"/>
      <c r="V12" s="46"/>
      <c r="W12" s="61"/>
      <c r="X12" s="130"/>
      <c r="Y12" s="46"/>
      <c r="Z12" s="73"/>
      <c r="AA12" s="194"/>
    </row>
    <row r="13" spans="1:27" ht="13.5" thickBot="1" x14ac:dyDescent="0.25">
      <c r="A13" s="8"/>
      <c r="B13" s="8"/>
      <c r="C13" s="8"/>
      <c r="D13" s="69"/>
      <c r="E13" s="69"/>
      <c r="F13" s="8"/>
      <c r="O13" s="222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94">
        <f t="shared" ref="AA13" si="12">SUM(V13:V14,Y13:Y14)</f>
        <v>18</v>
      </c>
    </row>
    <row r="14" spans="1:27" ht="13.5" thickBot="1" x14ac:dyDescent="0.25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94"/>
    </row>
    <row r="15" spans="1:27" ht="13.5" thickBot="1" x14ac:dyDescent="0.25">
      <c r="A15" s="1" t="s">
        <v>15</v>
      </c>
      <c r="B15" s="3" t="s">
        <v>16</v>
      </c>
      <c r="C15" s="3" t="s">
        <v>17</v>
      </c>
      <c r="D15" s="3" t="s">
        <v>18</v>
      </c>
      <c r="E15" s="3" t="s">
        <v>19</v>
      </c>
      <c r="F15" s="4" t="s">
        <v>20</v>
      </c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94">
        <f t="shared" ref="AA15" si="13">SUM(V15:V16,Y15:Y16)</f>
        <v>18</v>
      </c>
    </row>
    <row r="16" spans="1:27" x14ac:dyDescent="0.2">
      <c r="A16" s="14" t="s">
        <v>62</v>
      </c>
      <c r="B16" s="15" t="s">
        <v>63</v>
      </c>
      <c r="C16" s="15" t="s">
        <v>5</v>
      </c>
      <c r="D16" s="123">
        <v>16</v>
      </c>
      <c r="E16" s="123"/>
      <c r="F16" s="25">
        <f>SUM(D16:E16)</f>
        <v>16</v>
      </c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94"/>
    </row>
    <row r="17" spans="1:35" x14ac:dyDescent="0.2">
      <c r="A17" s="17" t="s">
        <v>64</v>
      </c>
      <c r="B17" s="19" t="s">
        <v>65</v>
      </c>
      <c r="C17" s="19" t="s">
        <v>4</v>
      </c>
      <c r="D17" s="60">
        <v>8</v>
      </c>
      <c r="E17" s="60"/>
      <c r="F17" s="20">
        <f t="shared" ref="F17:F24" si="14">SUM(D17:E17)</f>
        <v>8</v>
      </c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94">
        <f t="shared" ref="AA17" si="15">SUM(V17:V18,Y17:Y18)</f>
        <v>16</v>
      </c>
    </row>
    <row r="18" spans="1:35" ht="13.5" thickBot="1" x14ac:dyDescent="0.25">
      <c r="A18" s="14"/>
      <c r="B18" s="15"/>
      <c r="C18" s="123" t="s">
        <v>1</v>
      </c>
      <c r="D18" s="123">
        <v>2</v>
      </c>
      <c r="E18" s="123"/>
      <c r="F18" s="25">
        <f t="shared" si="14"/>
        <v>2</v>
      </c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195"/>
    </row>
    <row r="19" spans="1:35" x14ac:dyDescent="0.2">
      <c r="A19" s="96" t="s">
        <v>66</v>
      </c>
      <c r="B19" s="119" t="s">
        <v>67</v>
      </c>
      <c r="C19" s="119" t="s">
        <v>6</v>
      </c>
      <c r="D19" s="119">
        <v>20</v>
      </c>
      <c r="E19" s="119"/>
      <c r="F19" s="48">
        <f t="shared" si="14"/>
        <v>20</v>
      </c>
      <c r="O19" s="21"/>
      <c r="P19" s="22"/>
      <c r="Q19" s="48"/>
    </row>
    <row r="20" spans="1:35" ht="13.5" thickBot="1" x14ac:dyDescent="0.25">
      <c r="A20" s="59" t="s">
        <v>69</v>
      </c>
      <c r="B20" s="60" t="s">
        <v>70</v>
      </c>
      <c r="C20" s="60" t="s">
        <v>4</v>
      </c>
      <c r="D20" s="60">
        <v>6</v>
      </c>
      <c r="E20" s="60"/>
      <c r="F20" s="20">
        <f t="shared" si="14"/>
        <v>6</v>
      </c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 x14ac:dyDescent="0.25">
      <c r="A21" s="14"/>
      <c r="B21" s="15"/>
      <c r="C21" s="123" t="s">
        <v>1</v>
      </c>
      <c r="D21" s="123">
        <v>2</v>
      </c>
      <c r="E21" s="123"/>
      <c r="F21" s="25">
        <f t="shared" si="14"/>
        <v>2</v>
      </c>
      <c r="O21" s="66"/>
      <c r="P21" s="67"/>
      <c r="Q21" s="68"/>
    </row>
    <row r="22" spans="1:35" x14ac:dyDescent="0.2">
      <c r="A22" s="96" t="s">
        <v>68</v>
      </c>
      <c r="B22" s="119" t="s">
        <v>72</v>
      </c>
      <c r="C22" s="119" t="s">
        <v>4</v>
      </c>
      <c r="D22" s="22"/>
      <c r="E22" s="119">
        <v>50</v>
      </c>
      <c r="F22" s="48">
        <f t="shared" si="14"/>
        <v>50</v>
      </c>
      <c r="T22" s="200" t="s">
        <v>0</v>
      </c>
      <c r="U22" s="196" t="s">
        <v>18</v>
      </c>
      <c r="V22" s="197"/>
      <c r="W22" s="198"/>
      <c r="X22" s="196" t="s">
        <v>19</v>
      </c>
      <c r="Y22" s="197"/>
      <c r="Z22" s="199"/>
      <c r="AA22" s="200" t="s">
        <v>14</v>
      </c>
    </row>
    <row r="23" spans="1:35" ht="13.5" thickBot="1" x14ac:dyDescent="0.25">
      <c r="A23" s="59" t="s">
        <v>71</v>
      </c>
      <c r="B23" s="60" t="s">
        <v>73</v>
      </c>
      <c r="C23" s="60" t="s">
        <v>2</v>
      </c>
      <c r="D23" s="19"/>
      <c r="E23" s="60">
        <v>12</v>
      </c>
      <c r="F23" s="20">
        <f t="shared" si="14"/>
        <v>12</v>
      </c>
      <c r="T23" s="201"/>
      <c r="U23" s="40" t="s">
        <v>26</v>
      </c>
      <c r="V23" s="41" t="s">
        <v>38</v>
      </c>
      <c r="W23" s="42" t="s">
        <v>39</v>
      </c>
      <c r="X23" s="40" t="s">
        <v>26</v>
      </c>
      <c r="Y23" s="41" t="s">
        <v>38</v>
      </c>
      <c r="Z23" s="43" t="s">
        <v>39</v>
      </c>
      <c r="AA23" s="201"/>
    </row>
    <row r="24" spans="1:35" ht="13.5" thickBot="1" x14ac:dyDescent="0.25">
      <c r="A24" s="62"/>
      <c r="B24" s="63"/>
      <c r="C24" s="64" t="s">
        <v>1</v>
      </c>
      <c r="D24" s="63"/>
      <c r="E24" s="64">
        <v>8</v>
      </c>
      <c r="F24" s="65">
        <f t="shared" si="14"/>
        <v>8</v>
      </c>
      <c r="T24" s="44" t="s">
        <v>7</v>
      </c>
      <c r="U24" s="130" t="s">
        <v>21</v>
      </c>
      <c r="V24" s="46">
        <v>4</v>
      </c>
      <c r="W24" s="125" t="s">
        <v>129</v>
      </c>
      <c r="X24" s="130" t="s">
        <v>22</v>
      </c>
      <c r="Y24" s="46">
        <v>10</v>
      </c>
      <c r="Z24" s="58" t="s">
        <v>71</v>
      </c>
      <c r="AA24" s="202">
        <f>SUM(V24:V25,Y24:Y25)</f>
        <v>18</v>
      </c>
    </row>
    <row r="25" spans="1:35" ht="13.5" thickBot="1" x14ac:dyDescent="0.25">
      <c r="A25" s="8"/>
      <c r="B25" s="8"/>
      <c r="C25" s="8"/>
      <c r="D25" s="69"/>
      <c r="E25" s="69"/>
      <c r="F25" s="8"/>
      <c r="T25" s="49"/>
      <c r="U25" s="131" t="s">
        <v>25</v>
      </c>
      <c r="V25" s="51">
        <v>4</v>
      </c>
      <c r="W25" s="132" t="s">
        <v>66</v>
      </c>
      <c r="X25" s="131"/>
      <c r="Y25" s="51"/>
      <c r="Z25" s="133"/>
      <c r="AA25" s="194"/>
    </row>
    <row r="26" spans="1:35" ht="13.5" thickBot="1" x14ac:dyDescent="0.25">
      <c r="A26" s="114" t="s">
        <v>14</v>
      </c>
      <c r="B26" s="71"/>
      <c r="C26" s="71"/>
      <c r="D26" s="135">
        <f>SUM(D16:D24)</f>
        <v>54</v>
      </c>
      <c r="E26" s="135">
        <f t="shared" ref="E26:F26" si="16">SUM(E16:E24)</f>
        <v>70</v>
      </c>
      <c r="F26" s="135">
        <f t="shared" si="16"/>
        <v>124</v>
      </c>
      <c r="T26" s="44" t="s">
        <v>11</v>
      </c>
      <c r="U26" s="130" t="s">
        <v>25</v>
      </c>
      <c r="V26" s="46">
        <v>8</v>
      </c>
      <c r="W26" s="61" t="s">
        <v>62</v>
      </c>
      <c r="X26" s="130" t="s">
        <v>21</v>
      </c>
      <c r="Y26" s="46">
        <v>8</v>
      </c>
      <c r="Z26" s="193" t="s">
        <v>71</v>
      </c>
      <c r="AA26" s="194">
        <f t="shared" ref="AA26" si="17">SUM(V26:V27,Y26:Y27)</f>
        <v>18</v>
      </c>
    </row>
    <row r="27" spans="1:35" x14ac:dyDescent="0.2">
      <c r="A27" s="8"/>
      <c r="B27" s="8"/>
      <c r="C27" s="8"/>
      <c r="D27" s="8"/>
      <c r="E27" s="8"/>
      <c r="F27" s="8"/>
      <c r="T27" s="44"/>
      <c r="U27" s="130"/>
      <c r="V27" s="46"/>
      <c r="W27" s="61"/>
      <c r="X27" s="130" t="s">
        <v>22</v>
      </c>
      <c r="Y27" s="46">
        <v>2</v>
      </c>
      <c r="Z27" s="193" t="s">
        <v>71</v>
      </c>
      <c r="AA27" s="194"/>
      <c r="AB27" s="8"/>
      <c r="AC27" s="8"/>
      <c r="AD27" s="8"/>
      <c r="AE27" s="8"/>
      <c r="AF27" s="8"/>
      <c r="AG27" s="8"/>
      <c r="AH27" s="8"/>
      <c r="AI27" s="8"/>
    </row>
    <row r="28" spans="1:35" x14ac:dyDescent="0.2">
      <c r="A28" s="8"/>
      <c r="B28" s="8"/>
      <c r="C28" s="8"/>
      <c r="D28" s="8"/>
      <c r="E28" s="8"/>
      <c r="F28" s="8"/>
      <c r="T28" s="53" t="s">
        <v>49</v>
      </c>
      <c r="U28" s="134" t="s">
        <v>24</v>
      </c>
      <c r="V28" s="55">
        <v>8</v>
      </c>
      <c r="W28" s="57" t="s">
        <v>62</v>
      </c>
      <c r="X28" s="134" t="s">
        <v>23</v>
      </c>
      <c r="Y28" s="55">
        <v>10</v>
      </c>
      <c r="Z28" s="58" t="s">
        <v>68</v>
      </c>
      <c r="AA28" s="194">
        <f t="shared" ref="AA28" si="18">SUM(V28:V29,Y28:Y29)</f>
        <v>18</v>
      </c>
      <c r="AB28" s="69"/>
      <c r="AC28" s="69"/>
      <c r="AD28" s="69"/>
      <c r="AE28" s="8"/>
      <c r="AF28" s="69"/>
      <c r="AG28" s="8"/>
      <c r="AH28" s="8"/>
      <c r="AI28" s="8"/>
    </row>
    <row r="29" spans="1:35" x14ac:dyDescent="0.2">
      <c r="T29" s="49"/>
      <c r="U29" s="131"/>
      <c r="V29" s="51"/>
      <c r="W29" s="132"/>
      <c r="X29" s="131"/>
      <c r="Y29" s="51"/>
      <c r="Z29" s="133"/>
      <c r="AA29" s="194"/>
      <c r="AB29" s="69"/>
      <c r="AC29" s="69"/>
      <c r="AD29" s="69"/>
      <c r="AE29" s="8"/>
      <c r="AF29" s="69"/>
      <c r="AG29" s="8"/>
      <c r="AH29" s="8"/>
      <c r="AI29" s="8"/>
    </row>
    <row r="30" spans="1:35" x14ac:dyDescent="0.2">
      <c r="T30" s="44" t="s">
        <v>9</v>
      </c>
      <c r="U30" s="130" t="s">
        <v>23</v>
      </c>
      <c r="V30" s="46">
        <v>8</v>
      </c>
      <c r="W30" s="61" t="s">
        <v>64</v>
      </c>
      <c r="X30" s="130" t="s">
        <v>23</v>
      </c>
      <c r="Y30" s="46">
        <v>10</v>
      </c>
      <c r="Z30" s="58" t="s">
        <v>68</v>
      </c>
      <c r="AA30" s="194">
        <f t="shared" ref="AA30" si="19">SUM(V30:V31,Y30:Y31)</f>
        <v>18</v>
      </c>
      <c r="AB30" s="8"/>
      <c r="AC30" s="8"/>
      <c r="AD30" s="69"/>
      <c r="AE30" s="8"/>
      <c r="AF30" s="69"/>
      <c r="AG30" s="8"/>
      <c r="AH30" s="8"/>
      <c r="AI30" s="8"/>
    </row>
    <row r="31" spans="1:35" x14ac:dyDescent="0.2">
      <c r="T31" s="44"/>
      <c r="U31" s="130"/>
      <c r="V31" s="46"/>
      <c r="W31" s="61"/>
      <c r="X31" s="130"/>
      <c r="Y31" s="46"/>
      <c r="Z31" s="193"/>
      <c r="AA31" s="194"/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T32" s="53" t="s">
        <v>8</v>
      </c>
      <c r="U32" s="134" t="s">
        <v>25</v>
      </c>
      <c r="V32" s="55">
        <v>8</v>
      </c>
      <c r="W32" s="57" t="s">
        <v>66</v>
      </c>
      <c r="X32" s="134" t="s">
        <v>23</v>
      </c>
      <c r="Y32" s="55">
        <v>10</v>
      </c>
      <c r="Z32" s="58" t="s">
        <v>68</v>
      </c>
      <c r="AA32" s="194">
        <f t="shared" ref="AA32" si="20">SUM(V32:V33,Y32:Y33)</f>
        <v>18</v>
      </c>
      <c r="AB32" s="8"/>
      <c r="AC32" s="8"/>
      <c r="AD32" s="8"/>
      <c r="AE32" s="8"/>
      <c r="AF32" s="8"/>
      <c r="AG32" s="8"/>
      <c r="AH32" s="8"/>
      <c r="AI32" s="8"/>
    </row>
    <row r="33" spans="20:27" x14ac:dyDescent="0.2">
      <c r="T33" s="49"/>
      <c r="U33" s="131"/>
      <c r="V33" s="51"/>
      <c r="W33" s="132"/>
      <c r="X33" s="131"/>
      <c r="Y33" s="51"/>
      <c r="Z33" s="133"/>
      <c r="AA33" s="194"/>
    </row>
    <row r="34" spans="20:27" x14ac:dyDescent="0.2">
      <c r="T34" s="44" t="s">
        <v>13</v>
      </c>
      <c r="U34" s="130" t="s">
        <v>24</v>
      </c>
      <c r="V34" s="46">
        <v>8</v>
      </c>
      <c r="W34" s="61" t="s">
        <v>66</v>
      </c>
      <c r="X34" s="130" t="s">
        <v>23</v>
      </c>
      <c r="Y34" s="46">
        <v>10</v>
      </c>
      <c r="Z34" s="193" t="s">
        <v>68</v>
      </c>
      <c r="AA34" s="194">
        <f t="shared" ref="AA34" si="21">SUM(V34:V35,Y34:Y35)</f>
        <v>18</v>
      </c>
    </row>
    <row r="35" spans="20:27" x14ac:dyDescent="0.2">
      <c r="T35" s="44"/>
      <c r="U35" s="130"/>
      <c r="V35" s="46"/>
      <c r="W35" s="61"/>
      <c r="X35" s="130"/>
      <c r="Y35" s="46"/>
      <c r="Z35" s="193"/>
      <c r="AA35" s="194"/>
    </row>
    <row r="36" spans="20:27" x14ac:dyDescent="0.2">
      <c r="T36" s="53" t="s">
        <v>12</v>
      </c>
      <c r="U36" s="134" t="s">
        <v>23</v>
      </c>
      <c r="V36" s="55">
        <v>6</v>
      </c>
      <c r="W36" s="57" t="s">
        <v>69</v>
      </c>
      <c r="X36" s="134" t="s">
        <v>23</v>
      </c>
      <c r="Y36" s="55">
        <v>10</v>
      </c>
      <c r="Z36" s="58" t="s">
        <v>68</v>
      </c>
      <c r="AA36" s="194">
        <f t="shared" ref="AA36" si="22">SUM(V36:V37,Y36:Y37)</f>
        <v>16</v>
      </c>
    </row>
    <row r="37" spans="20:27" ht="13.5" thickBot="1" x14ac:dyDescent="0.25">
      <c r="T37" s="75"/>
      <c r="U37" s="136"/>
      <c r="V37" s="77"/>
      <c r="W37" s="137"/>
      <c r="X37" s="136"/>
      <c r="Y37" s="77"/>
      <c r="Z37" s="138"/>
      <c r="AA37" s="195"/>
    </row>
    <row r="39" spans="20:27" x14ac:dyDescent="0.2">
      <c r="V39" s="5">
        <f>SUM(V24:V36)</f>
        <v>54</v>
      </c>
      <c r="Y39" s="5">
        <f>SUM(Y24:Y37)</f>
        <v>70</v>
      </c>
    </row>
  </sheetData>
  <mergeCells count="24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  <mergeCell ref="T22:T23"/>
    <mergeCell ref="U22:W22"/>
    <mergeCell ref="X22:Z22"/>
    <mergeCell ref="AA22:AA23"/>
    <mergeCell ref="AA24:AA25"/>
    <mergeCell ref="AA36:AA37"/>
    <mergeCell ref="AA26:AA27"/>
    <mergeCell ref="AA28:AA29"/>
    <mergeCell ref="AA30:AA31"/>
    <mergeCell ref="AA32:AA33"/>
    <mergeCell ref="AA34:AA35"/>
  </mergeCells>
  <conditionalFormatting sqref="Y20">
    <cfRule type="cellIs" dxfId="7" priority="7" operator="notEqual">
      <formula>$E$12</formula>
    </cfRule>
    <cfRule type="cellIs" dxfId="6" priority="8" operator="equal">
      <formula>$E$12</formula>
    </cfRule>
  </conditionalFormatting>
  <conditionalFormatting sqref="V20">
    <cfRule type="cellIs" dxfId="5" priority="5" operator="notEqual">
      <formula>$D$12</formula>
    </cfRule>
    <cfRule type="cellIs" dxfId="4" priority="6" operator="equal">
      <formula>$D$12</formula>
    </cfRule>
  </conditionalFormatting>
  <conditionalFormatting sqref="Y39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39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abSelected="1" topLeftCell="I1" workbookViewId="0">
      <selection activeCell="B13" sqref="B13:G14"/>
    </sheetView>
  </sheetViews>
  <sheetFormatPr defaultRowHeight="12.75" x14ac:dyDescent="0.2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 x14ac:dyDescent="0.2">
      <c r="A2" s="5" t="s">
        <v>7</v>
      </c>
      <c r="B2" s="5">
        <f>SUM('4_VV'!V24)</f>
        <v>4</v>
      </c>
      <c r="C2" s="5">
        <f>SUM('4_VV'!Y24)</f>
        <v>10</v>
      </c>
      <c r="D2" s="5">
        <f>SUM(Consuntivo_2_PA!W11)</f>
        <v>9</v>
      </c>
      <c r="E2" s="5">
        <v>13</v>
      </c>
      <c r="F2" s="5">
        <f>SUM('3_PDC'!Y9,'3_PDC'!V8,Consuntivo_2_PA!Z11,Consuntivo_2_PA!AC11)</f>
        <v>59</v>
      </c>
      <c r="G2" s="5">
        <v>10</v>
      </c>
      <c r="H2" s="5">
        <f>SUM(B2:G2)</f>
        <v>105</v>
      </c>
    </row>
    <row r="3" spans="1:44" x14ac:dyDescent="0.2">
      <c r="A3" s="5" t="s">
        <v>11</v>
      </c>
      <c r="B3" s="5">
        <f>SUM('4_VV'!Y26,Consuntivo_2_PA!W13)</f>
        <v>13</v>
      </c>
      <c r="C3" s="5">
        <f>SUM('4_VV'!Y27,'3_PDC'!V11)</f>
        <v>10</v>
      </c>
      <c r="D3" s="5">
        <v>0</v>
      </c>
      <c r="E3" s="5">
        <v>34</v>
      </c>
      <c r="F3" s="5">
        <f>SUM('3_PDC'!Y10,Consuntivo_2_PA!AC13,Consuntivo_2_PA!W14)</f>
        <v>29</v>
      </c>
      <c r="G3" s="5">
        <v>19</v>
      </c>
      <c r="H3" s="5">
        <f t="shared" ref="H3:H8" si="0">SUM(B3:G3)</f>
        <v>105</v>
      </c>
    </row>
    <row r="4" spans="1:44" x14ac:dyDescent="0.2">
      <c r="A4" s="5" t="s">
        <v>10</v>
      </c>
      <c r="B4" s="5">
        <f>SUM('3_PDC'!Y12)</f>
        <v>10</v>
      </c>
      <c r="C4" s="5">
        <f>SUM(Consuntivo_2_PA!AC16)</f>
        <v>4</v>
      </c>
      <c r="D4" s="5">
        <f>SUM(Consuntivo_2_PA!W15)</f>
        <v>2</v>
      </c>
      <c r="E4" s="5">
        <v>36</v>
      </c>
      <c r="F4" s="5">
        <f>SUM('4_VV'!V28,'3_PDC'!Y13,Consuntivo_2_PA!W16,Consuntivo_2_PA!Z17)</f>
        <v>33</v>
      </c>
      <c r="G4" s="5">
        <f>SUM('3_PDC'!V12)</f>
        <v>20</v>
      </c>
      <c r="H4" s="5">
        <f t="shared" si="0"/>
        <v>105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 x14ac:dyDescent="0.2">
      <c r="A5" s="5" t="s">
        <v>9</v>
      </c>
      <c r="B5" s="5">
        <f>SUM('3_PDC'!V14,Consuntivo_2_PA!AC17)</f>
        <v>15</v>
      </c>
      <c r="C5" s="5">
        <f>SUM('3_PDC'!Y15)</f>
        <v>4</v>
      </c>
      <c r="D5" s="5">
        <v>0</v>
      </c>
      <c r="E5" s="5">
        <f>SUM('4_VV'!V30,'4_VV'!Y30,Consuntivo_2_PA!W17,Consuntivo_2_PA!AC18)</f>
        <v>31</v>
      </c>
      <c r="F5" s="5">
        <f>SUM('3_PDC'!V15,Consuntivo_2_PA!W18,Consuntivo_2_PA!Z17)</f>
        <v>35</v>
      </c>
      <c r="G5" s="5">
        <v>20</v>
      </c>
      <c r="H5" s="5">
        <f t="shared" si="0"/>
        <v>105</v>
      </c>
    </row>
    <row r="6" spans="1:44" x14ac:dyDescent="0.2">
      <c r="A6" s="5" t="s">
        <v>8</v>
      </c>
      <c r="B6" s="5">
        <v>9</v>
      </c>
      <c r="C6" s="5">
        <v>11</v>
      </c>
      <c r="D6" s="5">
        <v>2</v>
      </c>
      <c r="E6" s="5">
        <v>23</v>
      </c>
      <c r="F6" s="5">
        <v>37</v>
      </c>
      <c r="G6" s="5">
        <v>23</v>
      </c>
      <c r="H6" s="5">
        <f t="shared" si="0"/>
        <v>105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 x14ac:dyDescent="0.2">
      <c r="A7" s="5" t="s">
        <v>13</v>
      </c>
      <c r="B7" s="5">
        <v>6</v>
      </c>
      <c r="C7" s="5">
        <v>2</v>
      </c>
      <c r="D7" s="5">
        <v>0</v>
      </c>
      <c r="E7" s="5">
        <v>30</v>
      </c>
      <c r="F7" s="5">
        <v>40</v>
      </c>
      <c r="G7" s="5">
        <v>27</v>
      </c>
      <c r="H7" s="5">
        <f t="shared" si="0"/>
        <v>105</v>
      </c>
    </row>
    <row r="8" spans="1:44" x14ac:dyDescent="0.2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27</v>
      </c>
      <c r="H8" s="5">
        <f t="shared" si="0"/>
        <v>105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 x14ac:dyDescent="0.2">
      <c r="A9" s="5" t="s">
        <v>14</v>
      </c>
      <c r="B9" s="5">
        <f>SUM(B2:B8)</f>
        <v>59</v>
      </c>
      <c r="C9" s="5">
        <f t="shared" ref="C9:H9" si="1">SUM(C2:C8)</f>
        <v>49</v>
      </c>
      <c r="D9" s="5">
        <f t="shared" si="1"/>
        <v>20</v>
      </c>
      <c r="E9" s="5">
        <f t="shared" si="1"/>
        <v>218</v>
      </c>
      <c r="F9" s="5">
        <f t="shared" si="1"/>
        <v>243</v>
      </c>
      <c r="G9" s="5">
        <f t="shared" si="1"/>
        <v>146</v>
      </c>
      <c r="H9" s="5">
        <f t="shared" si="1"/>
        <v>735</v>
      </c>
    </row>
    <row r="10" spans="1:44" x14ac:dyDescent="0.2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 x14ac:dyDescent="0.2">
      <c r="B12" s="5" t="s">
        <v>157</v>
      </c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3" spans="1:44" x14ac:dyDescent="0.2"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</row>
    <row r="14" spans="1:44" x14ac:dyDescent="0.2">
      <c r="B14" s="5">
        <v>59</v>
      </c>
      <c r="C14" s="5">
        <v>49</v>
      </c>
      <c r="D14" s="5">
        <v>20</v>
      </c>
      <c r="E14" s="5">
        <v>199</v>
      </c>
      <c r="F14" s="5">
        <v>243</v>
      </c>
      <c r="G14" s="5">
        <v>120</v>
      </c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 x14ac:dyDescent="0.2">
      <c r="B16" s="5" t="s">
        <v>156</v>
      </c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7" spans="2:44" x14ac:dyDescent="0.2"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2:44" x14ac:dyDescent="0.2">
      <c r="B18" s="5">
        <v>59</v>
      </c>
      <c r="C18" s="5">
        <v>49</v>
      </c>
      <c r="D18" s="5">
        <v>20</v>
      </c>
      <c r="E18" s="5">
        <v>220</v>
      </c>
      <c r="F18" s="5">
        <v>243</v>
      </c>
      <c r="G18" s="5">
        <v>144</v>
      </c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 x14ac:dyDescent="0.2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 x14ac:dyDescent="0.2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 x14ac:dyDescent="0.2">
      <c r="E41" s="5" t="str">
        <f>'Prospetto orario (CON AN)'!T53</f>
        <v>Amministratore</v>
      </c>
      <c r="F41" s="5">
        <f>C$9</f>
        <v>49</v>
      </c>
      <c r="G41" s="5">
        <f t="shared" ref="G41:G45" si="2">F41*H41</f>
        <v>980</v>
      </c>
      <c r="H41" s="5">
        <v>20</v>
      </c>
    </row>
    <row r="42" spans="5:8" x14ac:dyDescent="0.2">
      <c r="E42" s="5" t="str">
        <f>'Prospetto orario (CON AN)'!T54</f>
        <v>Analista</v>
      </c>
      <c r="F42" s="5">
        <f>D$9</f>
        <v>20</v>
      </c>
      <c r="G42" s="5">
        <f t="shared" si="2"/>
        <v>500</v>
      </c>
      <c r="H42" s="5">
        <v>25</v>
      </c>
    </row>
    <row r="43" spans="5:8" x14ac:dyDescent="0.2">
      <c r="E43" s="5" t="str">
        <f>'Prospetto orario (CON AN)'!T55</f>
        <v>Verificatore</v>
      </c>
      <c r="F43" s="5">
        <f>E$9</f>
        <v>218</v>
      </c>
      <c r="G43" s="5">
        <f t="shared" si="2"/>
        <v>3270</v>
      </c>
      <c r="H43" s="5">
        <v>15</v>
      </c>
    </row>
    <row r="44" spans="5:8" x14ac:dyDescent="0.2">
      <c r="E44" s="5" t="str">
        <f>'Prospetto orario (CON AN)'!T56</f>
        <v>Progettista</v>
      </c>
      <c r="F44" s="5">
        <f>F$9</f>
        <v>243</v>
      </c>
      <c r="G44" s="5">
        <f t="shared" si="2"/>
        <v>5346</v>
      </c>
      <c r="H44" s="5">
        <v>22</v>
      </c>
    </row>
    <row r="45" spans="5:8" x14ac:dyDescent="0.2">
      <c r="E45" s="5" t="str">
        <f>'Prospetto orario (CON AN)'!T57</f>
        <v>Programmatore</v>
      </c>
      <c r="F45" s="5">
        <f>G$9</f>
        <v>146</v>
      </c>
      <c r="G45" s="5">
        <f t="shared" si="2"/>
        <v>2190</v>
      </c>
      <c r="H45" s="5">
        <v>15</v>
      </c>
    </row>
    <row r="46" spans="5:8" x14ac:dyDescent="0.2">
      <c r="E46" s="5" t="str">
        <f>'Prospetto orario (CON AN)'!T58</f>
        <v>Totale</v>
      </c>
      <c r="F46" s="5">
        <f>SUM(F40:F45)</f>
        <v>735</v>
      </c>
      <c r="G46" s="5">
        <f>SUM(G40:G45)</f>
        <v>14056</v>
      </c>
    </row>
    <row r="92" spans="41:42" x14ac:dyDescent="0.2">
      <c r="AO92" s="5">
        <v>12</v>
      </c>
      <c r="AP92" s="5">
        <v>4</v>
      </c>
    </row>
    <row r="93" spans="41:42" x14ac:dyDescent="0.2">
      <c r="AO93" s="5">
        <v>0</v>
      </c>
      <c r="AP93" s="5">
        <v>12</v>
      </c>
    </row>
    <row r="94" spans="41:42" x14ac:dyDescent="0.2">
      <c r="AO94" s="5">
        <v>6</v>
      </c>
      <c r="AP94" s="5">
        <v>28</v>
      </c>
    </row>
    <row r="95" spans="41:42" x14ac:dyDescent="0.2">
      <c r="AO95" s="5">
        <v>0</v>
      </c>
      <c r="AP95" s="5">
        <v>18</v>
      </c>
    </row>
    <row r="96" spans="41:42" x14ac:dyDescent="0.2">
      <c r="AO96" s="5">
        <v>0</v>
      </c>
      <c r="AP96" s="5">
        <v>23</v>
      </c>
    </row>
    <row r="97" spans="41:42" x14ac:dyDescent="0.2">
      <c r="AO97" s="5">
        <v>0</v>
      </c>
      <c r="AP97" s="5">
        <v>33</v>
      </c>
    </row>
    <row r="98" spans="41:42" x14ac:dyDescent="0.2">
      <c r="AO98" s="5">
        <v>12</v>
      </c>
      <c r="AP98" s="5">
        <v>18</v>
      </c>
    </row>
    <row r="115" spans="3:9" x14ac:dyDescent="0.2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 x14ac:dyDescent="0.2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 x14ac:dyDescent="0.2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 x14ac:dyDescent="0.2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 x14ac:dyDescent="0.2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 x14ac:dyDescent="0.2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 x14ac:dyDescent="0.2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 x14ac:dyDescent="0.2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 x14ac:dyDescent="0.2">
      <c r="AO133" s="5">
        <v>12</v>
      </c>
    </row>
    <row r="134" spans="41:41" x14ac:dyDescent="0.2">
      <c r="AO134" s="5">
        <v>0</v>
      </c>
    </row>
    <row r="135" spans="41:41" x14ac:dyDescent="0.2">
      <c r="AO135" s="5">
        <v>6</v>
      </c>
    </row>
    <row r="136" spans="41:41" x14ac:dyDescent="0.2">
      <c r="AO136" s="5">
        <v>0</v>
      </c>
    </row>
    <row r="137" spans="41:41" x14ac:dyDescent="0.2">
      <c r="AO137" s="5">
        <v>0</v>
      </c>
    </row>
    <row r="138" spans="41:41" x14ac:dyDescent="0.2">
      <c r="AO138" s="5">
        <v>0</v>
      </c>
    </row>
    <row r="139" spans="41:41" x14ac:dyDescent="0.2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2012-07-24T12:14:18Z</dcterms:modified>
</cp:coreProperties>
</file>