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9645" windowHeight="4740" activeTab="3"/>
  </bookViews>
  <sheets>
    <sheet name="Prospetto orario (CON AN)" sheetId="2" r:id="rId1"/>
    <sheet name="Prospetto orario (senza AN) (2)" sheetId="9" r:id="rId2"/>
    <sheet name="1_AN" sheetId="6" r:id="rId3"/>
    <sheet name="2_PA" sheetId="7" r:id="rId4"/>
    <sheet name="3_PDC" sheetId="4" r:id="rId5"/>
    <sheet name="4_VV" sheetId="5" r:id="rId6"/>
    <sheet name="Grafici" sheetId="8" r:id="rId7"/>
  </sheets>
  <calcPr calcId="145621"/>
</workbook>
</file>

<file path=xl/calcChain.xml><?xml version="1.0" encoding="utf-8"?>
<calcChain xmlns="http://schemas.openxmlformats.org/spreadsheetml/2006/main">
  <c r="P6" i="7" l="1"/>
  <c r="Q29" i="7" l="1"/>
  <c r="Q28" i="7"/>
  <c r="Q27" i="7"/>
  <c r="Q26" i="7"/>
  <c r="Q25" i="7"/>
  <c r="Q30" i="7"/>
  <c r="P30" i="7"/>
  <c r="M41" i="7"/>
  <c r="L41" i="7"/>
  <c r="K41" i="7"/>
  <c r="J41" i="7"/>
  <c r="I41" i="7"/>
  <c r="M40" i="7"/>
  <c r="L40" i="7"/>
  <c r="K40" i="7"/>
  <c r="J40" i="7"/>
  <c r="I40" i="7"/>
  <c r="M39" i="7"/>
  <c r="L39" i="7"/>
  <c r="K39" i="7"/>
  <c r="J39" i="7"/>
  <c r="I39" i="7"/>
  <c r="M38" i="7"/>
  <c r="L38" i="7"/>
  <c r="K38" i="7"/>
  <c r="J38" i="7"/>
  <c r="I38" i="7"/>
  <c r="M37" i="7"/>
  <c r="L37" i="7"/>
  <c r="K37" i="7"/>
  <c r="J37" i="7"/>
  <c r="I37" i="7"/>
  <c r="M36" i="7"/>
  <c r="L36" i="7"/>
  <c r="K36" i="7"/>
  <c r="J36" i="7"/>
  <c r="I36" i="7"/>
  <c r="M35" i="7"/>
  <c r="L35" i="7"/>
  <c r="K35" i="7"/>
  <c r="J35" i="7"/>
  <c r="I35" i="7"/>
  <c r="M34" i="7"/>
  <c r="L34" i="7"/>
  <c r="K34" i="7"/>
  <c r="J34" i="7"/>
  <c r="I34" i="7"/>
  <c r="M33" i="7"/>
  <c r="L33" i="7"/>
  <c r="K33" i="7"/>
  <c r="J33" i="7"/>
  <c r="I33" i="7"/>
  <c r="M32" i="7"/>
  <c r="L32" i="7"/>
  <c r="K32" i="7"/>
  <c r="J32" i="7"/>
  <c r="I32" i="7"/>
  <c r="M31" i="7"/>
  <c r="L31" i="7"/>
  <c r="K31" i="7"/>
  <c r="J31" i="7"/>
  <c r="I31" i="7"/>
  <c r="M30" i="7"/>
  <c r="L30" i="7"/>
  <c r="K30" i="7"/>
  <c r="J30" i="7"/>
  <c r="I30" i="7"/>
  <c r="M29" i="7"/>
  <c r="L29" i="7"/>
  <c r="K29" i="7"/>
  <c r="J29" i="7"/>
  <c r="I29" i="7"/>
  <c r="M28" i="7"/>
  <c r="L28" i="7"/>
  <c r="K28" i="7"/>
  <c r="J28" i="7"/>
  <c r="I28" i="7"/>
  <c r="M27" i="7"/>
  <c r="L27" i="7"/>
  <c r="K27" i="7"/>
  <c r="J27" i="7"/>
  <c r="I27" i="7"/>
  <c r="M26" i="7"/>
  <c r="L26" i="7"/>
  <c r="K26" i="7"/>
  <c r="P27" i="7" s="1"/>
  <c r="J26" i="7"/>
  <c r="I26" i="7"/>
  <c r="M25" i="7"/>
  <c r="L25" i="7"/>
  <c r="P28" i="7" s="1"/>
  <c r="K25" i="7"/>
  <c r="J25" i="7"/>
  <c r="P26" i="7" s="1"/>
  <c r="I25" i="7"/>
  <c r="P29" i="7"/>
  <c r="P25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AE42" i="7"/>
  <c r="AE40" i="7"/>
  <c r="AE38" i="7"/>
  <c r="AE36" i="7"/>
  <c r="AE34" i="7"/>
  <c r="AE32" i="7"/>
  <c r="AE30" i="7"/>
  <c r="D20" i="7"/>
  <c r="E20" i="7"/>
  <c r="F20" i="7"/>
  <c r="I16" i="7"/>
  <c r="J16" i="7"/>
  <c r="K16" i="7"/>
  <c r="L16" i="7"/>
  <c r="M16" i="7"/>
  <c r="I17" i="7"/>
  <c r="J17" i="7"/>
  <c r="K17" i="7"/>
  <c r="M17" i="7"/>
  <c r="I18" i="7"/>
  <c r="J18" i="7"/>
  <c r="K18" i="7"/>
  <c r="L18" i="7"/>
  <c r="M18" i="7"/>
  <c r="G16" i="7"/>
  <c r="G17" i="7"/>
  <c r="L17" i="7" s="1"/>
  <c r="G18" i="7"/>
  <c r="C9" i="8"/>
  <c r="F41" i="8" s="1"/>
  <c r="G41" i="8" s="1"/>
  <c r="D9" i="8"/>
  <c r="F42" i="8" s="1"/>
  <c r="G42" i="8" s="1"/>
  <c r="E9" i="8"/>
  <c r="F43" i="8" s="1"/>
  <c r="F9" i="8"/>
  <c r="F44" i="8" s="1"/>
  <c r="G44" i="8" s="1"/>
  <c r="G9" i="8"/>
  <c r="F45" i="8" s="1"/>
  <c r="G45" i="8" s="1"/>
  <c r="H9" i="8"/>
  <c r="B9" i="8"/>
  <c r="F40" i="8" s="1"/>
  <c r="G40" i="8" s="1"/>
  <c r="BF61" i="9"/>
  <c r="BC61" i="9"/>
  <c r="AZ61" i="9"/>
  <c r="AW61" i="9"/>
  <c r="AT61" i="9"/>
  <c r="AQ61" i="9"/>
  <c r="AH61" i="9"/>
  <c r="AG61" i="9"/>
  <c r="AF61" i="9"/>
  <c r="AS61" i="9" s="1"/>
  <c r="AE61" i="9"/>
  <c r="AD61" i="9"/>
  <c r="AC61" i="9"/>
  <c r="AR61" i="9" s="1"/>
  <c r="AB61" i="9"/>
  <c r="AH60" i="9"/>
  <c r="AG60" i="9"/>
  <c r="AF60" i="9"/>
  <c r="BB60" i="9" s="1"/>
  <c r="AE60" i="9"/>
  <c r="AD60" i="9"/>
  <c r="AC60" i="9"/>
  <c r="AU60" i="9" s="1"/>
  <c r="AB60" i="9"/>
  <c r="BF59" i="9"/>
  <c r="BD59" i="9"/>
  <c r="BC59" i="9"/>
  <c r="BA59" i="9"/>
  <c r="AZ59" i="9"/>
  <c r="AW59" i="9"/>
  <c r="AT59" i="9"/>
  <c r="AQ59" i="9"/>
  <c r="AH59" i="9"/>
  <c r="AG59" i="9"/>
  <c r="AF59" i="9"/>
  <c r="BE59" i="9" s="1"/>
  <c r="AE59" i="9"/>
  <c r="AD59" i="9"/>
  <c r="AC59" i="9"/>
  <c r="AO59" i="9" s="1"/>
  <c r="AB59" i="9"/>
  <c r="AH58" i="9"/>
  <c r="AG58" i="9"/>
  <c r="AF58" i="9"/>
  <c r="AY58" i="9" s="1"/>
  <c r="AE58" i="9"/>
  <c r="AD58" i="9"/>
  <c r="AC58" i="9"/>
  <c r="AR58" i="9" s="1"/>
  <c r="AB58" i="9"/>
  <c r="BF57" i="9"/>
  <c r="BC57" i="9"/>
  <c r="BA57" i="9"/>
  <c r="AZ57" i="9"/>
  <c r="AX57" i="9"/>
  <c r="AW57" i="9"/>
  <c r="AT57" i="9"/>
  <c r="AQ57" i="9"/>
  <c r="AO57" i="9"/>
  <c r="AH57" i="9"/>
  <c r="AG57" i="9"/>
  <c r="AF57" i="9"/>
  <c r="AV57" i="9" s="1"/>
  <c r="AE57" i="9"/>
  <c r="AD57" i="9"/>
  <c r="AC57" i="9"/>
  <c r="BD57" i="9" s="1"/>
  <c r="AB57" i="9"/>
  <c r="AH56" i="9"/>
  <c r="AG56" i="9"/>
  <c r="AF56" i="9"/>
  <c r="AS56" i="9" s="1"/>
  <c r="AE56" i="9"/>
  <c r="AD56" i="9"/>
  <c r="AC56" i="9"/>
  <c r="AR56" i="9" s="1"/>
  <c r="AB56" i="9"/>
  <c r="BF55" i="9"/>
  <c r="BD55" i="9"/>
  <c r="BC55" i="9"/>
  <c r="AZ55" i="9"/>
  <c r="AW55" i="9"/>
  <c r="AT55" i="9"/>
  <c r="AQ55" i="9"/>
  <c r="AH55" i="9"/>
  <c r="AG55" i="9"/>
  <c r="AF55" i="9"/>
  <c r="BE55" i="9" s="1"/>
  <c r="AE55" i="9"/>
  <c r="AD55" i="9"/>
  <c r="AC55" i="9"/>
  <c r="AO55" i="9" s="1"/>
  <c r="AB55" i="9"/>
  <c r="AH54" i="9"/>
  <c r="AG54" i="9"/>
  <c r="AF54" i="9"/>
  <c r="AS54" i="9" s="1"/>
  <c r="AE54" i="9"/>
  <c r="AD54" i="9"/>
  <c r="AC54" i="9"/>
  <c r="BA54" i="9" s="1"/>
  <c r="AB54" i="9"/>
  <c r="BF53" i="9"/>
  <c r="BC53" i="9"/>
  <c r="AZ53" i="9"/>
  <c r="AW53" i="9"/>
  <c r="AT53" i="9"/>
  <c r="AQ53" i="9"/>
  <c r="AH53" i="9"/>
  <c r="AG53" i="9"/>
  <c r="AF53" i="9"/>
  <c r="AP53" i="9" s="1"/>
  <c r="AE53" i="9"/>
  <c r="AD53" i="9"/>
  <c r="AC53" i="9"/>
  <c r="AX53" i="9" s="1"/>
  <c r="AB53" i="9"/>
  <c r="AH52" i="9"/>
  <c r="AG52" i="9"/>
  <c r="AF52" i="9"/>
  <c r="BB52" i="9" s="1"/>
  <c r="AE52" i="9"/>
  <c r="AD52" i="9"/>
  <c r="AC52" i="9"/>
  <c r="AX52" i="9" s="1"/>
  <c r="AB52" i="9"/>
  <c r="BF51" i="9"/>
  <c r="BC51" i="9"/>
  <c r="BA51" i="9"/>
  <c r="AZ51" i="9"/>
  <c r="AX51" i="9"/>
  <c r="AW51" i="9"/>
  <c r="AU51" i="9"/>
  <c r="AT51" i="9"/>
  <c r="AQ51" i="9"/>
  <c r="AO51" i="9"/>
  <c r="AH51" i="9"/>
  <c r="AG51" i="9"/>
  <c r="AF51" i="9"/>
  <c r="BB51" i="9" s="1"/>
  <c r="AE51" i="9"/>
  <c r="AD51" i="9"/>
  <c r="AC51" i="9"/>
  <c r="BD51" i="9" s="1"/>
  <c r="AB51" i="9"/>
  <c r="BE50" i="9"/>
  <c r="BB50" i="9"/>
  <c r="AY50" i="9"/>
  <c r="AR50" i="9"/>
  <c r="AH50" i="9"/>
  <c r="AG50" i="9"/>
  <c r="AF50" i="9"/>
  <c r="AS50" i="9" s="1"/>
  <c r="AE50" i="9"/>
  <c r="AD50" i="9"/>
  <c r="AC50" i="9"/>
  <c r="BA50" i="9" s="1"/>
  <c r="AB50" i="9"/>
  <c r="BF49" i="9"/>
  <c r="BC49" i="9"/>
  <c r="AZ49" i="9"/>
  <c r="AW49" i="9"/>
  <c r="AT49" i="9"/>
  <c r="AQ49" i="9"/>
  <c r="AH49" i="9"/>
  <c r="AG49" i="9"/>
  <c r="AF49" i="9"/>
  <c r="AV49" i="9" s="1"/>
  <c r="AE49" i="9"/>
  <c r="AD49" i="9"/>
  <c r="AC49" i="9"/>
  <c r="AX49" i="9" s="1"/>
  <c r="AB49" i="9"/>
  <c r="AH48" i="9"/>
  <c r="AG48" i="9"/>
  <c r="AF48" i="9"/>
  <c r="AY48" i="9" s="1"/>
  <c r="AE48" i="9"/>
  <c r="AD48" i="9"/>
  <c r="AC48" i="9"/>
  <c r="AR48" i="9" s="1"/>
  <c r="AB48" i="9"/>
  <c r="BG47" i="9"/>
  <c r="AH47" i="9"/>
  <c r="AG47" i="9"/>
  <c r="AF47" i="9"/>
  <c r="AE47" i="9"/>
  <c r="AD47" i="9"/>
  <c r="AC47" i="9"/>
  <c r="BG46" i="9"/>
  <c r="AI46" i="9"/>
  <c r="AF46" i="9"/>
  <c r="AC46" i="9"/>
  <c r="BG45" i="9"/>
  <c r="BF44" i="9"/>
  <c r="BE44" i="9"/>
  <c r="BC44" i="9"/>
  <c r="AZ44" i="9"/>
  <c r="AW44" i="9"/>
  <c r="AT44" i="9"/>
  <c r="AQ44" i="9"/>
  <c r="AH44" i="9"/>
  <c r="AG44" i="9"/>
  <c r="AF44" i="9"/>
  <c r="BB44" i="9" s="1"/>
  <c r="AE44" i="9"/>
  <c r="AD44" i="9"/>
  <c r="AC44" i="9"/>
  <c r="AR44" i="9" s="1"/>
  <c r="AB44" i="9"/>
  <c r="AR43" i="9"/>
  <c r="AH43" i="9"/>
  <c r="AG43" i="9"/>
  <c r="AF43" i="9"/>
  <c r="AS43" i="9" s="1"/>
  <c r="AE43" i="9"/>
  <c r="AD43" i="9"/>
  <c r="AC43" i="9"/>
  <c r="BA43" i="9" s="1"/>
  <c r="AB43" i="9"/>
  <c r="BF42" i="9"/>
  <c r="BC42" i="9"/>
  <c r="AZ42" i="9"/>
  <c r="AW42" i="9"/>
  <c r="AT42" i="9"/>
  <c r="AQ42" i="9"/>
  <c r="AH42" i="9"/>
  <c r="AG42" i="9"/>
  <c r="AF42" i="9"/>
  <c r="AV42" i="9" s="1"/>
  <c r="AE42" i="9"/>
  <c r="AD42" i="9"/>
  <c r="AC42" i="9"/>
  <c r="BA42" i="9" s="1"/>
  <c r="AB42" i="9"/>
  <c r="AH41" i="9"/>
  <c r="AG41" i="9"/>
  <c r="AF41" i="9"/>
  <c r="AE41" i="9"/>
  <c r="AD41" i="9"/>
  <c r="AK35" i="9" s="1"/>
  <c r="AC41" i="9"/>
  <c r="AX41" i="9" s="1"/>
  <c r="AB41" i="9"/>
  <c r="BF40" i="9"/>
  <c r="BC40" i="9"/>
  <c r="AZ40" i="9"/>
  <c r="AW40" i="9"/>
  <c r="AT40" i="9"/>
  <c r="AR40" i="9"/>
  <c r="AQ40" i="9"/>
  <c r="AH40" i="9"/>
  <c r="AG40" i="9"/>
  <c r="AF40" i="9"/>
  <c r="AS40" i="9" s="1"/>
  <c r="AE40" i="9"/>
  <c r="AD40" i="9"/>
  <c r="AC40" i="9"/>
  <c r="BA40" i="9" s="1"/>
  <c r="AB40" i="9"/>
  <c r="AH39" i="9"/>
  <c r="AG39" i="9"/>
  <c r="AF39" i="9"/>
  <c r="AY39" i="9" s="1"/>
  <c r="AE39" i="9"/>
  <c r="AD39" i="9"/>
  <c r="AC39" i="9"/>
  <c r="AX39" i="9" s="1"/>
  <c r="AB39" i="9"/>
  <c r="BF38" i="9"/>
  <c r="BC38" i="9"/>
  <c r="AZ38" i="9"/>
  <c r="AW38" i="9"/>
  <c r="AT38" i="9"/>
  <c r="AQ38" i="9"/>
  <c r="AO38" i="9"/>
  <c r="AH38" i="9"/>
  <c r="AG38" i="9"/>
  <c r="AF38" i="9"/>
  <c r="AP38" i="9" s="1"/>
  <c r="AE38" i="9"/>
  <c r="AD38" i="9"/>
  <c r="AC38" i="9"/>
  <c r="AX38" i="9" s="1"/>
  <c r="AB38" i="9"/>
  <c r="AV37" i="9"/>
  <c r="AH37" i="9"/>
  <c r="AG37" i="9"/>
  <c r="AF37" i="9"/>
  <c r="AY37" i="9" s="1"/>
  <c r="AE37" i="9"/>
  <c r="AD37" i="9"/>
  <c r="AC37" i="9"/>
  <c r="BD37" i="9" s="1"/>
  <c r="AB37" i="9"/>
  <c r="BF36" i="9"/>
  <c r="BC36" i="9"/>
  <c r="AZ36" i="9"/>
  <c r="AW36" i="9"/>
  <c r="AT36" i="9"/>
  <c r="AQ36" i="9"/>
  <c r="AH36" i="9"/>
  <c r="AG36" i="9"/>
  <c r="AF36" i="9"/>
  <c r="AS36" i="9" s="1"/>
  <c r="AE36" i="9"/>
  <c r="AD36" i="9"/>
  <c r="AC36" i="9"/>
  <c r="AU36" i="9" s="1"/>
  <c r="AB36" i="9"/>
  <c r="AU35" i="9"/>
  <c r="AI35" i="9"/>
  <c r="BC35" i="9" s="1"/>
  <c r="AH35" i="9"/>
  <c r="AG35" i="9"/>
  <c r="AF35" i="9"/>
  <c r="AV35" i="9" s="1"/>
  <c r="AE35" i="9"/>
  <c r="AD35" i="9"/>
  <c r="AC35" i="9"/>
  <c r="AX35" i="9" s="1"/>
  <c r="AB35" i="9"/>
  <c r="BF34" i="9"/>
  <c r="BC34" i="9"/>
  <c r="AZ34" i="9"/>
  <c r="AW34" i="9"/>
  <c r="AV34" i="9"/>
  <c r="AT34" i="9"/>
  <c r="AQ34" i="9"/>
  <c r="AH34" i="9"/>
  <c r="AG34" i="9"/>
  <c r="AF34" i="9"/>
  <c r="AP34" i="9" s="1"/>
  <c r="AE34" i="9"/>
  <c r="AD34" i="9"/>
  <c r="AC34" i="9"/>
  <c r="AX34" i="9" s="1"/>
  <c r="AB34" i="9"/>
  <c r="BE33" i="9"/>
  <c r="AH33" i="9"/>
  <c r="AG33" i="9"/>
  <c r="AF33" i="9"/>
  <c r="AY33" i="9" s="1"/>
  <c r="AE33" i="9"/>
  <c r="AD33" i="9"/>
  <c r="AC33" i="9"/>
  <c r="AU33" i="9" s="1"/>
  <c r="AB33" i="9"/>
  <c r="BF32" i="9"/>
  <c r="BC32" i="9"/>
  <c r="AZ32" i="9"/>
  <c r="AW32" i="9"/>
  <c r="AT32" i="9"/>
  <c r="AQ32" i="9"/>
  <c r="AP32" i="9"/>
  <c r="AH32" i="9"/>
  <c r="AG32" i="9"/>
  <c r="AF32" i="9"/>
  <c r="BB32" i="9" s="1"/>
  <c r="AE32" i="9"/>
  <c r="AD32" i="9"/>
  <c r="AC32" i="9"/>
  <c r="AU32" i="9" s="1"/>
  <c r="AB32" i="9"/>
  <c r="BA31" i="9"/>
  <c r="AR31" i="9"/>
  <c r="AH31" i="9"/>
  <c r="AG31" i="9"/>
  <c r="AF31" i="9"/>
  <c r="AV31" i="9" s="1"/>
  <c r="AE31" i="9"/>
  <c r="AD31" i="9"/>
  <c r="AC31" i="9"/>
  <c r="BD31" i="9" s="1"/>
  <c r="AB31" i="9"/>
  <c r="BG30" i="9"/>
  <c r="AH30" i="9"/>
  <c r="AG30" i="9"/>
  <c r="AF30" i="9"/>
  <c r="AE30" i="9"/>
  <c r="AD30" i="9"/>
  <c r="AC30" i="9"/>
  <c r="BG29" i="9"/>
  <c r="AI29" i="9"/>
  <c r="AF29" i="9"/>
  <c r="AC29" i="9"/>
  <c r="BG28" i="9"/>
  <c r="AK27" i="9"/>
  <c r="AJ27" i="9"/>
  <c r="AI27" i="9"/>
  <c r="AQ27" i="9" s="1"/>
  <c r="AH27" i="9"/>
  <c r="AG27" i="9"/>
  <c r="AF27" i="9"/>
  <c r="BB27" i="9" s="1"/>
  <c r="AE27" i="9"/>
  <c r="AD27" i="9"/>
  <c r="AC27" i="9"/>
  <c r="AU27" i="9" s="1"/>
  <c r="AB27" i="9"/>
  <c r="AK26" i="9"/>
  <c r="AJ26" i="9"/>
  <c r="AI26" i="9"/>
  <c r="AQ26" i="9" s="1"/>
  <c r="AH26" i="9"/>
  <c r="AG26" i="9"/>
  <c r="AF26" i="9"/>
  <c r="AY26" i="9" s="1"/>
  <c r="AE26" i="9"/>
  <c r="AD26" i="9"/>
  <c r="AC26" i="9"/>
  <c r="AR26" i="9" s="1"/>
  <c r="AB26" i="9"/>
  <c r="AK25" i="9"/>
  <c r="AJ25" i="9"/>
  <c r="AI25" i="9"/>
  <c r="AW25" i="9" s="1"/>
  <c r="AH25" i="9"/>
  <c r="AG25" i="9"/>
  <c r="AF25" i="9"/>
  <c r="AY25" i="9" s="1"/>
  <c r="AE25" i="9"/>
  <c r="AD25" i="9"/>
  <c r="AC25" i="9"/>
  <c r="BD25" i="9" s="1"/>
  <c r="AB25" i="9"/>
  <c r="AK24" i="9"/>
  <c r="AJ24" i="9"/>
  <c r="AI24" i="9"/>
  <c r="AT24" i="9" s="1"/>
  <c r="AH24" i="9"/>
  <c r="AG24" i="9"/>
  <c r="AF24" i="9"/>
  <c r="AS24" i="9" s="1"/>
  <c r="AE24" i="9"/>
  <c r="AD24" i="9"/>
  <c r="AC24" i="9"/>
  <c r="AX24" i="9" s="1"/>
  <c r="AB24" i="9"/>
  <c r="AK23" i="9"/>
  <c r="AJ23" i="9"/>
  <c r="AI23" i="9"/>
  <c r="BF23" i="9" s="1"/>
  <c r="AH23" i="9"/>
  <c r="AG23" i="9"/>
  <c r="AF23" i="9"/>
  <c r="AP23" i="9" s="1"/>
  <c r="AE23" i="9"/>
  <c r="AD23" i="9"/>
  <c r="AC23" i="9"/>
  <c r="AX23" i="9" s="1"/>
  <c r="AB23" i="9"/>
  <c r="AK22" i="9"/>
  <c r="AJ22" i="9"/>
  <c r="AI22" i="9"/>
  <c r="BC22" i="9" s="1"/>
  <c r="AH22" i="9"/>
  <c r="AG22" i="9"/>
  <c r="AF22" i="9"/>
  <c r="AP22" i="9" s="1"/>
  <c r="AE22" i="9"/>
  <c r="AD22" i="9"/>
  <c r="AC22" i="9"/>
  <c r="AU22" i="9" s="1"/>
  <c r="AB22" i="9"/>
  <c r="AK21" i="9"/>
  <c r="AJ21" i="9"/>
  <c r="AI21" i="9"/>
  <c r="AT21" i="9" s="1"/>
  <c r="AH21" i="9"/>
  <c r="AG21" i="9"/>
  <c r="AF21" i="9"/>
  <c r="AS21" i="9" s="1"/>
  <c r="AE21" i="9"/>
  <c r="AD21" i="9"/>
  <c r="AC21" i="9"/>
  <c r="BD21" i="9" s="1"/>
  <c r="AB21" i="9"/>
  <c r="BE20" i="9"/>
  <c r="AK20" i="9"/>
  <c r="AJ20" i="9"/>
  <c r="AI20" i="9"/>
  <c r="AZ20" i="9" s="1"/>
  <c r="AH20" i="9"/>
  <c r="AG20" i="9"/>
  <c r="AF20" i="9"/>
  <c r="AP20" i="9" s="1"/>
  <c r="AE20" i="9"/>
  <c r="AD20" i="9"/>
  <c r="AC20" i="9"/>
  <c r="AX20" i="9" s="1"/>
  <c r="AB20" i="9"/>
  <c r="AK19" i="9"/>
  <c r="AJ19" i="9"/>
  <c r="AI19" i="9"/>
  <c r="AW19" i="9" s="1"/>
  <c r="AH19" i="9"/>
  <c r="AG19" i="9"/>
  <c r="AF19" i="9"/>
  <c r="AY19" i="9" s="1"/>
  <c r="AE19" i="9"/>
  <c r="AD19" i="9"/>
  <c r="AC19" i="9"/>
  <c r="BD19" i="9" s="1"/>
  <c r="AB19" i="9"/>
  <c r="AK18" i="9"/>
  <c r="AJ18" i="9"/>
  <c r="AI18" i="9"/>
  <c r="AT18" i="9" s="1"/>
  <c r="AH18" i="9"/>
  <c r="AG18" i="9"/>
  <c r="AF18" i="9"/>
  <c r="AS18" i="9" s="1"/>
  <c r="AE18" i="9"/>
  <c r="AD18" i="9"/>
  <c r="AC18" i="9"/>
  <c r="BA18" i="9" s="1"/>
  <c r="AB18" i="9"/>
  <c r="AP17" i="9"/>
  <c r="AK17" i="9"/>
  <c r="AJ17" i="9"/>
  <c r="AI17" i="9"/>
  <c r="AT17" i="9" s="1"/>
  <c r="AH17" i="9"/>
  <c r="AG17" i="9"/>
  <c r="AF17" i="9"/>
  <c r="AY17" i="9" s="1"/>
  <c r="AE17" i="9"/>
  <c r="AD17" i="9"/>
  <c r="AC17" i="9"/>
  <c r="AR17" i="9" s="1"/>
  <c r="AB17" i="9"/>
  <c r="AK16" i="9"/>
  <c r="AJ16" i="9"/>
  <c r="AI16" i="9"/>
  <c r="AW16" i="9" s="1"/>
  <c r="AH16" i="9"/>
  <c r="AG16" i="9"/>
  <c r="AF16" i="9"/>
  <c r="AV16" i="9" s="1"/>
  <c r="AE16" i="9"/>
  <c r="AD16" i="9"/>
  <c r="AC16" i="9"/>
  <c r="BD16" i="9" s="1"/>
  <c r="AB16" i="9"/>
  <c r="AK15" i="9"/>
  <c r="AJ15" i="9"/>
  <c r="AI15" i="9"/>
  <c r="AT15" i="9" s="1"/>
  <c r="AH15" i="9"/>
  <c r="AG15" i="9"/>
  <c r="AF15" i="9"/>
  <c r="BB15" i="9" s="1"/>
  <c r="AE15" i="9"/>
  <c r="AD15" i="9"/>
  <c r="AC15" i="9"/>
  <c r="AU15" i="9" s="1"/>
  <c r="AB15" i="9"/>
  <c r="AK14" i="9"/>
  <c r="AJ14" i="9"/>
  <c r="AI14" i="9"/>
  <c r="AT14" i="9" s="1"/>
  <c r="AH14" i="9"/>
  <c r="AG14" i="9"/>
  <c r="AF14" i="9"/>
  <c r="AS14" i="9" s="1"/>
  <c r="AE14" i="9"/>
  <c r="AD14" i="9"/>
  <c r="AC14" i="9"/>
  <c r="BA14" i="9" s="1"/>
  <c r="AB14" i="9"/>
  <c r="BG13" i="9"/>
  <c r="AK13" i="9"/>
  <c r="AJ13" i="9"/>
  <c r="AI13" i="9"/>
  <c r="AH13" i="9"/>
  <c r="AG13" i="9"/>
  <c r="AF13" i="9"/>
  <c r="AE13" i="9"/>
  <c r="AD13" i="9"/>
  <c r="AC13" i="9"/>
  <c r="BG12" i="9"/>
  <c r="AL12" i="9"/>
  <c r="AI12" i="9"/>
  <c r="AF12" i="9"/>
  <c r="AC12" i="9"/>
  <c r="BG11" i="9"/>
  <c r="BB10" i="9"/>
  <c r="AY10" i="9"/>
  <c r="AX10" i="9"/>
  <c r="AV10" i="9"/>
  <c r="AU10" i="9"/>
  <c r="AO10" i="9"/>
  <c r="AQ10" i="9"/>
  <c r="AP10" i="9"/>
  <c r="BE10" i="9"/>
  <c r="BA10" i="9"/>
  <c r="BD9" i="9"/>
  <c r="AX9" i="9"/>
  <c r="AV9" i="9"/>
  <c r="AU9" i="9"/>
  <c r="AR9" i="9"/>
  <c r="AQ9" i="9"/>
  <c r="AY9" i="9"/>
  <c r="AO9" i="9"/>
  <c r="BD8" i="9"/>
  <c r="AR8" i="9"/>
  <c r="AQ8" i="9"/>
  <c r="AP8" i="9"/>
  <c r="AU8" i="9"/>
  <c r="BB7" i="9"/>
  <c r="AY7" i="9"/>
  <c r="AX7" i="9"/>
  <c r="AV7" i="9"/>
  <c r="AU7" i="9"/>
  <c r="AP7" i="9"/>
  <c r="AO7" i="9"/>
  <c r="AQ7" i="9"/>
  <c r="BE7" i="9"/>
  <c r="BA7" i="9"/>
  <c r="BD6" i="9"/>
  <c r="AR6" i="9"/>
  <c r="AQ6" i="9"/>
  <c r="BB6" i="9"/>
  <c r="AU6" i="9"/>
  <c r="BB5" i="9"/>
  <c r="AY5" i="9"/>
  <c r="AX5" i="9"/>
  <c r="AV5" i="9"/>
  <c r="AU5" i="9"/>
  <c r="AP5" i="9"/>
  <c r="AO5" i="9"/>
  <c r="AQ5" i="9"/>
  <c r="BE5" i="9"/>
  <c r="BA5" i="9"/>
  <c r="BD4" i="9"/>
  <c r="AR4" i="9"/>
  <c r="AQ4" i="9"/>
  <c r="AP4" i="9"/>
  <c r="AU4" i="9"/>
  <c r="AJ2" i="9"/>
  <c r="BG11" i="2"/>
  <c r="BG12" i="2"/>
  <c r="BG13" i="2"/>
  <c r="BG28" i="2"/>
  <c r="BG29" i="2"/>
  <c r="BG30" i="2"/>
  <c r="BG45" i="2"/>
  <c r="BG46" i="2"/>
  <c r="BG47" i="2"/>
  <c r="AA17" i="5"/>
  <c r="AI60" i="2" s="1"/>
  <c r="BC60" i="2" s="1"/>
  <c r="AA15" i="5"/>
  <c r="AI58" i="2" s="1"/>
  <c r="AQ58" i="2" s="1"/>
  <c r="AA13" i="5"/>
  <c r="AI56" i="2" s="1"/>
  <c r="AA11" i="5"/>
  <c r="AI54" i="9" s="1"/>
  <c r="AA9" i="5"/>
  <c r="AI52" i="2" s="1"/>
  <c r="BC52" i="2" s="1"/>
  <c r="AA7" i="5"/>
  <c r="AI50" i="9" s="1"/>
  <c r="AA5" i="5"/>
  <c r="AI48" i="9" s="1"/>
  <c r="E12" i="5"/>
  <c r="D12" i="5"/>
  <c r="F10" i="5"/>
  <c r="H10" i="5" s="1"/>
  <c r="F9" i="5"/>
  <c r="I9" i="5" s="1"/>
  <c r="F8" i="5"/>
  <c r="F7" i="5"/>
  <c r="H7" i="5" s="1"/>
  <c r="F6" i="5"/>
  <c r="F5" i="5"/>
  <c r="L5" i="5" s="1"/>
  <c r="F4" i="5"/>
  <c r="H4" i="5" s="1"/>
  <c r="F3" i="5"/>
  <c r="J3" i="5" s="1"/>
  <c r="F2" i="5"/>
  <c r="K2" i="5" s="1"/>
  <c r="AA20" i="4"/>
  <c r="AI43" i="2" s="1"/>
  <c r="AQ43" i="2" s="1"/>
  <c r="AA18" i="4"/>
  <c r="AI41" i="2" s="1"/>
  <c r="BC41" i="2" s="1"/>
  <c r="AA16" i="4"/>
  <c r="AI39" i="2" s="1"/>
  <c r="AQ39" i="2" s="1"/>
  <c r="AA14" i="4"/>
  <c r="AI37" i="2" s="1"/>
  <c r="AA12" i="4"/>
  <c r="AA10" i="4"/>
  <c r="AI33" i="9" s="1"/>
  <c r="AA8" i="4"/>
  <c r="AI31" i="9" s="1"/>
  <c r="E28" i="4"/>
  <c r="D28" i="4"/>
  <c r="F26" i="4"/>
  <c r="H26" i="4" s="1"/>
  <c r="F25" i="4"/>
  <c r="I25" i="4" s="1"/>
  <c r="F24" i="4"/>
  <c r="F23" i="4"/>
  <c r="F22" i="4"/>
  <c r="I22" i="4" s="1"/>
  <c r="F21" i="4"/>
  <c r="H21" i="4" s="1"/>
  <c r="F20" i="4"/>
  <c r="H20" i="4" s="1"/>
  <c r="F19" i="4"/>
  <c r="J19" i="4" s="1"/>
  <c r="F18" i="4"/>
  <c r="H18" i="4" s="1"/>
  <c r="F17" i="4"/>
  <c r="J17" i="4" s="1"/>
  <c r="F16" i="4"/>
  <c r="F15" i="4"/>
  <c r="F14" i="4"/>
  <c r="F13" i="4"/>
  <c r="L13" i="4" s="1"/>
  <c r="F12" i="4"/>
  <c r="H12" i="4" s="1"/>
  <c r="F11" i="4"/>
  <c r="J11" i="4" s="1"/>
  <c r="F10" i="4"/>
  <c r="K10" i="4" s="1"/>
  <c r="F9" i="4"/>
  <c r="H9" i="4" s="1"/>
  <c r="F8" i="4"/>
  <c r="J8" i="4" s="1"/>
  <c r="F7" i="4"/>
  <c r="K7" i="4" s="1"/>
  <c r="F6" i="4"/>
  <c r="F5" i="4"/>
  <c r="J5" i="4" s="1"/>
  <c r="F4" i="4"/>
  <c r="F3" i="4"/>
  <c r="H3" i="4" s="1"/>
  <c r="F2" i="4"/>
  <c r="I2" i="4" s="1"/>
  <c r="AE23" i="7"/>
  <c r="AL26" i="2" s="1"/>
  <c r="AE21" i="7"/>
  <c r="AL24" i="2" s="1"/>
  <c r="AE19" i="7"/>
  <c r="AL22" i="9" s="1"/>
  <c r="AE17" i="7"/>
  <c r="AL20" i="9" s="1"/>
  <c r="AE15" i="7"/>
  <c r="AL18" i="9" s="1"/>
  <c r="AE13" i="7"/>
  <c r="AL16" i="9" s="1"/>
  <c r="AE11" i="7"/>
  <c r="AL14" i="9" s="1"/>
  <c r="G15" i="7"/>
  <c r="J15" i="7" s="1"/>
  <c r="G14" i="7"/>
  <c r="I14" i="7" s="1"/>
  <c r="G13" i="7"/>
  <c r="G12" i="7"/>
  <c r="G11" i="7"/>
  <c r="M11" i="7" s="1"/>
  <c r="G10" i="7"/>
  <c r="I10" i="7" s="1"/>
  <c r="G9" i="7"/>
  <c r="L9" i="7" s="1"/>
  <c r="G8" i="7"/>
  <c r="M8" i="7" s="1"/>
  <c r="G7" i="7"/>
  <c r="M7" i="7" s="1"/>
  <c r="G6" i="7"/>
  <c r="I6" i="7" s="1"/>
  <c r="G5" i="7"/>
  <c r="G4" i="7"/>
  <c r="I4" i="7" s="1"/>
  <c r="G3" i="7"/>
  <c r="L3" i="7" s="1"/>
  <c r="G2" i="7"/>
  <c r="E39" i="8"/>
  <c r="F39" i="8"/>
  <c r="G39" i="8"/>
  <c r="E40" i="8"/>
  <c r="E41" i="8"/>
  <c r="E42" i="8"/>
  <c r="E43" i="8"/>
  <c r="E44" i="8"/>
  <c r="E45" i="8"/>
  <c r="E46" i="8"/>
  <c r="V24" i="4"/>
  <c r="AB2" i="2"/>
  <c r="AC2" i="2"/>
  <c r="AF2" i="2"/>
  <c r="AI2" i="2"/>
  <c r="AB3" i="2"/>
  <c r="AC3" i="2"/>
  <c r="AD3" i="2"/>
  <c r="AE3" i="2"/>
  <c r="AF3" i="2"/>
  <c r="AG3" i="2"/>
  <c r="AH3" i="2"/>
  <c r="AB4" i="2"/>
  <c r="F14" i="2" s="1"/>
  <c r="AC4" i="2"/>
  <c r="AX4" i="2" s="1"/>
  <c r="AD4" i="2"/>
  <c r="AE4" i="2"/>
  <c r="AF4" i="2"/>
  <c r="AG4" i="2"/>
  <c r="AH4" i="2"/>
  <c r="AB5" i="2"/>
  <c r="AC5" i="2"/>
  <c r="AD5" i="2"/>
  <c r="AE5" i="2"/>
  <c r="AF5" i="2"/>
  <c r="BE5" i="2" s="1"/>
  <c r="AG5" i="2"/>
  <c r="AH5" i="2"/>
  <c r="AB6" i="2"/>
  <c r="AC6" i="2"/>
  <c r="AD6" i="2"/>
  <c r="AE6" i="2"/>
  <c r="AF6" i="2"/>
  <c r="BB6" i="2" s="1"/>
  <c r="AG6" i="2"/>
  <c r="AH6" i="2"/>
  <c r="AB7" i="2"/>
  <c r="AC7" i="2"/>
  <c r="AD7" i="2"/>
  <c r="AE7" i="2"/>
  <c r="AF7" i="2"/>
  <c r="AG7" i="2"/>
  <c r="AH7" i="2"/>
  <c r="AB8" i="2"/>
  <c r="AC8" i="2"/>
  <c r="BD8" i="2" s="1"/>
  <c r="AD8" i="2"/>
  <c r="AE8" i="2"/>
  <c r="AF8" i="2"/>
  <c r="AG8" i="2"/>
  <c r="AH8" i="2"/>
  <c r="AB9" i="2"/>
  <c r="AC9" i="2"/>
  <c r="AD9" i="2"/>
  <c r="AX9" i="2" s="1"/>
  <c r="AE9" i="2"/>
  <c r="AF9" i="2"/>
  <c r="BE9" i="2" s="1"/>
  <c r="AG9" i="2"/>
  <c r="AH9" i="2"/>
  <c r="AB10" i="2"/>
  <c r="B15" i="2" s="1"/>
  <c r="AC10" i="2"/>
  <c r="BD10" i="2" s="1"/>
  <c r="AD10" i="2"/>
  <c r="AE10" i="2"/>
  <c r="AF10" i="2"/>
  <c r="BB10" i="2" s="1"/>
  <c r="AG10" i="2"/>
  <c r="AH10" i="2"/>
  <c r="BF61" i="2"/>
  <c r="BC61" i="2"/>
  <c r="AZ61" i="2"/>
  <c r="AW61" i="2"/>
  <c r="AT61" i="2"/>
  <c r="AQ61" i="2"/>
  <c r="BF59" i="2"/>
  <c r="BC59" i="2"/>
  <c r="AZ59" i="2"/>
  <c r="AW59" i="2"/>
  <c r="AT59" i="2"/>
  <c r="AQ59" i="2"/>
  <c r="BF57" i="2"/>
  <c r="BC57" i="2"/>
  <c r="AZ57" i="2"/>
  <c r="AW57" i="2"/>
  <c r="AT57" i="2"/>
  <c r="AQ57" i="2"/>
  <c r="BF55" i="2"/>
  <c r="BC55" i="2"/>
  <c r="AZ55" i="2"/>
  <c r="AW55" i="2"/>
  <c r="AT55" i="2"/>
  <c r="AQ55" i="2"/>
  <c r="BF53" i="2"/>
  <c r="BC53" i="2"/>
  <c r="AZ53" i="2"/>
  <c r="AW53" i="2"/>
  <c r="AT53" i="2"/>
  <c r="AQ53" i="2"/>
  <c r="BF51" i="2"/>
  <c r="BC51" i="2"/>
  <c r="AZ51" i="2"/>
  <c r="AW51" i="2"/>
  <c r="AT51" i="2"/>
  <c r="AQ51" i="2"/>
  <c r="BF49" i="2"/>
  <c r="BC49" i="2"/>
  <c r="AZ49" i="2"/>
  <c r="AW49" i="2"/>
  <c r="AT49" i="2"/>
  <c r="AQ49" i="2"/>
  <c r="BF44" i="2"/>
  <c r="BC44" i="2"/>
  <c r="AZ44" i="2"/>
  <c r="AW44" i="2"/>
  <c r="AT44" i="2"/>
  <c r="AQ44" i="2"/>
  <c r="BF42" i="2"/>
  <c r="BC42" i="2"/>
  <c r="AZ42" i="2"/>
  <c r="AW42" i="2"/>
  <c r="AT42" i="2"/>
  <c r="AQ42" i="2"/>
  <c r="BF40" i="2"/>
  <c r="BC40" i="2"/>
  <c r="AZ40" i="2"/>
  <c r="AW40" i="2"/>
  <c r="AT40" i="2"/>
  <c r="AQ40" i="2"/>
  <c r="BF38" i="2"/>
  <c r="BC38" i="2"/>
  <c r="AZ38" i="2"/>
  <c r="AW38" i="2"/>
  <c r="AT38" i="2"/>
  <c r="AQ38" i="2"/>
  <c r="BF36" i="2"/>
  <c r="BC36" i="2"/>
  <c r="AZ36" i="2"/>
  <c r="AW36" i="2"/>
  <c r="AT36" i="2"/>
  <c r="AQ36" i="2"/>
  <c r="BF34" i="2"/>
  <c r="BC34" i="2"/>
  <c r="AZ34" i="2"/>
  <c r="AW34" i="2"/>
  <c r="AT34" i="2"/>
  <c r="AQ34" i="2"/>
  <c r="BF32" i="2"/>
  <c r="BC32" i="2"/>
  <c r="AZ32" i="2"/>
  <c r="AW32" i="2"/>
  <c r="AT32" i="2"/>
  <c r="AQ32" i="2"/>
  <c r="AC46" i="2"/>
  <c r="AF46" i="2"/>
  <c r="AI46" i="2"/>
  <c r="AC47" i="2"/>
  <c r="AD47" i="2"/>
  <c r="AE47" i="2"/>
  <c r="AF47" i="2"/>
  <c r="AG47" i="2"/>
  <c r="AH47" i="2"/>
  <c r="AB48" i="2"/>
  <c r="AC48" i="2"/>
  <c r="AU48" i="2" s="1"/>
  <c r="AD48" i="2"/>
  <c r="AE48" i="2"/>
  <c r="AF48" i="2"/>
  <c r="AG48" i="2"/>
  <c r="AH48" i="2"/>
  <c r="AB49" i="2"/>
  <c r="AC49" i="2"/>
  <c r="BA49" i="2" s="1"/>
  <c r="AD49" i="2"/>
  <c r="AE49" i="2"/>
  <c r="AF49" i="2"/>
  <c r="AS49" i="2" s="1"/>
  <c r="AG49" i="2"/>
  <c r="AH49" i="2"/>
  <c r="AB50" i="2"/>
  <c r="AC50" i="2"/>
  <c r="AR50" i="2" s="1"/>
  <c r="AD50" i="2"/>
  <c r="AE50" i="2"/>
  <c r="AF50" i="2"/>
  <c r="AY50" i="2" s="1"/>
  <c r="AG50" i="2"/>
  <c r="AH50" i="2"/>
  <c r="AB51" i="2"/>
  <c r="AC51" i="2"/>
  <c r="AO51" i="2" s="1"/>
  <c r="AD51" i="2"/>
  <c r="AE51" i="2"/>
  <c r="AF51" i="2"/>
  <c r="BE51" i="2" s="1"/>
  <c r="AG51" i="2"/>
  <c r="AH51" i="2"/>
  <c r="AB52" i="2"/>
  <c r="AC52" i="2"/>
  <c r="AU52" i="2" s="1"/>
  <c r="AD52" i="2"/>
  <c r="AE52" i="2"/>
  <c r="AF52" i="2"/>
  <c r="AV52" i="2" s="1"/>
  <c r="AG52" i="2"/>
  <c r="AH52" i="2"/>
  <c r="AB53" i="2"/>
  <c r="AC53" i="2"/>
  <c r="BA53" i="2" s="1"/>
  <c r="AD53" i="2"/>
  <c r="AE53" i="2"/>
  <c r="AF53" i="2"/>
  <c r="AS53" i="2" s="1"/>
  <c r="AG53" i="2"/>
  <c r="AH53" i="2"/>
  <c r="AB54" i="2"/>
  <c r="AC54" i="2"/>
  <c r="AR54" i="2" s="1"/>
  <c r="AD54" i="2"/>
  <c r="AE54" i="2"/>
  <c r="AF54" i="2"/>
  <c r="AG54" i="2"/>
  <c r="AH54" i="2"/>
  <c r="AB55" i="2"/>
  <c r="AC55" i="2"/>
  <c r="AO55" i="2" s="1"/>
  <c r="AD55" i="2"/>
  <c r="AE55" i="2"/>
  <c r="AF55" i="2"/>
  <c r="BE55" i="2" s="1"/>
  <c r="AG55" i="2"/>
  <c r="AH55" i="2"/>
  <c r="AB56" i="2"/>
  <c r="AC56" i="2"/>
  <c r="AU56" i="2" s="1"/>
  <c r="AD56" i="2"/>
  <c r="AE56" i="2"/>
  <c r="AF56" i="2"/>
  <c r="AV56" i="2" s="1"/>
  <c r="AG56" i="2"/>
  <c r="AH56" i="2"/>
  <c r="AB57" i="2"/>
  <c r="AC57" i="2"/>
  <c r="BA57" i="2" s="1"/>
  <c r="AD57" i="2"/>
  <c r="AE57" i="2"/>
  <c r="AF57" i="2"/>
  <c r="AS57" i="2" s="1"/>
  <c r="AG57" i="2"/>
  <c r="AH57" i="2"/>
  <c r="AB58" i="2"/>
  <c r="AC58" i="2"/>
  <c r="AD58" i="2"/>
  <c r="AE58" i="2"/>
  <c r="AF58" i="2"/>
  <c r="AG58" i="2"/>
  <c r="AH58" i="2"/>
  <c r="AB59" i="2"/>
  <c r="AC59" i="2"/>
  <c r="AO59" i="2" s="1"/>
  <c r="AD59" i="2"/>
  <c r="AE59" i="2"/>
  <c r="AF59" i="2"/>
  <c r="BE59" i="2" s="1"/>
  <c r="AG59" i="2"/>
  <c r="AH59" i="2"/>
  <c r="AB60" i="2"/>
  <c r="AC60" i="2"/>
  <c r="AU60" i="2" s="1"/>
  <c r="AD60" i="2"/>
  <c r="AE60" i="2"/>
  <c r="AF60" i="2"/>
  <c r="AV60" i="2" s="1"/>
  <c r="AG60" i="2"/>
  <c r="AH60" i="2"/>
  <c r="AB61" i="2"/>
  <c r="AC61" i="2"/>
  <c r="BA61" i="2" s="1"/>
  <c r="AD61" i="2"/>
  <c r="AE61" i="2"/>
  <c r="AF61" i="2"/>
  <c r="AS61" i="2" s="1"/>
  <c r="AG61" i="2"/>
  <c r="AH61" i="2"/>
  <c r="AC29" i="2"/>
  <c r="AF29" i="2"/>
  <c r="AI29" i="2"/>
  <c r="AC30" i="2"/>
  <c r="AD30" i="2"/>
  <c r="AE30" i="2"/>
  <c r="AF30" i="2"/>
  <c r="AG30" i="2"/>
  <c r="AH30" i="2"/>
  <c r="AB31" i="2"/>
  <c r="AC31" i="2"/>
  <c r="AR31" i="2" s="1"/>
  <c r="AD31" i="2"/>
  <c r="AE31" i="2"/>
  <c r="AF31" i="2"/>
  <c r="BE31" i="2" s="1"/>
  <c r="AG31" i="2"/>
  <c r="AH31" i="2"/>
  <c r="AB32" i="2"/>
  <c r="AC32" i="2"/>
  <c r="AO32" i="2" s="1"/>
  <c r="AD32" i="2"/>
  <c r="AE32" i="2"/>
  <c r="AF32" i="2"/>
  <c r="BE32" i="2" s="1"/>
  <c r="AG32" i="2"/>
  <c r="AH32" i="2"/>
  <c r="AB33" i="2"/>
  <c r="AC33" i="2"/>
  <c r="AU33" i="2" s="1"/>
  <c r="AD33" i="2"/>
  <c r="AE33" i="2"/>
  <c r="AF33" i="2"/>
  <c r="AY33" i="2" s="1"/>
  <c r="AG33" i="2"/>
  <c r="AH33" i="2"/>
  <c r="AB34" i="2"/>
  <c r="AC34" i="2"/>
  <c r="BA34" i="2" s="1"/>
  <c r="AD34" i="2"/>
  <c r="AE34" i="2"/>
  <c r="AF34" i="2"/>
  <c r="AS34" i="2" s="1"/>
  <c r="AG34" i="2"/>
  <c r="AH34" i="2"/>
  <c r="AB35" i="2"/>
  <c r="AC35" i="2"/>
  <c r="AR35" i="2" s="1"/>
  <c r="AD35" i="2"/>
  <c r="AE35" i="2"/>
  <c r="AF35" i="2"/>
  <c r="AY35" i="2" s="1"/>
  <c r="AG35" i="2"/>
  <c r="AH35" i="2"/>
  <c r="AI35" i="2"/>
  <c r="AQ35" i="2" s="1"/>
  <c r="AB36" i="2"/>
  <c r="AC36" i="2"/>
  <c r="AO36" i="2" s="1"/>
  <c r="AD36" i="2"/>
  <c r="AE36" i="2"/>
  <c r="AF36" i="2"/>
  <c r="BE36" i="2" s="1"/>
  <c r="AG36" i="2"/>
  <c r="AH36" i="2"/>
  <c r="AB37" i="2"/>
  <c r="AC37" i="2"/>
  <c r="AU37" i="2" s="1"/>
  <c r="AD37" i="2"/>
  <c r="AE37" i="2"/>
  <c r="AF37" i="2"/>
  <c r="AV37" i="2" s="1"/>
  <c r="AG37" i="2"/>
  <c r="AH37" i="2"/>
  <c r="AB38" i="2"/>
  <c r="AC38" i="2"/>
  <c r="AD38" i="2"/>
  <c r="AE38" i="2"/>
  <c r="AF38" i="2"/>
  <c r="AG38" i="2"/>
  <c r="AH38" i="2"/>
  <c r="AB39" i="2"/>
  <c r="AC39" i="2"/>
  <c r="AR39" i="2" s="1"/>
  <c r="AD39" i="2"/>
  <c r="AE39" i="2"/>
  <c r="AF39" i="2"/>
  <c r="AG39" i="2"/>
  <c r="AH39" i="2"/>
  <c r="AB40" i="2"/>
  <c r="AC40" i="2"/>
  <c r="AO40" i="2" s="1"/>
  <c r="AD40" i="2"/>
  <c r="AE40" i="2"/>
  <c r="AF40" i="2"/>
  <c r="BE40" i="2" s="1"/>
  <c r="AG40" i="2"/>
  <c r="AH40" i="2"/>
  <c r="AB41" i="2"/>
  <c r="AC41" i="2"/>
  <c r="AU41" i="2" s="1"/>
  <c r="AD41" i="2"/>
  <c r="AE41" i="2"/>
  <c r="AF41" i="2"/>
  <c r="AV41" i="2" s="1"/>
  <c r="AG41" i="2"/>
  <c r="AH41" i="2"/>
  <c r="AB42" i="2"/>
  <c r="AC42" i="2"/>
  <c r="AX42" i="2" s="1"/>
  <c r="AD42" i="2"/>
  <c r="AE42" i="2"/>
  <c r="AF42" i="2"/>
  <c r="AS42" i="2" s="1"/>
  <c r="AG42" i="2"/>
  <c r="AH42" i="2"/>
  <c r="AB43" i="2"/>
  <c r="AC43" i="2"/>
  <c r="AR43" i="2" s="1"/>
  <c r="AD43" i="2"/>
  <c r="AE43" i="2"/>
  <c r="AF43" i="2"/>
  <c r="AY43" i="2" s="1"/>
  <c r="AG43" i="2"/>
  <c r="AH43" i="2"/>
  <c r="AB44" i="2"/>
  <c r="AC44" i="2"/>
  <c r="AO44" i="2" s="1"/>
  <c r="AD44" i="2"/>
  <c r="AE44" i="2"/>
  <c r="AF44" i="2"/>
  <c r="BE44" i="2" s="1"/>
  <c r="AG44" i="2"/>
  <c r="AH44" i="2"/>
  <c r="AC12" i="2"/>
  <c r="AF12" i="2"/>
  <c r="AI12" i="2"/>
  <c r="AL12" i="2"/>
  <c r="AC13" i="2"/>
  <c r="AD13" i="2"/>
  <c r="AE13" i="2"/>
  <c r="AF13" i="2"/>
  <c r="AG13" i="2"/>
  <c r="AH13" i="2"/>
  <c r="AI13" i="2"/>
  <c r="AJ13" i="2"/>
  <c r="AK13" i="2"/>
  <c r="AB14" i="2"/>
  <c r="E13" i="2" s="1"/>
  <c r="AC14" i="2"/>
  <c r="BD14" i="2" s="1"/>
  <c r="AD14" i="2"/>
  <c r="AE14" i="2"/>
  <c r="AF14" i="2"/>
  <c r="BE14" i="2" s="1"/>
  <c r="AG14" i="2"/>
  <c r="AH14" i="2"/>
  <c r="AI14" i="2"/>
  <c r="AW14" i="2" s="1"/>
  <c r="AJ14" i="2"/>
  <c r="AK14" i="2"/>
  <c r="AB15" i="2"/>
  <c r="AC15" i="2"/>
  <c r="AX15" i="2" s="1"/>
  <c r="AD15" i="2"/>
  <c r="AE15" i="2"/>
  <c r="AF15" i="2"/>
  <c r="BE15" i="2" s="1"/>
  <c r="AG15" i="2"/>
  <c r="AH15" i="2"/>
  <c r="AI15" i="2"/>
  <c r="BF15" i="2" s="1"/>
  <c r="AJ15" i="2"/>
  <c r="AK15" i="2"/>
  <c r="AB16" i="2"/>
  <c r="AC16" i="2"/>
  <c r="AX16" i="2" s="1"/>
  <c r="AD16" i="2"/>
  <c r="AE16" i="2"/>
  <c r="AF16" i="2"/>
  <c r="AG16" i="2"/>
  <c r="AH16" i="2"/>
  <c r="AI16" i="2"/>
  <c r="AJ16" i="2"/>
  <c r="AK16" i="2"/>
  <c r="AB17" i="2"/>
  <c r="AC17" i="2"/>
  <c r="AR17" i="2" s="1"/>
  <c r="AD17" i="2"/>
  <c r="AE17" i="2"/>
  <c r="AF17" i="2"/>
  <c r="BE17" i="2" s="1"/>
  <c r="AG17" i="2"/>
  <c r="AH17" i="2"/>
  <c r="AI17" i="2"/>
  <c r="AZ17" i="2" s="1"/>
  <c r="AJ17" i="2"/>
  <c r="AK17" i="2"/>
  <c r="AB18" i="2"/>
  <c r="AC18" i="2"/>
  <c r="BA18" i="2" s="1"/>
  <c r="AD18" i="2"/>
  <c r="AE18" i="2"/>
  <c r="AF18" i="2"/>
  <c r="AS18" i="2" s="1"/>
  <c r="AG18" i="2"/>
  <c r="AH18" i="2"/>
  <c r="AI18" i="2"/>
  <c r="AJ18" i="2"/>
  <c r="AK18" i="2"/>
  <c r="AB19" i="2"/>
  <c r="AC19" i="2"/>
  <c r="BD19" i="2" s="1"/>
  <c r="AD19" i="2"/>
  <c r="AE19" i="2"/>
  <c r="AF19" i="2"/>
  <c r="BB19" i="2" s="1"/>
  <c r="AG19" i="2"/>
  <c r="AH19" i="2"/>
  <c r="AI19" i="2"/>
  <c r="AJ19" i="2"/>
  <c r="AK19" i="2"/>
  <c r="AB20" i="2"/>
  <c r="AC20" i="2"/>
  <c r="AU20" i="2" s="1"/>
  <c r="AD20" i="2"/>
  <c r="AE20" i="2"/>
  <c r="AF20" i="2"/>
  <c r="BE20" i="2" s="1"/>
  <c r="AG20" i="2"/>
  <c r="AH20" i="2"/>
  <c r="AI20" i="2"/>
  <c r="BC20" i="2" s="1"/>
  <c r="AJ20" i="2"/>
  <c r="AK20" i="2"/>
  <c r="AB21" i="2"/>
  <c r="AC21" i="2"/>
  <c r="BD21" i="2" s="1"/>
  <c r="AD21" i="2"/>
  <c r="AE21" i="2"/>
  <c r="AF21" i="2"/>
  <c r="AV21" i="2" s="1"/>
  <c r="AG21" i="2"/>
  <c r="AH21" i="2"/>
  <c r="AI21" i="2"/>
  <c r="BC21" i="2" s="1"/>
  <c r="AJ21" i="2"/>
  <c r="AK21" i="2"/>
  <c r="AB22" i="2"/>
  <c r="AC22" i="2"/>
  <c r="BD22" i="2" s="1"/>
  <c r="AD22" i="2"/>
  <c r="AE22" i="2"/>
  <c r="AF22" i="2"/>
  <c r="BE22" i="2" s="1"/>
  <c r="AG22" i="2"/>
  <c r="AH22" i="2"/>
  <c r="AI22" i="2"/>
  <c r="AW22" i="2" s="1"/>
  <c r="AJ22" i="2"/>
  <c r="AK22" i="2"/>
  <c r="AB23" i="2"/>
  <c r="AC23" i="2"/>
  <c r="AX23" i="2" s="1"/>
  <c r="AD23" i="2"/>
  <c r="AE23" i="2"/>
  <c r="AF23" i="2"/>
  <c r="BE23" i="2" s="1"/>
  <c r="AG23" i="2"/>
  <c r="AH23" i="2"/>
  <c r="AI23" i="2"/>
  <c r="BF23" i="2" s="1"/>
  <c r="AJ23" i="2"/>
  <c r="AK23" i="2"/>
  <c r="AB24" i="2"/>
  <c r="AC24" i="2"/>
  <c r="AX24" i="2" s="1"/>
  <c r="AD24" i="2"/>
  <c r="AE24" i="2"/>
  <c r="AF24" i="2"/>
  <c r="AY24" i="2" s="1"/>
  <c r="AG24" i="2"/>
  <c r="AH24" i="2"/>
  <c r="AI24" i="2"/>
  <c r="BF24" i="2" s="1"/>
  <c r="AJ24" i="2"/>
  <c r="AK24" i="2"/>
  <c r="AB25" i="2"/>
  <c r="AC25" i="2"/>
  <c r="AR25" i="2" s="1"/>
  <c r="AD25" i="2"/>
  <c r="AE25" i="2"/>
  <c r="AF25" i="2"/>
  <c r="AY25" i="2" s="1"/>
  <c r="AG25" i="2"/>
  <c r="AH25" i="2"/>
  <c r="AI25" i="2"/>
  <c r="AZ25" i="2" s="1"/>
  <c r="AJ25" i="2"/>
  <c r="AK25" i="2"/>
  <c r="AB26" i="2"/>
  <c r="AC26" i="2"/>
  <c r="BA26" i="2" s="1"/>
  <c r="AD26" i="2"/>
  <c r="AE26" i="2"/>
  <c r="AF26" i="2"/>
  <c r="AS26" i="2" s="1"/>
  <c r="AG26" i="2"/>
  <c r="AH26" i="2"/>
  <c r="AI26" i="2"/>
  <c r="BF26" i="2" s="1"/>
  <c r="AJ26" i="2"/>
  <c r="AK26" i="2"/>
  <c r="AB27" i="2"/>
  <c r="AC27" i="2"/>
  <c r="BA27" i="2" s="1"/>
  <c r="AD27" i="2"/>
  <c r="AE27" i="2"/>
  <c r="AF27" i="2"/>
  <c r="BB27" i="2" s="1"/>
  <c r="AG27" i="2"/>
  <c r="AH27" i="2"/>
  <c r="AI27" i="2"/>
  <c r="AJ27" i="2"/>
  <c r="AK27" i="2"/>
  <c r="BA5" i="2"/>
  <c r="BA7" i="2"/>
  <c r="AC26" i="7"/>
  <c r="Z26" i="7"/>
  <c r="W26" i="7"/>
  <c r="AL22" i="2"/>
  <c r="AL20" i="2"/>
  <c r="AL18" i="2"/>
  <c r="M15" i="7"/>
  <c r="L15" i="7"/>
  <c r="K15" i="7"/>
  <c r="I15" i="7"/>
  <c r="M14" i="7"/>
  <c r="L14" i="7"/>
  <c r="K14" i="7"/>
  <c r="J14" i="7"/>
  <c r="M13" i="7"/>
  <c r="L13" i="7"/>
  <c r="K13" i="7"/>
  <c r="J13" i="7"/>
  <c r="I13" i="7"/>
  <c r="M12" i="7"/>
  <c r="K12" i="7"/>
  <c r="J12" i="7"/>
  <c r="I12" i="7"/>
  <c r="L12" i="7"/>
  <c r="L11" i="7"/>
  <c r="K11" i="7"/>
  <c r="J11" i="7"/>
  <c r="I11" i="7"/>
  <c r="M10" i="7"/>
  <c r="L10" i="7"/>
  <c r="K10" i="7"/>
  <c r="J10" i="7"/>
  <c r="M9" i="7"/>
  <c r="K9" i="7"/>
  <c r="J9" i="7"/>
  <c r="I9" i="7"/>
  <c r="L8" i="7"/>
  <c r="K8" i="7"/>
  <c r="J8" i="7"/>
  <c r="I8" i="7"/>
  <c r="L7" i="7"/>
  <c r="K7" i="7"/>
  <c r="J7" i="7"/>
  <c r="I7" i="7"/>
  <c r="M6" i="7"/>
  <c r="L6" i="7"/>
  <c r="K6" i="7"/>
  <c r="J6" i="7"/>
  <c r="M5" i="7"/>
  <c r="L5" i="7"/>
  <c r="K5" i="7"/>
  <c r="J5" i="7"/>
  <c r="I5" i="7"/>
  <c r="M4" i="7"/>
  <c r="L4" i="7"/>
  <c r="K4" i="7"/>
  <c r="J4" i="7"/>
  <c r="M3" i="7"/>
  <c r="K3" i="7"/>
  <c r="J3" i="7"/>
  <c r="I3" i="7"/>
  <c r="M2" i="7"/>
  <c r="L2" i="7"/>
  <c r="J2" i="7"/>
  <c r="I2" i="7"/>
  <c r="D19" i="6"/>
  <c r="I17" i="6"/>
  <c r="H17" i="6"/>
  <c r="G17" i="6"/>
  <c r="F17" i="6"/>
  <c r="I16" i="6"/>
  <c r="H16" i="6"/>
  <c r="G16" i="6"/>
  <c r="F16" i="6"/>
  <c r="I15" i="6"/>
  <c r="H15" i="6"/>
  <c r="G15" i="6"/>
  <c r="F15" i="6"/>
  <c r="I14" i="6"/>
  <c r="H14" i="6"/>
  <c r="G14" i="6"/>
  <c r="F14" i="6"/>
  <c r="I13" i="6"/>
  <c r="H13" i="6"/>
  <c r="G13" i="6"/>
  <c r="F13" i="6"/>
  <c r="I12" i="6"/>
  <c r="H12" i="6"/>
  <c r="G12" i="6"/>
  <c r="F12" i="6"/>
  <c r="I11" i="6"/>
  <c r="H11" i="6"/>
  <c r="G11" i="6"/>
  <c r="F11" i="6"/>
  <c r="V9" i="6"/>
  <c r="AI9" i="2" s="1"/>
  <c r="AQ9" i="2" s="1"/>
  <c r="I10" i="6"/>
  <c r="H10" i="6"/>
  <c r="G10" i="6"/>
  <c r="F10" i="6"/>
  <c r="V10" i="6"/>
  <c r="AI10" i="2" s="1"/>
  <c r="AQ10" i="2" s="1"/>
  <c r="I9" i="6"/>
  <c r="H9" i="6"/>
  <c r="G9" i="6"/>
  <c r="F9" i="6"/>
  <c r="V8" i="6"/>
  <c r="AI8" i="2" s="1"/>
  <c r="AQ8" i="2" s="1"/>
  <c r="I8" i="6"/>
  <c r="H8" i="6"/>
  <c r="G8" i="6"/>
  <c r="F8" i="6"/>
  <c r="V7" i="6"/>
  <c r="AI7" i="2" s="1"/>
  <c r="I7" i="6"/>
  <c r="H7" i="6"/>
  <c r="G7" i="6"/>
  <c r="F7" i="6"/>
  <c r="V6" i="6"/>
  <c r="AI6" i="2" s="1"/>
  <c r="AQ6" i="2" s="1"/>
  <c r="I6" i="6"/>
  <c r="H6" i="6"/>
  <c r="G6" i="6"/>
  <c r="F6" i="6"/>
  <c r="V5" i="6"/>
  <c r="AI5" i="2" s="1"/>
  <c r="AQ5" i="2" s="1"/>
  <c r="I5" i="6"/>
  <c r="H5" i="6"/>
  <c r="G5" i="6"/>
  <c r="F5" i="6"/>
  <c r="V4" i="6"/>
  <c r="I4" i="6"/>
  <c r="H4" i="6"/>
  <c r="G4" i="6"/>
  <c r="F4" i="6"/>
  <c r="I3" i="6"/>
  <c r="H3" i="6"/>
  <c r="G3" i="6"/>
  <c r="F3" i="6"/>
  <c r="I2" i="6"/>
  <c r="H2" i="6"/>
  <c r="G2" i="6"/>
  <c r="F2" i="6"/>
  <c r="Y20" i="5"/>
  <c r="V20" i="5"/>
  <c r="AI54" i="2"/>
  <c r="AQ54" i="2" s="1"/>
  <c r="L10" i="5"/>
  <c r="K10" i="5"/>
  <c r="J10" i="5"/>
  <c r="I10" i="5"/>
  <c r="L9" i="5"/>
  <c r="K9" i="5"/>
  <c r="J9" i="5"/>
  <c r="H9" i="5"/>
  <c r="L8" i="5"/>
  <c r="K8" i="5"/>
  <c r="I8" i="5"/>
  <c r="H8" i="5"/>
  <c r="J8" i="5"/>
  <c r="L7" i="5"/>
  <c r="K7" i="5"/>
  <c r="J7" i="5"/>
  <c r="I7" i="5"/>
  <c r="L6" i="5"/>
  <c r="K6" i="5"/>
  <c r="I6" i="5"/>
  <c r="H6" i="5"/>
  <c r="J6" i="5"/>
  <c r="K5" i="5"/>
  <c r="J5" i="5"/>
  <c r="I5" i="5"/>
  <c r="H5" i="5"/>
  <c r="L4" i="5"/>
  <c r="K4" i="5"/>
  <c r="J4" i="5"/>
  <c r="I4" i="5"/>
  <c r="L3" i="5"/>
  <c r="K3" i="5"/>
  <c r="I3" i="5"/>
  <c r="H3" i="5"/>
  <c r="L2" i="5"/>
  <c r="J2" i="5"/>
  <c r="I2" i="5"/>
  <c r="H2" i="5"/>
  <c r="L26" i="4"/>
  <c r="K26" i="4"/>
  <c r="J26" i="4"/>
  <c r="I26" i="4"/>
  <c r="L25" i="4"/>
  <c r="K25" i="4"/>
  <c r="J25" i="4"/>
  <c r="H25" i="4"/>
  <c r="Y24" i="4"/>
  <c r="L24" i="4"/>
  <c r="K24" i="4"/>
  <c r="I24" i="4"/>
  <c r="H24" i="4"/>
  <c r="J24" i="4"/>
  <c r="L23" i="4"/>
  <c r="J23" i="4"/>
  <c r="I23" i="4"/>
  <c r="H23" i="4"/>
  <c r="K23" i="4"/>
  <c r="L22" i="4"/>
  <c r="K22" i="4"/>
  <c r="J22" i="4"/>
  <c r="H22" i="4"/>
  <c r="L21" i="4"/>
  <c r="K21" i="4"/>
  <c r="J21" i="4"/>
  <c r="I21" i="4"/>
  <c r="L20" i="4"/>
  <c r="K20" i="4"/>
  <c r="J20" i="4"/>
  <c r="I20" i="4"/>
  <c r="L19" i="4"/>
  <c r="K19" i="4"/>
  <c r="I19" i="4"/>
  <c r="H19" i="4"/>
  <c r="L18" i="4"/>
  <c r="K18" i="4"/>
  <c r="J18" i="4"/>
  <c r="I18" i="4"/>
  <c r="L17" i="4"/>
  <c r="K17" i="4"/>
  <c r="I17" i="4"/>
  <c r="H17" i="4"/>
  <c r="K16" i="4"/>
  <c r="J16" i="4"/>
  <c r="I16" i="4"/>
  <c r="H16" i="4"/>
  <c r="L16" i="4"/>
  <c r="L15" i="4"/>
  <c r="K15" i="4"/>
  <c r="J15" i="4"/>
  <c r="I15" i="4"/>
  <c r="H15" i="4"/>
  <c r="L14" i="4"/>
  <c r="K14" i="4"/>
  <c r="I14" i="4"/>
  <c r="H14" i="4"/>
  <c r="J14" i="4"/>
  <c r="K13" i="4"/>
  <c r="J13" i="4"/>
  <c r="I13" i="4"/>
  <c r="H13" i="4"/>
  <c r="L12" i="4"/>
  <c r="K12" i="4"/>
  <c r="J12" i="4"/>
  <c r="I12" i="4"/>
  <c r="L11" i="4"/>
  <c r="K11" i="4"/>
  <c r="I11" i="4"/>
  <c r="H11" i="4"/>
  <c r="AI33" i="2"/>
  <c r="BC33" i="2" s="1"/>
  <c r="L10" i="4"/>
  <c r="J10" i="4"/>
  <c r="I10" i="4"/>
  <c r="H10" i="4"/>
  <c r="L9" i="4"/>
  <c r="K9" i="4"/>
  <c r="J9" i="4"/>
  <c r="I9" i="4"/>
  <c r="AI31" i="2"/>
  <c r="AQ31" i="2" s="1"/>
  <c r="L8" i="4"/>
  <c r="K8" i="4"/>
  <c r="I8" i="4"/>
  <c r="H8" i="4"/>
  <c r="L7" i="4"/>
  <c r="J7" i="4"/>
  <c r="I7" i="4"/>
  <c r="H7" i="4"/>
  <c r="L6" i="4"/>
  <c r="K6" i="4"/>
  <c r="J6" i="4"/>
  <c r="I6" i="4"/>
  <c r="H6" i="4"/>
  <c r="L5" i="4"/>
  <c r="K5" i="4"/>
  <c r="I5" i="4"/>
  <c r="H5" i="4"/>
  <c r="L4" i="4"/>
  <c r="J4" i="4"/>
  <c r="I4" i="4"/>
  <c r="H4" i="4"/>
  <c r="K4" i="4"/>
  <c r="L3" i="4"/>
  <c r="K3" i="4"/>
  <c r="J3" i="4"/>
  <c r="I3" i="4"/>
  <c r="L2" i="4"/>
  <c r="K2" i="4"/>
  <c r="J2" i="4"/>
  <c r="H2" i="4"/>
  <c r="AU41" i="9" l="1"/>
  <c r="BE61" i="9"/>
  <c r="BF15" i="9"/>
  <c r="AO41" i="9"/>
  <c r="AR25" i="9"/>
  <c r="BA32" i="9"/>
  <c r="BE34" i="9"/>
  <c r="AP37" i="9"/>
  <c r="AO39" i="9"/>
  <c r="AR41" i="9"/>
  <c r="AY43" i="9"/>
  <c r="BD44" i="9"/>
  <c r="AR51" i="9"/>
  <c r="AU57" i="9"/>
  <c r="AU44" i="9"/>
  <c r="AX26" i="9"/>
  <c r="AW35" i="9"/>
  <c r="AI48" i="2"/>
  <c r="BC48" i="2" s="1"/>
  <c r="AU38" i="9"/>
  <c r="AY40" i="9"/>
  <c r="AS41" i="9"/>
  <c r="AX44" i="9"/>
  <c r="BB56" i="9"/>
  <c r="AP61" i="9"/>
  <c r="BF17" i="9"/>
  <c r="AW24" i="9"/>
  <c r="AP54" i="9"/>
  <c r="BE56" i="9"/>
  <c r="AY32" i="9"/>
  <c r="AP43" i="9"/>
  <c r="BA44" i="9"/>
  <c r="AV48" i="9"/>
  <c r="BE54" i="9"/>
  <c r="BE58" i="9"/>
  <c r="AL16" i="2"/>
  <c r="AY16" i="2"/>
  <c r="BC54" i="9"/>
  <c r="AZ54" i="9"/>
  <c r="AW54" i="9"/>
  <c r="AT54" i="9"/>
  <c r="BF54" i="9"/>
  <c r="AQ54" i="9"/>
  <c r="AW31" i="9"/>
  <c r="AZ31" i="9"/>
  <c r="AT31" i="9"/>
  <c r="BF31" i="9"/>
  <c r="BC31" i="9"/>
  <c r="AQ33" i="9"/>
  <c r="BF33" i="9"/>
  <c r="AW33" i="9"/>
  <c r="AQ48" i="9"/>
  <c r="BF48" i="9"/>
  <c r="AW48" i="9"/>
  <c r="P2" i="7"/>
  <c r="P3" i="7"/>
  <c r="Q3" i="7" s="1"/>
  <c r="AR53" i="9"/>
  <c r="Q6" i="7"/>
  <c r="AX15" i="9"/>
  <c r="AO24" i="9"/>
  <c r="AV36" i="9"/>
  <c r="AV38" i="9"/>
  <c r="AR39" i="9"/>
  <c r="AR42" i="9"/>
  <c r="BD42" i="9"/>
  <c r="AS51" i="9"/>
  <c r="AV51" i="9"/>
  <c r="BE51" i="9"/>
  <c r="P5" i="7"/>
  <c r="Q5" i="7" s="1"/>
  <c r="AT19" i="2"/>
  <c r="F28" i="4"/>
  <c r="BE17" i="9"/>
  <c r="AR24" i="9"/>
  <c r="AO26" i="9"/>
  <c r="AO34" i="9"/>
  <c r="BD34" i="9"/>
  <c r="AZ35" i="9"/>
  <c r="AU39" i="9"/>
  <c r="AV41" i="9"/>
  <c r="AV44" i="9"/>
  <c r="AI52" i="9"/>
  <c r="AW52" i="9" s="1"/>
  <c r="AU53" i="9"/>
  <c r="AR54" i="9"/>
  <c r="AI56" i="9"/>
  <c r="BC56" i="9" s="1"/>
  <c r="BA35" i="9"/>
  <c r="AY36" i="9"/>
  <c r="BE37" i="9"/>
  <c r="BA39" i="9"/>
  <c r="AP40" i="9"/>
  <c r="AU42" i="9"/>
  <c r="AU55" i="9"/>
  <c r="AP56" i="9"/>
  <c r="AI60" i="9"/>
  <c r="AV61" i="9"/>
  <c r="BB31" i="9"/>
  <c r="BB39" i="9"/>
  <c r="BE40" i="9"/>
  <c r="AY41" i="9"/>
  <c r="AP51" i="9"/>
  <c r="AY51" i="9"/>
  <c r="AV55" i="9"/>
  <c r="AR57" i="9"/>
  <c r="AU59" i="9"/>
  <c r="AY54" i="2"/>
  <c r="AR15" i="9"/>
  <c r="AO17" i="9"/>
  <c r="AQ20" i="9"/>
  <c r="AO14" i="9"/>
  <c r="BF20" i="9"/>
  <c r="AO23" i="9"/>
  <c r="BC26" i="9"/>
  <c r="AR32" i="9"/>
  <c r="BB35" i="9"/>
  <c r="AP36" i="9"/>
  <c r="AW14" i="9"/>
  <c r="BB20" i="9"/>
  <c r="AV23" i="9"/>
  <c r="AU31" i="9"/>
  <c r="AS32" i="9"/>
  <c r="AR34" i="9"/>
  <c r="AU34" i="9"/>
  <c r="AO35" i="9"/>
  <c r="BA36" i="9"/>
  <c r="BD38" i="9"/>
  <c r="BD39" i="9"/>
  <c r="AI41" i="9"/>
  <c r="AT41" i="9" s="1"/>
  <c r="BB41" i="9"/>
  <c r="AX42" i="9"/>
  <c r="BE43" i="9"/>
  <c r="AO44" i="9"/>
  <c r="BD49" i="9"/>
  <c r="BA52" i="9"/>
  <c r="AY54" i="9"/>
  <c r="AV56" i="9"/>
  <c r="AI58" i="9"/>
  <c r="BC58" i="9" s="1"/>
  <c r="AV59" i="9"/>
  <c r="AR60" i="9"/>
  <c r="AY61" i="9"/>
  <c r="AY58" i="2"/>
  <c r="BC23" i="9"/>
  <c r="AP25" i="9"/>
  <c r="AP33" i="9"/>
  <c r="AR35" i="9"/>
  <c r="AR36" i="9"/>
  <c r="AR38" i="9"/>
  <c r="BE38" i="9"/>
  <c r="BD41" i="9"/>
  <c r="AO53" i="9"/>
  <c r="BD53" i="9"/>
  <c r="AP58" i="9"/>
  <c r="AV32" i="9"/>
  <c r="AV33" i="9"/>
  <c r="BD35" i="9"/>
  <c r="AT35" i="9"/>
  <c r="AI37" i="9"/>
  <c r="AZ37" i="9" s="1"/>
  <c r="AI39" i="9"/>
  <c r="BC39" i="9" s="1"/>
  <c r="AP41" i="9"/>
  <c r="BE41" i="9"/>
  <c r="AO42" i="9"/>
  <c r="AP48" i="9"/>
  <c r="AP50" i="9"/>
  <c r="BA55" i="9"/>
  <c r="AY56" i="9"/>
  <c r="AV58" i="9"/>
  <c r="BA60" i="9"/>
  <c r="AK50" i="9"/>
  <c r="AR52" i="9"/>
  <c r="AR49" i="9"/>
  <c r="AU49" i="9"/>
  <c r="AO49" i="9"/>
  <c r="BA49" i="9"/>
  <c r="AL14" i="2"/>
  <c r="AM13" i="2" s="1"/>
  <c r="G20" i="7"/>
  <c r="AL24" i="9"/>
  <c r="BC19" i="9"/>
  <c r="BE53" i="9"/>
  <c r="AV53" i="9"/>
  <c r="BC20" i="9"/>
  <c r="BC21" i="9"/>
  <c r="AW20" i="9"/>
  <c r="AZ21" i="9"/>
  <c r="BF14" i="9"/>
  <c r="AZ17" i="9"/>
  <c r="AX18" i="9"/>
  <c r="AV20" i="9"/>
  <c r="AW21" i="9"/>
  <c r="BB22" i="9"/>
  <c r="BF24" i="9"/>
  <c r="BE25" i="9"/>
  <c r="AX27" i="9"/>
  <c r="AY14" i="9"/>
  <c r="AX17" i="9"/>
  <c r="AQ18" i="9"/>
  <c r="AT20" i="9"/>
  <c r="AQ21" i="9"/>
  <c r="AV22" i="9"/>
  <c r="BE23" i="9"/>
  <c r="AY24" i="9"/>
  <c r="BB25" i="9"/>
  <c r="AV17" i="9"/>
  <c r="AO18" i="9"/>
  <c r="AT22" i="9"/>
  <c r="BA25" i="9"/>
  <c r="AR14" i="9"/>
  <c r="BA15" i="9"/>
  <c r="BB23" i="9"/>
  <c r="AU25" i="9"/>
  <c r="AS27" i="9"/>
  <c r="AZ14" i="9"/>
  <c r="AZ15" i="9"/>
  <c r="BB16" i="9"/>
  <c r="AW17" i="9"/>
  <c r="BF18" i="9"/>
  <c r="BA19" i="9"/>
  <c r="AX21" i="9"/>
  <c r="AS22" i="9"/>
  <c r="BA24" i="9"/>
  <c r="AZ24" i="9"/>
  <c r="AV25" i="9"/>
  <c r="AW26" i="9"/>
  <c r="AR27" i="9"/>
  <c r="AT16" i="9"/>
  <c r="AZ18" i="9"/>
  <c r="AV19" i="9"/>
  <c r="AO20" i="9"/>
  <c r="AR22" i="9"/>
  <c r="BC16" i="9"/>
  <c r="BB19" i="9"/>
  <c r="AX14" i="9"/>
  <c r="AS15" i="9"/>
  <c r="AS16" i="9"/>
  <c r="AQ17" i="9"/>
  <c r="AY18" i="9"/>
  <c r="AU19" i="9"/>
  <c r="BD20" i="9"/>
  <c r="AU21" i="9"/>
  <c r="BE22" i="9"/>
  <c r="AS25" i="9"/>
  <c r="AS19" i="9"/>
  <c r="AR21" i="9"/>
  <c r="AQ15" i="9"/>
  <c r="AW18" i="9"/>
  <c r="AR19" i="9"/>
  <c r="BA22" i="9"/>
  <c r="BF26" i="9"/>
  <c r="AT27" i="9"/>
  <c r="BF27" i="9"/>
  <c r="AQ14" i="9"/>
  <c r="BC17" i="9"/>
  <c r="AR18" i="9"/>
  <c r="AP19" i="9"/>
  <c r="BE19" i="9"/>
  <c r="BA21" i="9"/>
  <c r="AO21" i="9"/>
  <c r="BF21" i="9"/>
  <c r="AY22" i="9"/>
  <c r="AW23" i="9"/>
  <c r="AQ24" i="9"/>
  <c r="BC25" i="9"/>
  <c r="BD26" i="9"/>
  <c r="BA27" i="9"/>
  <c r="AQ35" i="9"/>
  <c r="BB36" i="9"/>
  <c r="AI43" i="9"/>
  <c r="AS44" i="9"/>
  <c r="AY44" i="9"/>
  <c r="AP44" i="9"/>
  <c r="AQ50" i="9"/>
  <c r="BF50" i="9"/>
  <c r="AZ50" i="9"/>
  <c r="AW50" i="9"/>
  <c r="BC50" i="9"/>
  <c r="AT50" i="9"/>
  <c r="AI50" i="2"/>
  <c r="AQ50" i="2" s="1"/>
  <c r="AL26" i="9"/>
  <c r="AT27" i="2"/>
  <c r="AZ27" i="9"/>
  <c r="F46" i="8"/>
  <c r="G43" i="8"/>
  <c r="G46" i="8" s="1"/>
  <c r="BE48" i="9"/>
  <c r="BE4" i="9"/>
  <c r="AX37" i="9"/>
  <c r="AS52" i="9"/>
  <c r="AX58" i="9"/>
  <c r="AT19" i="9"/>
  <c r="AY21" i="9"/>
  <c r="AO48" i="9"/>
  <c r="BB49" i="9"/>
  <c r="AX56" i="9"/>
  <c r="AU20" i="9"/>
  <c r="AP21" i="9"/>
  <c r="AX40" i="9"/>
  <c r="AX50" i="9"/>
  <c r="BD58" i="9"/>
  <c r="BA8" i="9"/>
  <c r="BE14" i="9"/>
  <c r="AZ16" i="9"/>
  <c r="AU17" i="9"/>
  <c r="BE18" i="9"/>
  <c r="AZ19" i="9"/>
  <c r="AU26" i="9"/>
  <c r="AX32" i="9"/>
  <c r="AU37" i="9"/>
  <c r="AO40" i="9"/>
  <c r="BC48" i="9"/>
  <c r="AO50" i="9"/>
  <c r="AP52" i="9"/>
  <c r="BB53" i="9"/>
  <c r="AO54" i="9"/>
  <c r="AS55" i="9"/>
  <c r="BD56" i="9"/>
  <c r="AU58" i="9"/>
  <c r="AS59" i="9"/>
  <c r="AP60" i="9"/>
  <c r="AX60" i="9"/>
  <c r="BD61" i="9"/>
  <c r="AO4" i="9"/>
  <c r="AY4" i="9"/>
  <c r="AS5" i="9"/>
  <c r="AO6" i="9"/>
  <c r="AY6" i="9"/>
  <c r="AS7" i="9"/>
  <c r="AO8" i="9"/>
  <c r="AY8" i="9"/>
  <c r="BB9" i="9"/>
  <c r="AS10" i="9"/>
  <c r="AV14" i="9"/>
  <c r="BD14" i="9"/>
  <c r="AO15" i="9"/>
  <c r="AW15" i="9"/>
  <c r="BE15" i="9"/>
  <c r="AQ16" i="9"/>
  <c r="AY16" i="9"/>
  <c r="BB17" i="9"/>
  <c r="AV18" i="9"/>
  <c r="BD18" i="9"/>
  <c r="AQ19" i="9"/>
  <c r="AS20" i="9"/>
  <c r="BA20" i="9"/>
  <c r="AV21" i="9"/>
  <c r="AX22" i="9"/>
  <c r="BF22" i="9"/>
  <c r="AS23" i="9"/>
  <c r="BA23" i="9"/>
  <c r="AV24" i="9"/>
  <c r="BD24" i="9"/>
  <c r="AQ25" i="9"/>
  <c r="AT26" i="9"/>
  <c r="BB26" i="9"/>
  <c r="AO27" i="9"/>
  <c r="AW27" i="9"/>
  <c r="BE27" i="9"/>
  <c r="AQ31" i="9"/>
  <c r="AY31" i="9"/>
  <c r="AO32" i="9"/>
  <c r="BE32" i="9"/>
  <c r="AT33" i="9"/>
  <c r="BB33" i="9"/>
  <c r="AS34" i="9"/>
  <c r="BA34" i="9"/>
  <c r="AP35" i="9"/>
  <c r="BF35" i="9"/>
  <c r="AO36" i="9"/>
  <c r="BE36" i="9"/>
  <c r="AT37" i="9"/>
  <c r="BB37" i="9"/>
  <c r="AS38" i="9"/>
  <c r="BA38" i="9"/>
  <c r="AP39" i="9"/>
  <c r="AV40" i="9"/>
  <c r="BD40" i="9"/>
  <c r="BA41" i="9"/>
  <c r="AY42" i="9"/>
  <c r="AV43" i="9"/>
  <c r="BD43" i="9"/>
  <c r="AT48" i="9"/>
  <c r="BB48" i="9"/>
  <c r="AY49" i="9"/>
  <c r="AV50" i="9"/>
  <c r="BD50" i="9"/>
  <c r="AO52" i="9"/>
  <c r="BE52" i="9"/>
  <c r="AS53" i="9"/>
  <c r="BA53" i="9"/>
  <c r="AV54" i="9"/>
  <c r="BD54" i="9"/>
  <c r="AR55" i="9"/>
  <c r="AU56" i="9"/>
  <c r="AY57" i="9"/>
  <c r="BB58" i="9"/>
  <c r="AR59" i="9"/>
  <c r="AO60" i="9"/>
  <c r="BE60" i="9"/>
  <c r="AU61" i="9"/>
  <c r="AS4" i="9"/>
  <c r="AS6" i="9"/>
  <c r="AU16" i="9"/>
  <c r="AX33" i="9"/>
  <c r="AX48" i="9"/>
  <c r="AT25" i="9"/>
  <c r="BE26" i="9"/>
  <c r="AO33" i="9"/>
  <c r="AO37" i="9"/>
  <c r="AS39" i="9"/>
  <c r="AO58" i="9"/>
  <c r="AX61" i="9"/>
  <c r="BB4" i="9"/>
  <c r="AS9" i="9"/>
  <c r="AP14" i="9"/>
  <c r="BA16" i="9"/>
  <c r="BD17" i="9"/>
  <c r="AP18" i="9"/>
  <c r="AZ22" i="9"/>
  <c r="AP24" i="9"/>
  <c r="AV26" i="9"/>
  <c r="AY27" i="9"/>
  <c r="AS31" i="9"/>
  <c r="BD33" i="9"/>
  <c r="BC41" i="9"/>
  <c r="AS42" i="9"/>
  <c r="BD48" i="9"/>
  <c r="AS49" i="9"/>
  <c r="AX54" i="9"/>
  <c r="BB55" i="9"/>
  <c r="AO56" i="9"/>
  <c r="AO61" i="9"/>
  <c r="AP6" i="9"/>
  <c r="BE21" i="9"/>
  <c r="BE24" i="9"/>
  <c r="AP27" i="9"/>
  <c r="BC33" i="9"/>
  <c r="BC37" i="9"/>
  <c r="AX4" i="9"/>
  <c r="AR5" i="9"/>
  <c r="BD5" i="9"/>
  <c r="AX6" i="9"/>
  <c r="AR7" i="9"/>
  <c r="BD7" i="9"/>
  <c r="AX8" i="9"/>
  <c r="AP9" i="9"/>
  <c r="BA9" i="9"/>
  <c r="AR10" i="9"/>
  <c r="BD10" i="9"/>
  <c r="AU14" i="9"/>
  <c r="BC14" i="9"/>
  <c r="AV15" i="9"/>
  <c r="BD15" i="9"/>
  <c r="AP16" i="9"/>
  <c r="AX16" i="9"/>
  <c r="BF16" i="9"/>
  <c r="AS17" i="9"/>
  <c r="BA17" i="9"/>
  <c r="AU18" i="9"/>
  <c r="BC18" i="9"/>
  <c r="AX19" i="9"/>
  <c r="BF19" i="9"/>
  <c r="AR20" i="9"/>
  <c r="AO22" i="9"/>
  <c r="AW22" i="9"/>
  <c r="AR23" i="9"/>
  <c r="AZ23" i="9"/>
  <c r="AU24" i="9"/>
  <c r="BC24" i="9"/>
  <c r="AX25" i="9"/>
  <c r="BF25" i="9"/>
  <c r="AS26" i="9"/>
  <c r="BA26" i="9"/>
  <c r="AV27" i="9"/>
  <c r="BD27" i="9"/>
  <c r="AP31" i="9"/>
  <c r="AX31" i="9"/>
  <c r="BD32" i="9"/>
  <c r="AS33" i="9"/>
  <c r="BA33" i="9"/>
  <c r="BE35" i="9"/>
  <c r="BD36" i="9"/>
  <c r="AS37" i="9"/>
  <c r="BA37" i="9"/>
  <c r="BE39" i="9"/>
  <c r="AU40" i="9"/>
  <c r="AP42" i="9"/>
  <c r="AU43" i="9"/>
  <c r="AS48" i="9"/>
  <c r="BA48" i="9"/>
  <c r="AP49" i="9"/>
  <c r="AU50" i="9"/>
  <c r="AV52" i="9"/>
  <c r="BD52" i="9"/>
  <c r="AU54" i="9"/>
  <c r="AY55" i="9"/>
  <c r="AT56" i="9"/>
  <c r="AP57" i="9"/>
  <c r="AS58" i="9"/>
  <c r="BA58" i="9"/>
  <c r="AY59" i="9"/>
  <c r="AV60" i="9"/>
  <c r="BD60" i="9"/>
  <c r="BB61" i="9"/>
  <c r="AS8" i="9"/>
  <c r="BE8" i="9"/>
  <c r="AS60" i="9"/>
  <c r="AS35" i="9"/>
  <c r="BB42" i="9"/>
  <c r="BB8" i="9"/>
  <c r="BE9" i="9"/>
  <c r="AT23" i="9"/>
  <c r="AZ25" i="9"/>
  <c r="BB34" i="9"/>
  <c r="AY35" i="9"/>
  <c r="AX36" i="9"/>
  <c r="AO43" i="9"/>
  <c r="AU48" i="9"/>
  <c r="AV4" i="9"/>
  <c r="AV6" i="9"/>
  <c r="AV8" i="9"/>
  <c r="BB14" i="9"/>
  <c r="BC15" i="9"/>
  <c r="AO16" i="9"/>
  <c r="BE16" i="9"/>
  <c r="BB18" i="9"/>
  <c r="AO19" i="9"/>
  <c r="AY20" i="9"/>
  <c r="BB21" i="9"/>
  <c r="BD22" i="9"/>
  <c r="AQ23" i="9"/>
  <c r="AY23" i="9"/>
  <c r="BB24" i="9"/>
  <c r="AO25" i="9"/>
  <c r="AZ26" i="9"/>
  <c r="BC27" i="9"/>
  <c r="AO31" i="9"/>
  <c r="BE31" i="9"/>
  <c r="AR33" i="9"/>
  <c r="AZ33" i="9"/>
  <c r="AY34" i="9"/>
  <c r="AR37" i="9"/>
  <c r="AY38" i="9"/>
  <c r="AV39" i="9"/>
  <c r="BB40" i="9"/>
  <c r="BE42" i="9"/>
  <c r="BB43" i="9"/>
  <c r="AZ48" i="9"/>
  <c r="BE49" i="9"/>
  <c r="AU52" i="9"/>
  <c r="BC52" i="9"/>
  <c r="AY53" i="9"/>
  <c r="BB54" i="9"/>
  <c r="AP55" i="9"/>
  <c r="AX55" i="9"/>
  <c r="BA56" i="9"/>
  <c r="BE57" i="9"/>
  <c r="AP59" i="9"/>
  <c r="AX59" i="9"/>
  <c r="BA61" i="9"/>
  <c r="BE6" i="9"/>
  <c r="AP26" i="9"/>
  <c r="BD23" i="9"/>
  <c r="BB57" i="9"/>
  <c r="AY15" i="9"/>
  <c r="AU23" i="9"/>
  <c r="AX43" i="9"/>
  <c r="AY52" i="9"/>
  <c r="AS57" i="9"/>
  <c r="BB59" i="9"/>
  <c r="AY60" i="9"/>
  <c r="BA4" i="9"/>
  <c r="BA6" i="9"/>
  <c r="AP15" i="9"/>
  <c r="AR16" i="9"/>
  <c r="AQ22" i="9"/>
  <c r="BB38" i="9"/>
  <c r="AS38" i="2"/>
  <c r="F12" i="5"/>
  <c r="P5" i="4"/>
  <c r="Q5" i="4" s="1"/>
  <c r="K28" i="4"/>
  <c r="AI4" i="2"/>
  <c r="AJ2" i="2" s="1"/>
  <c r="K12" i="5"/>
  <c r="L12" i="5"/>
  <c r="P3" i="5"/>
  <c r="Q3" i="5" s="1"/>
  <c r="P2" i="5"/>
  <c r="Q2" i="5" s="1"/>
  <c r="BC56" i="2"/>
  <c r="AK46" i="2"/>
  <c r="BC37" i="2"/>
  <c r="AK30" i="2"/>
  <c r="AQ7" i="2"/>
  <c r="L5" i="6"/>
  <c r="M5" i="6" s="1"/>
  <c r="G19" i="6"/>
  <c r="L3" i="6"/>
  <c r="M3" i="6" s="1"/>
  <c r="F19" i="6"/>
  <c r="L4" i="6"/>
  <c r="M4" i="6" s="1"/>
  <c r="AV4" i="2"/>
  <c r="AZ18" i="2"/>
  <c r="AY39" i="2"/>
  <c r="BD61" i="2"/>
  <c r="AV8" i="2"/>
  <c r="AY7" i="2"/>
  <c r="AV50" i="2"/>
  <c r="AP20" i="2"/>
  <c r="AQ25" i="2"/>
  <c r="AU6" i="2"/>
  <c r="AU18" i="2"/>
  <c r="BC16" i="2"/>
  <c r="AX60" i="2"/>
  <c r="BD58" i="2"/>
  <c r="AS51" i="2"/>
  <c r="AY48" i="2"/>
  <c r="AQ18" i="2"/>
  <c r="BA32" i="2"/>
  <c r="AV19" i="2"/>
  <c r="BA51" i="2"/>
  <c r="AZ56" i="2"/>
  <c r="AY19" i="2"/>
  <c r="AW58" i="2"/>
  <c r="AT43" i="2"/>
  <c r="AY53" i="2"/>
  <c r="BA60" i="2"/>
  <c r="AY34" i="2"/>
  <c r="BB20" i="2"/>
  <c r="AO18" i="2"/>
  <c r="BD31" i="2"/>
  <c r="BD34" i="2"/>
  <c r="BD54" i="2"/>
  <c r="BA56" i="2"/>
  <c r="BC58" i="2"/>
  <c r="AO61" i="2"/>
  <c r="BB32" i="2"/>
  <c r="BA38" i="2"/>
  <c r="AZ22" i="2"/>
  <c r="AY38" i="2"/>
  <c r="AO43" i="2"/>
  <c r="AQ20" i="2"/>
  <c r="AY61" i="2"/>
  <c r="BB23" i="2"/>
  <c r="AS24" i="2"/>
  <c r="BA33" i="2"/>
  <c r="AT31" i="2"/>
  <c r="AS41" i="2"/>
  <c r="BE4" i="2"/>
  <c r="AV27" i="2"/>
  <c r="AY22" i="2"/>
  <c r="AV18" i="2"/>
  <c r="AR32" i="2"/>
  <c r="AO34" i="2"/>
  <c r="AP37" i="2"/>
  <c r="AW43" i="2"/>
  <c r="AX48" i="2"/>
  <c r="AU55" i="2"/>
  <c r="AP61" i="2"/>
  <c r="AP26" i="2"/>
  <c r="AW25" i="2"/>
  <c r="BF20" i="2"/>
  <c r="AO31" i="2"/>
  <c r="AW39" i="2"/>
  <c r="AR41" i="2"/>
  <c r="AU44" i="2"/>
  <c r="AY52" i="2"/>
  <c r="AO54" i="2"/>
  <c r="BB55" i="2"/>
  <c r="AV25" i="2"/>
  <c r="BB54" i="2"/>
  <c r="BC25" i="2"/>
  <c r="AR21" i="2"/>
  <c r="BC15" i="2"/>
  <c r="AR36" i="2"/>
  <c r="AP38" i="2"/>
  <c r="AV39" i="2"/>
  <c r="AY42" i="2"/>
  <c r="BD50" i="2"/>
  <c r="AS52" i="2"/>
  <c r="AY41" i="2"/>
  <c r="BB39" i="2"/>
  <c r="BE26" i="2"/>
  <c r="AX21" i="2"/>
  <c r="BD17" i="2"/>
  <c r="AZ37" i="2"/>
  <c r="BB50" i="2"/>
  <c r="AS8" i="2"/>
  <c r="BC17" i="2"/>
  <c r="BB4" i="2"/>
  <c r="BF33" i="2"/>
  <c r="AS4" i="2"/>
  <c r="BB22" i="2"/>
  <c r="AR48" i="2"/>
  <c r="BC35" i="2"/>
  <c r="AU39" i="2"/>
  <c r="AV42" i="2"/>
  <c r="AQ48" i="2"/>
  <c r="AR52" i="2"/>
  <c r="AS56" i="2"/>
  <c r="AV57" i="2"/>
  <c r="BA19" i="2"/>
  <c r="BA42" i="2"/>
  <c r="AY31" i="2"/>
  <c r="AY5" i="2"/>
  <c r="BB8" i="2"/>
  <c r="AO24" i="2"/>
  <c r="AQ17" i="2"/>
  <c r="BC26" i="2"/>
  <c r="AT25" i="2"/>
  <c r="BA23" i="2"/>
  <c r="AS22" i="2"/>
  <c r="AY20" i="2"/>
  <c r="BF18" i="2"/>
  <c r="AU17" i="2"/>
  <c r="AZ15" i="2"/>
  <c r="AU31" i="2"/>
  <c r="AQ33" i="2"/>
  <c r="AR37" i="2"/>
  <c r="BD38" i="2"/>
  <c r="BD39" i="2"/>
  <c r="BA40" i="2"/>
  <c r="BA41" i="2"/>
  <c r="BB43" i="2"/>
  <c r="BA48" i="2"/>
  <c r="BD49" i="2"/>
  <c r="BE50" i="2"/>
  <c r="BB51" i="2"/>
  <c r="AO53" i="2"/>
  <c r="BE54" i="2"/>
  <c r="BF56" i="2"/>
  <c r="AQ60" i="2"/>
  <c r="BE7" i="2"/>
  <c r="AX53" i="2"/>
  <c r="AY10" i="2"/>
  <c r="AX49" i="2"/>
  <c r="BF60" i="2"/>
  <c r="AS7" i="2"/>
  <c r="AP15" i="2"/>
  <c r="AW27" i="2"/>
  <c r="AV16" i="2"/>
  <c r="AX38" i="2"/>
  <c r="AP41" i="2"/>
  <c r="AS44" i="2"/>
  <c r="AU51" i="2"/>
  <c r="AP7" i="2"/>
  <c r="AY6" i="2"/>
  <c r="BB9" i="2"/>
  <c r="AQ15" i="2"/>
  <c r="AO21" i="2"/>
  <c r="AX27" i="2"/>
  <c r="BE25" i="2"/>
  <c r="BA24" i="2"/>
  <c r="AS23" i="2"/>
  <c r="AY21" i="2"/>
  <c r="AR20" i="2"/>
  <c r="AX18" i="2"/>
  <c r="BA16" i="2"/>
  <c r="BA14" i="2"/>
  <c r="BC31" i="2"/>
  <c r="AX33" i="2"/>
  <c r="AX34" i="2"/>
  <c r="AW35" i="2"/>
  <c r="AY37" i="2"/>
  <c r="AO39" i="2"/>
  <c r="AS40" i="2"/>
  <c r="AU50" i="2"/>
  <c r="AP52" i="2"/>
  <c r="AQ56" i="2"/>
  <c r="AT58" i="2"/>
  <c r="AZ60" i="2"/>
  <c r="AX61" i="2"/>
  <c r="BA52" i="2"/>
  <c r="BE58" i="2"/>
  <c r="AP10" i="2"/>
  <c r="AV10" i="2"/>
  <c r="AR23" i="2"/>
  <c r="AW18" i="2"/>
  <c r="AZ14" i="2"/>
  <c r="AZ33" i="2"/>
  <c r="AV53" i="2"/>
  <c r="AV58" i="2"/>
  <c r="AT22" i="2"/>
  <c r="BA21" i="2"/>
  <c r="AP6" i="2"/>
  <c r="AV6" i="2"/>
  <c r="AY9" i="2"/>
  <c r="AQ14" i="2"/>
  <c r="AO23" i="2"/>
  <c r="BD27" i="2"/>
  <c r="AU26" i="2"/>
  <c r="BC24" i="2"/>
  <c r="AU23" i="2"/>
  <c r="AZ21" i="2"/>
  <c r="AW20" i="2"/>
  <c r="BC18" i="2"/>
  <c r="BB16" i="2"/>
  <c r="AS15" i="2"/>
  <c r="AW31" i="2"/>
  <c r="AS33" i="2"/>
  <c r="AU35" i="2"/>
  <c r="AX37" i="2"/>
  <c r="AV38" i="2"/>
  <c r="BE42" i="2"/>
  <c r="BE43" i="2"/>
  <c r="AO50" i="2"/>
  <c r="AR51" i="2"/>
  <c r="BE53" i="2"/>
  <c r="AS55" i="2"/>
  <c r="AP56" i="2"/>
  <c r="AS60" i="2"/>
  <c r="BD26" i="2"/>
  <c r="BB15" i="2"/>
  <c r="AO26" i="2"/>
  <c r="AO38" i="2"/>
  <c r="AV43" i="2"/>
  <c r="AY57" i="2"/>
  <c r="AV7" i="2"/>
  <c r="BB25" i="2"/>
  <c r="AT24" i="2"/>
  <c r="AS16" i="2"/>
  <c r="AR14" i="2"/>
  <c r="BD35" i="2"/>
  <c r="BA37" i="2"/>
  <c r="AU40" i="2"/>
  <c r="AV54" i="2"/>
  <c r="AY56" i="2"/>
  <c r="BB59" i="2"/>
  <c r="AU24" i="2"/>
  <c r="BE19" i="2"/>
  <c r="BA36" i="2"/>
  <c r="BB5" i="2"/>
  <c r="BE8" i="2"/>
  <c r="AP23" i="2"/>
  <c r="BF27" i="2"/>
  <c r="AV26" i="2"/>
  <c r="BD24" i="2"/>
  <c r="AZ23" i="2"/>
  <c r="BF21" i="2"/>
  <c r="AX20" i="2"/>
  <c r="BD18" i="2"/>
  <c r="AT17" i="2"/>
  <c r="AT15" i="2"/>
  <c r="AV31" i="2"/>
  <c r="AU32" i="2"/>
  <c r="AR33" i="2"/>
  <c r="AO35" i="2"/>
  <c r="AU36" i="2"/>
  <c r="AS37" i="2"/>
  <c r="BE38" i="2"/>
  <c r="BE39" i="2"/>
  <c r="BB40" i="2"/>
  <c r="AP42" i="2"/>
  <c r="BC43" i="2"/>
  <c r="BB44" i="2"/>
  <c r="AO49" i="2"/>
  <c r="AP53" i="2"/>
  <c r="AP57" i="2"/>
  <c r="BE57" i="2"/>
  <c r="AS59" i="2"/>
  <c r="AR60" i="2"/>
  <c r="AY14" i="2"/>
  <c r="AW54" i="2"/>
  <c r="AO58" i="2"/>
  <c r="AO7" i="2"/>
  <c r="AX6" i="2"/>
  <c r="BA9" i="2"/>
  <c r="AW19" i="2"/>
  <c r="BA15" i="2"/>
  <c r="AV35" i="2"/>
  <c r="BD43" i="2"/>
  <c r="AZ52" i="2"/>
  <c r="AW26" i="2"/>
  <c r="AX19" i="2"/>
  <c r="AV17" i="2"/>
  <c r="AS36" i="2"/>
  <c r="AO42" i="2"/>
  <c r="BG42" i="2" s="1"/>
  <c r="BC54" i="2"/>
  <c r="BA55" i="2"/>
  <c r="AO57" i="2"/>
  <c r="AU58" i="2"/>
  <c r="BA59" i="2"/>
  <c r="BE61" i="2"/>
  <c r="BA4" i="2"/>
  <c r="BD7" i="2"/>
  <c r="AP21" i="2"/>
  <c r="AY27" i="2"/>
  <c r="BC23" i="2"/>
  <c r="AS21" i="2"/>
  <c r="BD16" i="2"/>
  <c r="AU15" i="2"/>
  <c r="AT35" i="2"/>
  <c r="AT39" i="2"/>
  <c r="AX52" i="2"/>
  <c r="BD57" i="2"/>
  <c r="AO4" i="2"/>
  <c r="AO8" i="2"/>
  <c r="AU4" i="2"/>
  <c r="AR5" i="2"/>
  <c r="BD5" i="2"/>
  <c r="BA6" i="2"/>
  <c r="AX7" i="2"/>
  <c r="AU8" i="2"/>
  <c r="AR9" i="2"/>
  <c r="BD9" i="2"/>
  <c r="BA10" i="2"/>
  <c r="AO15" i="2"/>
  <c r="AP25" i="2"/>
  <c r="AQ22" i="2"/>
  <c r="AO20" i="2"/>
  <c r="AP17" i="2"/>
  <c r="BC27" i="2"/>
  <c r="AU27" i="2"/>
  <c r="BB26" i="2"/>
  <c r="AT26" i="2"/>
  <c r="BA25" i="2"/>
  <c r="AS25" i="2"/>
  <c r="AZ24" i="2"/>
  <c r="AR24" i="2"/>
  <c r="AY23" i="2"/>
  <c r="BF22" i="2"/>
  <c r="AX22" i="2"/>
  <c r="BE21" i="2"/>
  <c r="AW21" i="2"/>
  <c r="BD20" i="2"/>
  <c r="AV20" i="2"/>
  <c r="BC19" i="2"/>
  <c r="AU19" i="2"/>
  <c r="BB18" i="2"/>
  <c r="AT18" i="2"/>
  <c r="BA17" i="2"/>
  <c r="AS17" i="2"/>
  <c r="AZ16" i="2"/>
  <c r="AR16" i="2"/>
  <c r="AY15" i="2"/>
  <c r="BF14" i="2"/>
  <c r="AX14" i="2"/>
  <c r="AP31" i="2"/>
  <c r="AX31" i="2"/>
  <c r="BF31" i="2"/>
  <c r="AV32" i="2"/>
  <c r="BD32" i="2"/>
  <c r="AT33" i="2"/>
  <c r="BB33" i="2"/>
  <c r="AR34" i="2"/>
  <c r="AP35" i="2"/>
  <c r="AX35" i="2"/>
  <c r="BF35" i="2"/>
  <c r="AV36" i="2"/>
  <c r="BD36" i="2"/>
  <c r="AT37" i="2"/>
  <c r="BB37" i="2"/>
  <c r="AR38" i="2"/>
  <c r="AP39" i="2"/>
  <c r="AX39" i="2"/>
  <c r="BF39" i="2"/>
  <c r="AV40" i="2"/>
  <c r="BD40" i="2"/>
  <c r="AT41" i="2"/>
  <c r="BB41" i="2"/>
  <c r="AR42" i="2"/>
  <c r="AP43" i="2"/>
  <c r="AX43" i="2"/>
  <c r="BF43" i="2"/>
  <c r="AV44" i="2"/>
  <c r="BD44" i="2"/>
  <c r="BB48" i="2"/>
  <c r="AR49" i="2"/>
  <c r="AP50" i="2"/>
  <c r="AX50" i="2"/>
  <c r="BF50" i="2"/>
  <c r="AV51" i="2"/>
  <c r="BD51" i="2"/>
  <c r="AT52" i="2"/>
  <c r="BB52" i="2"/>
  <c r="AR53" i="2"/>
  <c r="AP54" i="2"/>
  <c r="AX54" i="2"/>
  <c r="BF54" i="2"/>
  <c r="AV55" i="2"/>
  <c r="BD55" i="2"/>
  <c r="AT56" i="2"/>
  <c r="BB56" i="2"/>
  <c r="AR57" i="2"/>
  <c r="AP58" i="2"/>
  <c r="AX58" i="2"/>
  <c r="BF58" i="2"/>
  <c r="AV59" i="2"/>
  <c r="BD59" i="2"/>
  <c r="AT60" i="2"/>
  <c r="BB60" i="2"/>
  <c r="AR61" i="2"/>
  <c r="BB17" i="2"/>
  <c r="BE35" i="2"/>
  <c r="AS48" i="2"/>
  <c r="AR4" i="2"/>
  <c r="AU7" i="2"/>
  <c r="AX10" i="2"/>
  <c r="AR22" i="2"/>
  <c r="AT16" i="2"/>
  <c r="AP49" i="2"/>
  <c r="BA22" i="2"/>
  <c r="AS32" i="2"/>
  <c r="BC39" i="2"/>
  <c r="BA44" i="2"/>
  <c r="AO10" i="2"/>
  <c r="BA8" i="2"/>
  <c r="AX26" i="2"/>
  <c r="AZ20" i="2"/>
  <c r="AT14" i="2"/>
  <c r="BB31" i="2"/>
  <c r="AP33" i="2"/>
  <c r="BB35" i="2"/>
  <c r="BF37" i="2"/>
  <c r="BF41" i="2"/>
  <c r="AP48" i="2"/>
  <c r="BF48" i="2"/>
  <c r="AP5" i="2"/>
  <c r="AP9" i="2"/>
  <c r="AY4" i="2"/>
  <c r="AV5" i="2"/>
  <c r="AS6" i="2"/>
  <c r="BE6" i="2"/>
  <c r="BB7" i="2"/>
  <c r="AY8" i="2"/>
  <c r="AV9" i="2"/>
  <c r="AS10" i="2"/>
  <c r="BE10" i="2"/>
  <c r="AO14" i="2"/>
  <c r="AO27" i="2"/>
  <c r="AP24" i="2"/>
  <c r="AQ21" i="2"/>
  <c r="AO19" i="2"/>
  <c r="AP16" i="2"/>
  <c r="AZ27" i="2"/>
  <c r="AR27" i="2"/>
  <c r="AY26" i="2"/>
  <c r="BF25" i="2"/>
  <c r="AX25" i="2"/>
  <c r="BE24" i="2"/>
  <c r="AW24" i="2"/>
  <c r="BD23" i="2"/>
  <c r="AV23" i="2"/>
  <c r="BC22" i="2"/>
  <c r="AU22" i="2"/>
  <c r="BB21" i="2"/>
  <c r="AT21" i="2"/>
  <c r="BA20" i="2"/>
  <c r="AS20" i="2"/>
  <c r="AZ19" i="2"/>
  <c r="AR19" i="2"/>
  <c r="AY18" i="2"/>
  <c r="BF17" i="2"/>
  <c r="AX17" i="2"/>
  <c r="BE16" i="2"/>
  <c r="AW16" i="2"/>
  <c r="BD15" i="2"/>
  <c r="AV15" i="2"/>
  <c r="BC14" i="2"/>
  <c r="AU14" i="2"/>
  <c r="AS31" i="2"/>
  <c r="BA31" i="2"/>
  <c r="AY32" i="2"/>
  <c r="AO33" i="2"/>
  <c r="AW33" i="2"/>
  <c r="BE33" i="2"/>
  <c r="AU34" i="2"/>
  <c r="AS35" i="2"/>
  <c r="BA35" i="2"/>
  <c r="AY36" i="2"/>
  <c r="AO37" i="2"/>
  <c r="AW37" i="2"/>
  <c r="BE37" i="2"/>
  <c r="AU38" i="2"/>
  <c r="AS39" i="2"/>
  <c r="BA39" i="2"/>
  <c r="AY40" i="2"/>
  <c r="AO41" i="2"/>
  <c r="AW41" i="2"/>
  <c r="BE41" i="2"/>
  <c r="AU42" i="2"/>
  <c r="AS43" i="2"/>
  <c r="BA43" i="2"/>
  <c r="AY44" i="2"/>
  <c r="AO48" i="2"/>
  <c r="AW48" i="2"/>
  <c r="BE48" i="2"/>
  <c r="AU49" i="2"/>
  <c r="AS50" i="2"/>
  <c r="BA50" i="2"/>
  <c r="AY51" i="2"/>
  <c r="AO52" i="2"/>
  <c r="AW52" i="2"/>
  <c r="BE52" i="2"/>
  <c r="AU53" i="2"/>
  <c r="AS54" i="2"/>
  <c r="BA54" i="2"/>
  <c r="AY55" i="2"/>
  <c r="AO56" i="2"/>
  <c r="AW56" i="2"/>
  <c r="BE56" i="2"/>
  <c r="AU57" i="2"/>
  <c r="AS58" i="2"/>
  <c r="BA58" i="2"/>
  <c r="AY59" i="2"/>
  <c r="AO60" i="2"/>
  <c r="AW60" i="2"/>
  <c r="BE60" i="2"/>
  <c r="AU61" i="2"/>
  <c r="AU59" i="2"/>
  <c r="BD4" i="2"/>
  <c r="AR8" i="2"/>
  <c r="BE27" i="2"/>
  <c r="BB24" i="2"/>
  <c r="AP18" i="2"/>
  <c r="BD25" i="2"/>
  <c r="AU16" i="2"/>
  <c r="BE34" i="2"/>
  <c r="AQ37" i="2"/>
  <c r="AQ41" i="2"/>
  <c r="AU43" i="2"/>
  <c r="BE49" i="2"/>
  <c r="AQ52" i="2"/>
  <c r="AU54" i="2"/>
  <c r="AY60" i="2"/>
  <c r="AX5" i="2"/>
  <c r="AR7" i="2"/>
  <c r="AU10" i="2"/>
  <c r="AQ26" i="2"/>
  <c r="AO16" i="2"/>
  <c r="AW17" i="2"/>
  <c r="AV34" i="2"/>
  <c r="AR44" i="2"/>
  <c r="AV49" i="2"/>
  <c r="BF52" i="2"/>
  <c r="BD53" i="2"/>
  <c r="AT54" i="2"/>
  <c r="AR55" i="2"/>
  <c r="AX56" i="2"/>
  <c r="BB58" i="2"/>
  <c r="AR59" i="2"/>
  <c r="AP60" i="2"/>
  <c r="AV61" i="2"/>
  <c r="AO5" i="2"/>
  <c r="AO9" i="2"/>
  <c r="AU5" i="2"/>
  <c r="AR6" i="2"/>
  <c r="BD6" i="2"/>
  <c r="AX8" i="2"/>
  <c r="AU9" i="2"/>
  <c r="AR10" i="2"/>
  <c r="AP27" i="2"/>
  <c r="AQ24" i="2"/>
  <c r="AO22" i="2"/>
  <c r="AP19" i="2"/>
  <c r="AQ16" i="2"/>
  <c r="AS27" i="2"/>
  <c r="AZ26" i="2"/>
  <c r="AR26" i="2"/>
  <c r="AW23" i="2"/>
  <c r="AV22" i="2"/>
  <c r="AU21" i="2"/>
  <c r="AT20" i="2"/>
  <c r="AS19" i="2"/>
  <c r="AR18" i="2"/>
  <c r="AY17" i="2"/>
  <c r="BF16" i="2"/>
  <c r="AW15" i="2"/>
  <c r="AV14" i="2"/>
  <c r="AZ31" i="2"/>
  <c r="AP32" i="2"/>
  <c r="AX32" i="2"/>
  <c r="AV33" i="2"/>
  <c r="BD33" i="2"/>
  <c r="BB34" i="2"/>
  <c r="AZ35" i="2"/>
  <c r="AP36" i="2"/>
  <c r="AX36" i="2"/>
  <c r="BD37" i="2"/>
  <c r="BB38" i="2"/>
  <c r="AZ39" i="2"/>
  <c r="AP40" i="2"/>
  <c r="AX40" i="2"/>
  <c r="BD41" i="2"/>
  <c r="BB42" i="2"/>
  <c r="AZ43" i="2"/>
  <c r="AP44" i="2"/>
  <c r="AX44" i="2"/>
  <c r="AV48" i="2"/>
  <c r="BD48" i="2"/>
  <c r="BB49" i="2"/>
  <c r="AZ50" i="2"/>
  <c r="AP51" i="2"/>
  <c r="AX51" i="2"/>
  <c r="BD52" i="2"/>
  <c r="BB53" i="2"/>
  <c r="AZ54" i="2"/>
  <c r="AP55" i="2"/>
  <c r="AX55" i="2"/>
  <c r="BD56" i="2"/>
  <c r="BB57" i="2"/>
  <c r="AR58" i="2"/>
  <c r="AZ58" i="2"/>
  <c r="AP59" i="2"/>
  <c r="BG59" i="2" s="1"/>
  <c r="AX59" i="2"/>
  <c r="BD60" i="2"/>
  <c r="BB61" i="2"/>
  <c r="AR15" i="2"/>
  <c r="AY49" i="2"/>
  <c r="AU25" i="2"/>
  <c r="AP34" i="2"/>
  <c r="BB36" i="2"/>
  <c r="AZ41" i="2"/>
  <c r="AR56" i="2"/>
  <c r="AX57" i="2"/>
  <c r="AQ23" i="2"/>
  <c r="AT23" i="2"/>
  <c r="BF19" i="2"/>
  <c r="BE18" i="2"/>
  <c r="AS14" i="2"/>
  <c r="AO6" i="2"/>
  <c r="AP14" i="2"/>
  <c r="AV24" i="2"/>
  <c r="BB14" i="2"/>
  <c r="AR40" i="2"/>
  <c r="AX41" i="2"/>
  <c r="BD42" i="2"/>
  <c r="AP4" i="2"/>
  <c r="AP8" i="2"/>
  <c r="AS5" i="2"/>
  <c r="AS9" i="2"/>
  <c r="AQ27" i="2"/>
  <c r="AO25" i="2"/>
  <c r="AP22" i="2"/>
  <c r="AQ19" i="2"/>
  <c r="AO17" i="2"/>
  <c r="K2" i="7"/>
  <c r="I19" i="6"/>
  <c r="L2" i="6"/>
  <c r="H19" i="6"/>
  <c r="J12" i="5"/>
  <c r="P4" i="5"/>
  <c r="Q4" i="5" s="1"/>
  <c r="I12" i="5"/>
  <c r="H12" i="5"/>
  <c r="P6" i="5"/>
  <c r="Q6" i="5" s="1"/>
  <c r="P5" i="5"/>
  <c r="Q5" i="5" s="1"/>
  <c r="P3" i="4"/>
  <c r="Q3" i="4" s="1"/>
  <c r="I28" i="4"/>
  <c r="P2" i="4"/>
  <c r="L28" i="4"/>
  <c r="J28" i="4"/>
  <c r="P6" i="4"/>
  <c r="Q6" i="4" s="1"/>
  <c r="H28" i="4"/>
  <c r="P4" i="4"/>
  <c r="Q4" i="4" s="1"/>
  <c r="AK46" i="9" l="1"/>
  <c r="AT48" i="2"/>
  <c r="C2" i="2" s="1"/>
  <c r="AW50" i="2"/>
  <c r="AZ58" i="9"/>
  <c r="BG58" i="9" s="1"/>
  <c r="BG42" i="9"/>
  <c r="BG32" i="2"/>
  <c r="BC50" i="2"/>
  <c r="BG51" i="9"/>
  <c r="BG55" i="2"/>
  <c r="BG60" i="2"/>
  <c r="BG51" i="2"/>
  <c r="AT50" i="2"/>
  <c r="E26" i="2" s="1"/>
  <c r="AZ48" i="2"/>
  <c r="BG34" i="2"/>
  <c r="AT58" i="9"/>
  <c r="AT60" i="9"/>
  <c r="AZ60" i="9"/>
  <c r="AQ60" i="9"/>
  <c r="BF60" i="9"/>
  <c r="BG54" i="2"/>
  <c r="BG34" i="9"/>
  <c r="AZ41" i="9"/>
  <c r="BG37" i="2"/>
  <c r="BG8" i="2"/>
  <c r="BG61" i="2"/>
  <c r="BG55" i="9"/>
  <c r="BG9" i="9"/>
  <c r="AW60" i="9"/>
  <c r="AQ39" i="9"/>
  <c r="AQ37" i="9"/>
  <c r="B30" i="9" s="1"/>
  <c r="BF37" i="9"/>
  <c r="AW37" i="9"/>
  <c r="Q24" i="9"/>
  <c r="AZ56" i="9"/>
  <c r="AW56" i="9"/>
  <c r="AQ56" i="9"/>
  <c r="BG56" i="9" s="1"/>
  <c r="BF56" i="9"/>
  <c r="Q32" i="9" s="1"/>
  <c r="BG9" i="2"/>
  <c r="BG57" i="2"/>
  <c r="BG10" i="2"/>
  <c r="BG59" i="9"/>
  <c r="AW39" i="9"/>
  <c r="BG33" i="2"/>
  <c r="BG41" i="2"/>
  <c r="BC60" i="9"/>
  <c r="AT39" i="9"/>
  <c r="E32" i="9" s="1"/>
  <c r="BG6" i="2"/>
  <c r="BG38" i="2"/>
  <c r="BG43" i="2"/>
  <c r="BG7" i="9"/>
  <c r="BF39" i="9"/>
  <c r="AZ39" i="9"/>
  <c r="K32" i="9" s="1"/>
  <c r="AT52" i="9"/>
  <c r="E28" i="9" s="1"/>
  <c r="BF52" i="9"/>
  <c r="AZ52" i="9"/>
  <c r="K28" i="9" s="1"/>
  <c r="AQ52" i="9"/>
  <c r="BH48" i="9" s="1"/>
  <c r="P4" i="7"/>
  <c r="Q4" i="7" s="1"/>
  <c r="BF41" i="9"/>
  <c r="AW41" i="9"/>
  <c r="BG5" i="2"/>
  <c r="BG57" i="9"/>
  <c r="BG7" i="2"/>
  <c r="AQ41" i="9"/>
  <c r="BG31" i="2"/>
  <c r="AQ58" i="9"/>
  <c r="BF58" i="9"/>
  <c r="AW58" i="9"/>
  <c r="H34" i="9" s="1"/>
  <c r="BG52" i="2"/>
  <c r="BG49" i="2"/>
  <c r="BG49" i="9"/>
  <c r="AM13" i="9"/>
  <c r="BG53" i="9"/>
  <c r="BG53" i="2"/>
  <c r="E24" i="9"/>
  <c r="BG25" i="2"/>
  <c r="BG19" i="2"/>
  <c r="B34" i="9"/>
  <c r="BG22" i="2"/>
  <c r="BG23" i="2"/>
  <c r="N30" i="9"/>
  <c r="BG20" i="2"/>
  <c r="BG23" i="9"/>
  <c r="BG14" i="2"/>
  <c r="K34" i="9"/>
  <c r="N26" i="9"/>
  <c r="BG18" i="2"/>
  <c r="BG24" i="2"/>
  <c r="BG26" i="9"/>
  <c r="BG25" i="9"/>
  <c r="BG22" i="9"/>
  <c r="BG15" i="2"/>
  <c r="BG21" i="2"/>
  <c r="BG26" i="2"/>
  <c r="K30" i="9"/>
  <c r="BG19" i="9"/>
  <c r="BG17" i="9"/>
  <c r="BG40" i="2"/>
  <c r="BG39" i="2"/>
  <c r="BC43" i="9"/>
  <c r="N36" i="9" s="1"/>
  <c r="AK30" i="9"/>
  <c r="BF43" i="9"/>
  <c r="Q36" i="9" s="1"/>
  <c r="AQ43" i="9"/>
  <c r="AT43" i="9"/>
  <c r="AW43" i="9"/>
  <c r="AZ43" i="9"/>
  <c r="BG44" i="9"/>
  <c r="BG44" i="2"/>
  <c r="K36" i="9"/>
  <c r="B26" i="9"/>
  <c r="BG50" i="2"/>
  <c r="BG27" i="2"/>
  <c r="BG48" i="2"/>
  <c r="BG58" i="2"/>
  <c r="E34" i="9"/>
  <c r="H24" i="9"/>
  <c r="H32" i="9"/>
  <c r="Q34" i="9"/>
  <c r="BG6" i="9"/>
  <c r="B28" i="9"/>
  <c r="BG14" i="9"/>
  <c r="BH14" i="9"/>
  <c r="N24" i="9"/>
  <c r="E30" i="9"/>
  <c r="N28" i="9"/>
  <c r="BG31" i="9"/>
  <c r="Q30" i="9"/>
  <c r="BG48" i="9"/>
  <c r="BG38" i="9"/>
  <c r="BG27" i="9"/>
  <c r="BG50" i="9"/>
  <c r="BG21" i="9"/>
  <c r="BG20" i="9"/>
  <c r="BG33" i="9"/>
  <c r="BG15" i="9"/>
  <c r="H28" i="9"/>
  <c r="K26" i="9"/>
  <c r="BG61" i="9"/>
  <c r="Q28" i="9"/>
  <c r="BG54" i="9"/>
  <c r="K24" i="9"/>
  <c r="BG8" i="9"/>
  <c r="BG4" i="9"/>
  <c r="BH10" i="9"/>
  <c r="B24" i="9"/>
  <c r="N32" i="9"/>
  <c r="BG18" i="9"/>
  <c r="BG35" i="9"/>
  <c r="E26" i="9"/>
  <c r="H26" i="9"/>
  <c r="N34" i="9"/>
  <c r="Q26" i="9"/>
  <c r="BG16" i="9"/>
  <c r="BG10" i="9"/>
  <c r="BG24" i="9"/>
  <c r="BG36" i="9"/>
  <c r="BG32" i="9"/>
  <c r="BG40" i="9"/>
  <c r="BG5" i="9"/>
  <c r="H30" i="9"/>
  <c r="BG56" i="2"/>
  <c r="BG36" i="2"/>
  <c r="BG35" i="2"/>
  <c r="BG17" i="2"/>
  <c r="BG16" i="2"/>
  <c r="Q7" i="5"/>
  <c r="P7" i="5"/>
  <c r="AQ4" i="2"/>
  <c r="BH10" i="2" s="1"/>
  <c r="Q24" i="2"/>
  <c r="G6" i="2"/>
  <c r="E3" i="2"/>
  <c r="N34" i="2"/>
  <c r="H32" i="2"/>
  <c r="B7" i="2"/>
  <c r="C5" i="2"/>
  <c r="F6" i="2"/>
  <c r="E32" i="2"/>
  <c r="E2" i="2"/>
  <c r="E36" i="2"/>
  <c r="E30" i="2"/>
  <c r="G2" i="2"/>
  <c r="B28" i="2"/>
  <c r="B6" i="2"/>
  <c r="H34" i="2"/>
  <c r="K36" i="2"/>
  <c r="D5" i="2"/>
  <c r="D6" i="2"/>
  <c r="N24" i="2"/>
  <c r="D7" i="2"/>
  <c r="F5" i="2"/>
  <c r="Q36" i="2"/>
  <c r="G5" i="2"/>
  <c r="K28" i="2"/>
  <c r="E7" i="2"/>
  <c r="F7" i="2"/>
  <c r="K24" i="2"/>
  <c r="B36" i="2"/>
  <c r="F2" i="2"/>
  <c r="B34" i="2"/>
  <c r="E34" i="2"/>
  <c r="B5" i="2"/>
  <c r="D2" i="2"/>
  <c r="Q28" i="2"/>
  <c r="N28" i="2"/>
  <c r="H36" i="2"/>
  <c r="E5" i="2"/>
  <c r="Q26" i="2"/>
  <c r="Q32" i="2"/>
  <c r="N36" i="2"/>
  <c r="H24" i="2"/>
  <c r="E6" i="2"/>
  <c r="C6" i="2"/>
  <c r="G7" i="2"/>
  <c r="H28" i="2"/>
  <c r="K34" i="2"/>
  <c r="Q34" i="2"/>
  <c r="C7" i="2"/>
  <c r="C8" i="2"/>
  <c r="D8" i="2"/>
  <c r="H30" i="2"/>
  <c r="B30" i="2"/>
  <c r="B8" i="2"/>
  <c r="E8" i="2"/>
  <c r="K30" i="2"/>
  <c r="F8" i="2"/>
  <c r="N30" i="2"/>
  <c r="G8" i="2"/>
  <c r="Q30" i="2"/>
  <c r="N26" i="2"/>
  <c r="E4" i="2"/>
  <c r="K26" i="2"/>
  <c r="H26" i="2"/>
  <c r="G3" i="2"/>
  <c r="G4" i="2"/>
  <c r="D4" i="2"/>
  <c r="D3" i="2"/>
  <c r="B26" i="2"/>
  <c r="F3" i="2"/>
  <c r="F4" i="2"/>
  <c r="C3" i="2"/>
  <c r="B4" i="2"/>
  <c r="BH14" i="2"/>
  <c r="BH31" i="2"/>
  <c r="E28" i="2"/>
  <c r="K32" i="2"/>
  <c r="N32" i="2"/>
  <c r="B32" i="2"/>
  <c r="BH48" i="2"/>
  <c r="P7" i="7"/>
  <c r="Q2" i="7"/>
  <c r="L6" i="6"/>
  <c r="M2" i="6"/>
  <c r="M6" i="6" s="1"/>
  <c r="P7" i="4"/>
  <c r="Q2" i="4"/>
  <c r="Q7" i="4" s="1"/>
  <c r="C4" i="2" l="1"/>
  <c r="E24" i="2"/>
  <c r="E36" i="9"/>
  <c r="E38" i="9" s="1"/>
  <c r="U53" i="9" s="1"/>
  <c r="V53" i="9" s="1"/>
  <c r="BG37" i="9"/>
  <c r="BG39" i="9"/>
  <c r="BG60" i="9"/>
  <c r="B32" i="9"/>
  <c r="T32" i="9" s="1"/>
  <c r="BG52" i="9"/>
  <c r="H36" i="9"/>
  <c r="H38" i="9" s="1"/>
  <c r="U54" i="9" s="1"/>
  <c r="V54" i="9" s="1"/>
  <c r="BH31" i="9"/>
  <c r="BG41" i="9"/>
  <c r="Q7" i="7"/>
  <c r="R7" i="7" s="1"/>
  <c r="BG4" i="2"/>
  <c r="AK36" i="9"/>
  <c r="T34" i="9"/>
  <c r="BG43" i="9"/>
  <c r="B36" i="9"/>
  <c r="T26" i="9"/>
  <c r="Q38" i="9"/>
  <c r="U57" i="9" s="1"/>
  <c r="V57" i="9" s="1"/>
  <c r="T28" i="9"/>
  <c r="K38" i="9"/>
  <c r="U55" i="9" s="1"/>
  <c r="V55" i="9" s="1"/>
  <c r="T30" i="9"/>
  <c r="T24" i="9"/>
  <c r="N38" i="9"/>
  <c r="U56" i="9" s="1"/>
  <c r="V56" i="9" s="1"/>
  <c r="B24" i="2"/>
  <c r="B3" i="2" s="1"/>
  <c r="B2" i="2"/>
  <c r="V2" i="2" s="1"/>
  <c r="T36" i="2"/>
  <c r="T28" i="2"/>
  <c r="Q38" i="2"/>
  <c r="U57" i="2" s="1"/>
  <c r="T34" i="2"/>
  <c r="T30" i="2"/>
  <c r="H38" i="2"/>
  <c r="U54" i="2" s="1"/>
  <c r="N38" i="2"/>
  <c r="U56" i="2" s="1"/>
  <c r="T26" i="2"/>
  <c r="K38" i="2"/>
  <c r="U55" i="2" s="1"/>
  <c r="E38" i="2"/>
  <c r="U53" i="2" s="1"/>
  <c r="T32" i="2"/>
  <c r="T36" i="9" l="1"/>
  <c r="B38" i="9"/>
  <c r="T38" i="9" s="1"/>
  <c r="V54" i="2"/>
  <c r="V56" i="2"/>
  <c r="V55" i="2"/>
  <c r="V53" i="2"/>
  <c r="V57" i="2"/>
  <c r="T24" i="2"/>
  <c r="B38" i="2"/>
  <c r="U52" i="9" l="1"/>
  <c r="U58" i="9" s="1"/>
  <c r="T38" i="2"/>
  <c r="U52" i="2"/>
  <c r="V52" i="9" l="1"/>
  <c r="V58" i="9" s="1"/>
  <c r="V52" i="2"/>
  <c r="U58" i="2"/>
  <c r="V58" i="2" l="1"/>
</calcChain>
</file>

<file path=xl/sharedStrings.xml><?xml version="1.0" encoding="utf-8"?>
<sst xmlns="http://schemas.openxmlformats.org/spreadsheetml/2006/main" count="759" uniqueCount="142">
  <si>
    <t>Membro</t>
  </si>
  <si>
    <t>Responsabile</t>
  </si>
  <si>
    <t>Amministratore</t>
  </si>
  <si>
    <t>Analista</t>
  </si>
  <si>
    <t>Verificatore</t>
  </si>
  <si>
    <t>Progettista</t>
  </si>
  <si>
    <t>Programmatore</t>
  </si>
  <si>
    <t>Begolo Marco</t>
  </si>
  <si>
    <t>Braghetto Lorenzo</t>
  </si>
  <si>
    <t>Dalla Pietà Massimo</t>
  </si>
  <si>
    <t>Cornaglia Alessandro</t>
  </si>
  <si>
    <t>Facchin Gabriele</t>
  </si>
  <si>
    <t>Maggiolo Giorgio</t>
  </si>
  <si>
    <t>Quadrio Giacomo</t>
  </si>
  <si>
    <t>Totale</t>
  </si>
  <si>
    <t>Task Code</t>
  </si>
  <si>
    <t>Task Name</t>
  </si>
  <si>
    <t>Ruoli</t>
  </si>
  <si>
    <t>I Periodo</t>
  </si>
  <si>
    <t>II Periodo</t>
  </si>
  <si>
    <t>Ore di lavoro</t>
  </si>
  <si>
    <t>RE</t>
  </si>
  <si>
    <t>AM</t>
  </si>
  <si>
    <t>VE</t>
  </si>
  <si>
    <t>PR</t>
  </si>
  <si>
    <t>PROG</t>
  </si>
  <si>
    <t>Ruolo</t>
  </si>
  <si>
    <t>Ore totali di lavoro</t>
  </si>
  <si>
    <t>Costo</t>
  </si>
  <si>
    <t>costo orario</t>
  </si>
  <si>
    <t>PDC 1</t>
  </si>
  <si>
    <t>Ambiente di Progettazione e Codifica</t>
  </si>
  <si>
    <t>PDC 2.1</t>
  </si>
  <si>
    <t>Progettazione 1</t>
  </si>
  <si>
    <t>PDC 2.2</t>
  </si>
  <si>
    <t>Verifica 1</t>
  </si>
  <si>
    <t>PDC 2.3</t>
  </si>
  <si>
    <t>Progettazione 2</t>
  </si>
  <si>
    <t>Ore</t>
  </si>
  <si>
    <t>Fase</t>
  </si>
  <si>
    <t>PDC 2.4</t>
  </si>
  <si>
    <t>Verifica 2</t>
  </si>
  <si>
    <t>PDC 4.4</t>
  </si>
  <si>
    <t>PDC 7</t>
  </si>
  <si>
    <t>PDC 3.1</t>
  </si>
  <si>
    <t>Stesura DdP v1.0</t>
  </si>
  <si>
    <t>PDC 3.2</t>
  </si>
  <si>
    <t>Verifica DdP v1.0</t>
  </si>
  <si>
    <t>PDC 4.3</t>
  </si>
  <si>
    <t>Cornaglia Alessando</t>
  </si>
  <si>
    <t>PDC 4.1</t>
  </si>
  <si>
    <t>tutte</t>
  </si>
  <si>
    <t>Codifica 1</t>
  </si>
  <si>
    <t>PDC 4.2</t>
  </si>
  <si>
    <t>Codifica 2</t>
  </si>
  <si>
    <t>PDC 5</t>
  </si>
  <si>
    <t>Aggiornamento PdQ v3.0</t>
  </si>
  <si>
    <t>PDC 3.2, 5 e 7</t>
  </si>
  <si>
    <t>PDC 6</t>
  </si>
  <si>
    <t>Aggiornamento PdP v3.0</t>
  </si>
  <si>
    <t>Manuale Utente</t>
  </si>
  <si>
    <t>Totale ore</t>
  </si>
  <si>
    <t>VV 1.1</t>
  </si>
  <si>
    <t>Aggiornamento manuale utente</t>
  </si>
  <si>
    <t>VV 1.2</t>
  </si>
  <si>
    <t>Verifica manuale utente</t>
  </si>
  <si>
    <t>VV 2.1</t>
  </si>
  <si>
    <t>Modifiche Software - Codifica</t>
  </si>
  <si>
    <t>VV 3.1</t>
  </si>
  <si>
    <t>VV 2.2</t>
  </si>
  <si>
    <t>Modifiche Software - Verifica</t>
  </si>
  <si>
    <t>VV 3.2</t>
  </si>
  <si>
    <t>Aggiornamento Piano di Qualifica</t>
  </si>
  <si>
    <t>Verifica Piano di Qualifica</t>
  </si>
  <si>
    <t>AN</t>
  </si>
  <si>
    <t>AN  1</t>
  </si>
  <si>
    <t>Studio di fattibilità</t>
  </si>
  <si>
    <t>AN 2</t>
  </si>
  <si>
    <t>Norme di Progetto</t>
  </si>
  <si>
    <t>AN 1, 4.1, 4.2</t>
  </si>
  <si>
    <t>AN 1, 4.3, 5.1</t>
  </si>
  <si>
    <t>AN 3.1</t>
  </si>
  <si>
    <t>Stesura PdP - Prima parte</t>
  </si>
  <si>
    <t>AN 3.2</t>
  </si>
  <si>
    <t>Stesura PdP - Seconda parte</t>
  </si>
  <si>
    <t>AN 4.1</t>
  </si>
  <si>
    <t>Colloquio con il proponente</t>
  </si>
  <si>
    <t>AN 4.2</t>
  </si>
  <si>
    <t>Stesura AR</t>
  </si>
  <si>
    <t>AN 4.3</t>
  </si>
  <si>
    <t>Verifica AR</t>
  </si>
  <si>
    <t>AN 5.1</t>
  </si>
  <si>
    <t>Stesura PQ</t>
  </si>
  <si>
    <t>AN 5.2</t>
  </si>
  <si>
    <t>Verifica PQ</t>
  </si>
  <si>
    <t>AN 6</t>
  </si>
  <si>
    <t>Glossario</t>
  </si>
  <si>
    <t>Ore I periodo</t>
  </si>
  <si>
    <t>Ore II Periodo</t>
  </si>
  <si>
    <t>Ore III Periodo</t>
  </si>
  <si>
    <t>Ore di lavoro totali</t>
  </si>
  <si>
    <t>costo/h</t>
  </si>
  <si>
    <t>PA 1.1</t>
  </si>
  <si>
    <t>Analisi dei Requisiti - Stesura finale</t>
  </si>
  <si>
    <t>PA 1.2</t>
  </si>
  <si>
    <t>Analisi dei Requisiti - Verifica</t>
  </si>
  <si>
    <t>PA 2.0</t>
  </si>
  <si>
    <t>Ambiente di progettazione</t>
  </si>
  <si>
    <t>PA 3.1</t>
  </si>
  <si>
    <t>Specifica Tecnica - Progettazione</t>
  </si>
  <si>
    <t>PA 3.2</t>
  </si>
  <si>
    <t>Specifica Tecnica - Stesura</t>
  </si>
  <si>
    <t>PA 3.3</t>
  </si>
  <si>
    <t>Specifica Tecnica - Verifica</t>
  </si>
  <si>
    <t>III Periodo</t>
  </si>
  <si>
    <t>PA 4.1</t>
  </si>
  <si>
    <t>Aggiornamento PdQ v2.0</t>
  </si>
  <si>
    <t>PA 4.2</t>
  </si>
  <si>
    <t>Verifica PdQ v2.0</t>
  </si>
  <si>
    <t>PA 1.2 e 2.0</t>
  </si>
  <si>
    <t>PA 5.1</t>
  </si>
  <si>
    <t>Aggiornamento PdP v2.0</t>
  </si>
  <si>
    <t>Verifica PdP v2.0</t>
  </si>
  <si>
    <t>PA</t>
  </si>
  <si>
    <t>PDC</t>
  </si>
  <si>
    <t>VV</t>
  </si>
  <si>
    <t>Tabella PA</t>
  </si>
  <si>
    <t>Tabella PDC</t>
  </si>
  <si>
    <t>Tabella VV</t>
  </si>
  <si>
    <t>Tutte</t>
  </si>
  <si>
    <t>PDC 4.4 e 5</t>
  </si>
  <si>
    <t>PA 5.2</t>
  </si>
  <si>
    <t>PA 6.1</t>
  </si>
  <si>
    <t>Aggiornamento NdP v2.0</t>
  </si>
  <si>
    <t>Verifica NdP v2.0</t>
  </si>
  <si>
    <t>PA 6.2</t>
  </si>
  <si>
    <t>PA 5.1, 6.2</t>
  </si>
  <si>
    <t>prog</t>
  </si>
  <si>
    <t>(-10)</t>
  </si>
  <si>
    <t>(+10)</t>
  </si>
  <si>
    <t>(-€250)</t>
  </si>
  <si>
    <t>(+€220)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</si>
</sst>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4AC2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7" xfId="0" applyFill="1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0" fontId="0" fillId="0" borderId="15" xfId="0" applyFill="1" applyBorder="1"/>
    <xf numFmtId="0" fontId="0" fillId="0" borderId="13" xfId="0" applyFill="1" applyBorder="1"/>
    <xf numFmtId="0" fontId="0" fillId="0" borderId="16" xfId="0" applyFont="1" applyBorder="1"/>
    <xf numFmtId="0" fontId="0" fillId="0" borderId="17" xfId="0" applyBorder="1"/>
    <xf numFmtId="0" fontId="0" fillId="0" borderId="18" xfId="0" applyBorder="1"/>
    <xf numFmtId="164" fontId="0" fillId="0" borderId="19" xfId="0" applyNumberFormat="1" applyBorder="1"/>
    <xf numFmtId="164" fontId="1" fillId="0" borderId="5" xfId="0" applyNumberFormat="1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0" xfId="0" applyFont="1"/>
    <xf numFmtId="0" fontId="0" fillId="0" borderId="30" xfId="0" applyBorder="1"/>
    <xf numFmtId="0" fontId="0" fillId="0" borderId="31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2" xfId="0" applyBorder="1"/>
    <xf numFmtId="0" fontId="0" fillId="0" borderId="33" xfId="0" applyBorder="1"/>
    <xf numFmtId="0" fontId="0" fillId="0" borderId="10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7" xfId="0" applyFill="1" applyBorder="1"/>
    <xf numFmtId="0" fontId="0" fillId="0" borderId="18" xfId="0" applyFill="1" applyBorder="1"/>
    <xf numFmtId="0" fontId="0" fillId="0" borderId="38" xfId="0" applyFont="1" applyBorder="1"/>
    <xf numFmtId="0" fontId="0" fillId="0" borderId="35" xfId="0" applyFill="1" applyBorder="1"/>
    <xf numFmtId="0" fontId="0" fillId="0" borderId="10" xfId="0" applyFill="1" applyBorder="1"/>
    <xf numFmtId="0" fontId="0" fillId="0" borderId="34" xfId="0" applyFont="1" applyBorder="1"/>
    <xf numFmtId="0" fontId="0" fillId="0" borderId="39" xfId="0" applyBorder="1"/>
    <xf numFmtId="0" fontId="0" fillId="0" borderId="40" xfId="0" applyBorder="1"/>
    <xf numFmtId="0" fontId="0" fillId="0" borderId="18" xfId="0" applyBorder="1" applyAlignment="1">
      <alignment horizontal="center"/>
    </xf>
    <xf numFmtId="0" fontId="0" fillId="0" borderId="38" xfId="0" applyBorder="1"/>
    <xf numFmtId="0" fontId="0" fillId="0" borderId="37" xfId="0" applyBorder="1" applyAlignment="1">
      <alignment horizontal="center"/>
    </xf>
    <xf numFmtId="0" fontId="0" fillId="0" borderId="27" xfId="0" applyBorder="1"/>
    <xf numFmtId="0" fontId="0" fillId="0" borderId="42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2" fillId="0" borderId="6" xfId="0" applyFont="1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9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3" xfId="0" applyBorder="1"/>
    <xf numFmtId="0" fontId="0" fillId="0" borderId="44" xfId="0" applyBorder="1"/>
    <xf numFmtId="0" fontId="0" fillId="0" borderId="45" xfId="0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8" xfId="0" applyFill="1" applyBorder="1"/>
    <xf numFmtId="0" fontId="0" fillId="0" borderId="45" xfId="0" applyBorder="1"/>
    <xf numFmtId="0" fontId="0" fillId="0" borderId="45" xfId="0" applyFill="1" applyBorder="1"/>
    <xf numFmtId="0" fontId="0" fillId="0" borderId="46" xfId="0" applyFill="1" applyBorder="1"/>
    <xf numFmtId="0" fontId="1" fillId="0" borderId="48" xfId="0" applyFont="1" applyBorder="1"/>
    <xf numFmtId="0" fontId="1" fillId="0" borderId="49" xfId="0" applyFont="1" applyBorder="1"/>
    <xf numFmtId="0" fontId="0" fillId="0" borderId="11" xfId="0" applyFont="1" applyBorder="1"/>
    <xf numFmtId="0" fontId="0" fillId="0" borderId="19" xfId="0" applyFont="1" applyBorder="1"/>
    <xf numFmtId="0" fontId="0" fillId="0" borderId="12" xfId="0" applyFill="1" applyBorder="1"/>
    <xf numFmtId="0" fontId="0" fillId="0" borderId="14" xfId="0" applyFont="1" applyBorder="1"/>
    <xf numFmtId="0" fontId="0" fillId="0" borderId="31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17" xfId="0" applyFill="1" applyBorder="1"/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50" xfId="0" applyBorder="1"/>
    <xf numFmtId="0" fontId="0" fillId="0" borderId="51" xfId="0" applyFont="1" applyBorder="1"/>
    <xf numFmtId="0" fontId="0" fillId="0" borderId="0" xfId="0" applyFont="1" applyBorder="1"/>
    <xf numFmtId="0" fontId="0" fillId="0" borderId="2" xfId="0" applyBorder="1"/>
    <xf numFmtId="0" fontId="0" fillId="0" borderId="49" xfId="0" applyFill="1" applyBorder="1"/>
    <xf numFmtId="0" fontId="1" fillId="0" borderId="27" xfId="0" applyFont="1" applyBorder="1"/>
    <xf numFmtId="0" fontId="1" fillId="0" borderId="42" xfId="0" applyFont="1" applyBorder="1"/>
    <xf numFmtId="0" fontId="2" fillId="0" borderId="0" xfId="0" applyFont="1" applyBorder="1"/>
    <xf numFmtId="0" fontId="0" fillId="0" borderId="44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21" xfId="0" applyFont="1" applyBorder="1"/>
    <xf numFmtId="0" fontId="1" fillId="0" borderId="52" xfId="0" applyFont="1" applyBorder="1"/>
    <xf numFmtId="0" fontId="1" fillId="0" borderId="22" xfId="0" applyFont="1" applyBorder="1"/>
    <xf numFmtId="0" fontId="1" fillId="0" borderId="53" xfId="0" applyFont="1" applyBorder="1"/>
    <xf numFmtId="0" fontId="1" fillId="0" borderId="23" xfId="0" applyFont="1" applyBorder="1"/>
    <xf numFmtId="0" fontId="1" fillId="0" borderId="4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/>
    <xf numFmtId="0" fontId="0" fillId="0" borderId="36" xfId="0" applyFill="1" applyBorder="1"/>
    <xf numFmtId="0" fontId="0" fillId="0" borderId="13" xfId="0" applyFill="1" applyBorder="1" applyAlignment="1">
      <alignment horizontal="center"/>
    </xf>
    <xf numFmtId="0" fontId="0" fillId="0" borderId="14" xfId="0" applyFill="1" applyBorder="1"/>
    <xf numFmtId="0" fontId="0" fillId="0" borderId="55" xfId="0" applyFill="1" applyBorder="1"/>
    <xf numFmtId="0" fontId="0" fillId="0" borderId="36" xfId="0" applyBorder="1"/>
    <xf numFmtId="0" fontId="1" fillId="0" borderId="1" xfId="0" applyFont="1" applyFill="1" applyBorder="1"/>
    <xf numFmtId="164" fontId="0" fillId="0" borderId="5" xfId="0" applyNumberFormat="1" applyFont="1" applyBorder="1"/>
    <xf numFmtId="0" fontId="0" fillId="0" borderId="5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5" xfId="0" applyFill="1" applyBorder="1"/>
    <xf numFmtId="0" fontId="0" fillId="0" borderId="41" xfId="0" applyFill="1" applyBorder="1"/>
    <xf numFmtId="0" fontId="0" fillId="0" borderId="27" xfId="0" applyFill="1" applyBorder="1" applyAlignment="1">
      <alignment horizontal="center"/>
    </xf>
    <xf numFmtId="0" fontId="0" fillId="0" borderId="42" xfId="0" applyFill="1" applyBorder="1"/>
    <xf numFmtId="0" fontId="0" fillId="0" borderId="56" xfId="0" applyFill="1" applyBorder="1"/>
    <xf numFmtId="0" fontId="0" fillId="0" borderId="25" xfId="0" applyBorder="1"/>
    <xf numFmtId="0" fontId="0" fillId="0" borderId="16" xfId="0" applyBorder="1"/>
    <xf numFmtId="0" fontId="0" fillId="0" borderId="41" xfId="0" applyFont="1" applyBorder="1"/>
    <xf numFmtId="0" fontId="0" fillId="0" borderId="29" xfId="0" applyBorder="1"/>
    <xf numFmtId="0" fontId="0" fillId="0" borderId="28" xfId="0" applyFont="1" applyBorder="1"/>
    <xf numFmtId="0" fontId="2" fillId="0" borderId="2" xfId="0" applyFont="1" applyBorder="1"/>
    <xf numFmtId="0" fontId="0" fillId="0" borderId="49" xfId="0" applyBorder="1"/>
    <xf numFmtId="0" fontId="0" fillId="0" borderId="57" xfId="0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35" xfId="0" applyFont="1" applyBorder="1"/>
    <xf numFmtId="0" fontId="0" fillId="0" borderId="51" xfId="0" applyBorder="1"/>
    <xf numFmtId="0" fontId="1" fillId="0" borderId="48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0" xfId="0" applyFont="1" applyFill="1"/>
    <xf numFmtId="0" fontId="0" fillId="0" borderId="0" xfId="0" applyFill="1"/>
    <xf numFmtId="0" fontId="1" fillId="0" borderId="58" xfId="0" applyFont="1" applyBorder="1" applyAlignment="1"/>
    <xf numFmtId="0" fontId="1" fillId="0" borderId="43" xfId="0" applyFont="1" applyBorder="1" applyAlignment="1"/>
    <xf numFmtId="0" fontId="0" fillId="0" borderId="42" xfId="0" applyFill="1" applyBorder="1" applyAlignment="1">
      <alignment horizontal="center"/>
    </xf>
    <xf numFmtId="0" fontId="0" fillId="0" borderId="23" xfId="0" applyFill="1" applyBorder="1"/>
    <xf numFmtId="0" fontId="1" fillId="0" borderId="13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2" borderId="0" xfId="0" applyFill="1"/>
    <xf numFmtId="0" fontId="1" fillId="0" borderId="13" xfId="0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0" xfId="0" applyFill="1"/>
    <xf numFmtId="0" fontId="1" fillId="0" borderId="5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13" xfId="0" applyFont="1" applyBorder="1"/>
    <xf numFmtId="0" fontId="3" fillId="0" borderId="14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57" xfId="0" applyFont="1" applyBorder="1"/>
    <xf numFmtId="0" fontId="3" fillId="0" borderId="18" xfId="0" applyFont="1" applyBorder="1"/>
    <xf numFmtId="164" fontId="3" fillId="0" borderId="19" xfId="0" applyNumberFormat="1" applyFont="1" applyBorder="1"/>
    <xf numFmtId="164" fontId="4" fillId="0" borderId="14" xfId="0" applyNumberFormat="1" applyFont="1" applyBorder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0" fillId="0" borderId="45" xfId="0" applyFont="1" applyBorder="1" applyAlignment="1">
      <alignment horizontal="center"/>
    </xf>
    <xf numFmtId="0" fontId="5" fillId="0" borderId="13" xfId="0" applyFont="1" applyBorder="1"/>
    <xf numFmtId="0" fontId="5" fillId="0" borderId="18" xfId="0" applyFont="1" applyBorder="1"/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e" xfId="0" builtinId="0"/>
  </cellStyles>
  <dxfs count="26"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</dxfs>
  <tableStyles count="0" defaultTableStyle="TableStyleMedium9" defaultPivotStyle="PivotStyleLight16"/>
  <colors>
    <mruColors>
      <color rgb="FF04AC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Preventivo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'2_PA'!$O$2:$O$6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'2_PA'!$P$25:$P$29</c:f>
              <c:numCache>
                <c:formatCode>General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30</c:v>
                </c:pt>
                <c:pt idx="3">
                  <c:v>31</c:v>
                </c:pt>
                <c:pt idx="4">
                  <c:v>96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'2_PA'!$O$2:$O$6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'2_PA'!$P$2:$P$6</c:f>
              <c:numCache>
                <c:formatCode>General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31</c:v>
                </c:pt>
                <c:pt idx="4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619264"/>
        <c:axId val="66620800"/>
        <c:axId val="0"/>
      </c:bar3DChart>
      <c:catAx>
        <c:axId val="66619264"/>
        <c:scaling>
          <c:orientation val="minMax"/>
        </c:scaling>
        <c:delete val="0"/>
        <c:axPos val="l"/>
        <c:majorTickMark val="out"/>
        <c:minorTickMark val="none"/>
        <c:tickLblPos val="nextTo"/>
        <c:crossAx val="66620800"/>
        <c:crosses val="autoZero"/>
        <c:auto val="1"/>
        <c:lblAlgn val="ctr"/>
        <c:lblOffset val="100"/>
        <c:noMultiLvlLbl val="0"/>
      </c:catAx>
      <c:valAx>
        <c:axId val="666208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661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Preventivo</c:v>
          </c:tx>
          <c:spPr>
            <a:scene3d>
              <a:camera prst="orthographicFront"/>
              <a:lightRig rig="threePt" dir="t"/>
            </a:scene3d>
            <a:sp3d/>
          </c:spPr>
          <c:invertIfNegative val="0"/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'2_PA'!$Q$30</c:f>
              <c:numCache>
                <c:formatCode>"€"\ #,##0.00</c:formatCode>
                <c:ptCount val="1"/>
                <c:pt idx="0">
                  <c:v>4217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'2_PA'!$Q$7</c:f>
              <c:numCache>
                <c:formatCode>"€"\ #,##0.00</c:formatCode>
                <c:ptCount val="1"/>
                <c:pt idx="0">
                  <c:v>4187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310208"/>
        <c:axId val="75311744"/>
        <c:axId val="0"/>
      </c:bar3DChart>
      <c:catAx>
        <c:axId val="75310208"/>
        <c:scaling>
          <c:orientation val="minMax"/>
        </c:scaling>
        <c:delete val="0"/>
        <c:axPos val="l"/>
        <c:majorTickMark val="out"/>
        <c:minorTickMark val="none"/>
        <c:tickLblPos val="nextTo"/>
        <c:crossAx val="75311744"/>
        <c:crosses val="autoZero"/>
        <c:auto val="1"/>
        <c:lblAlgn val="ctr"/>
        <c:lblOffset val="100"/>
        <c:noMultiLvlLbl val="0"/>
      </c:catAx>
      <c:valAx>
        <c:axId val="75311744"/>
        <c:scaling>
          <c:orientation val="minMax"/>
        </c:scaling>
        <c:delete val="0"/>
        <c:axPos val="b"/>
        <c:majorGridlines/>
        <c:numFmt formatCode="&quot;€&quot;\ #,##0.00" sourceLinked="1"/>
        <c:majorTickMark val="out"/>
        <c:minorTickMark val="none"/>
        <c:tickLblPos val="nextTo"/>
        <c:crossAx val="75310208"/>
        <c:crosses val="autoZero"/>
        <c:crossBetween val="between"/>
        <c:majorUnit val="100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Grafici!$B$2:$B$8</c:f>
              <c:numCache>
                <c:formatCode>General</c:formatCode>
                <c:ptCount val="7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Grafici!$C$1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Grafici!$C$2:$C$8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Grafici!$D$1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Grafici!$D$2:$D$8</c:f>
              <c:numCache>
                <c:formatCode>General</c:formatCode>
                <c:ptCount val="7"/>
                <c:pt idx="0">
                  <c:v>12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</c:ser>
        <c:ser>
          <c:idx val="3"/>
          <c:order val="3"/>
          <c:tx>
            <c:strRef>
              <c:f>Grafici!$E$1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Grafici!$E$2:$E$8</c:f>
              <c:numCache>
                <c:formatCode>General</c:formatCode>
                <c:ptCount val="7"/>
                <c:pt idx="0">
                  <c:v>10</c:v>
                </c:pt>
                <c:pt idx="1">
                  <c:v>35</c:v>
                </c:pt>
                <c:pt idx="2">
                  <c:v>27</c:v>
                </c:pt>
                <c:pt idx="3">
                  <c:v>31</c:v>
                </c:pt>
                <c:pt idx="4">
                  <c:v>20</c:v>
                </c:pt>
                <c:pt idx="5">
                  <c:v>27</c:v>
                </c:pt>
                <c:pt idx="6">
                  <c:v>51</c:v>
                </c:pt>
              </c:numCache>
            </c:numRef>
          </c:val>
        </c:ser>
        <c:ser>
          <c:idx val="4"/>
          <c:order val="4"/>
          <c:tx>
            <c:strRef>
              <c:f>Grafici!$F$1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Grafici!$F$2:$F$8</c:f>
              <c:numCache>
                <c:formatCode>General</c:formatCode>
                <c:ptCount val="7"/>
                <c:pt idx="0">
                  <c:v>59</c:v>
                </c:pt>
                <c:pt idx="1">
                  <c:v>29</c:v>
                </c:pt>
                <c:pt idx="2">
                  <c:v>33</c:v>
                </c:pt>
                <c:pt idx="3">
                  <c:v>36</c:v>
                </c:pt>
                <c:pt idx="4">
                  <c:v>39</c:v>
                </c:pt>
                <c:pt idx="5">
                  <c:v>42</c:v>
                </c:pt>
                <c:pt idx="6">
                  <c:v>7</c:v>
                </c:pt>
              </c:numCache>
            </c:numRef>
          </c:val>
        </c:ser>
        <c:ser>
          <c:idx val="5"/>
          <c:order val="5"/>
          <c:tx>
            <c:strRef>
              <c:f>Grafici!$G$1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Grafici!$G$2:$G$8</c:f>
              <c:numCache>
                <c:formatCode>General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23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295168"/>
        <c:axId val="76313344"/>
      </c:barChart>
      <c:catAx>
        <c:axId val="7629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76313344"/>
        <c:crosses val="autoZero"/>
        <c:auto val="1"/>
        <c:lblAlgn val="ctr"/>
        <c:lblOffset val="100"/>
        <c:noMultiLvlLbl val="0"/>
      </c:catAx>
      <c:valAx>
        <c:axId val="7631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9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Grafici!$F$40:$F$45</c:f>
              <c:numCache>
                <c:formatCode>General</c:formatCode>
                <c:ptCount val="6"/>
                <c:pt idx="0">
                  <c:v>59</c:v>
                </c:pt>
                <c:pt idx="1">
                  <c:v>49</c:v>
                </c:pt>
                <c:pt idx="2">
                  <c:v>30</c:v>
                </c:pt>
                <c:pt idx="3">
                  <c:v>201</c:v>
                </c:pt>
                <c:pt idx="4">
                  <c:v>245</c:v>
                </c:pt>
                <c:pt idx="5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Grafici!$G$40:$G$45</c:f>
              <c:numCache>
                <c:formatCode>General</c:formatCode>
                <c:ptCount val="6"/>
                <c:pt idx="0">
                  <c:v>1770</c:v>
                </c:pt>
                <c:pt idx="1">
                  <c:v>980</c:v>
                </c:pt>
                <c:pt idx="2">
                  <c:v>750</c:v>
                </c:pt>
                <c:pt idx="3">
                  <c:v>3015</c:v>
                </c:pt>
                <c:pt idx="4">
                  <c:v>5390</c:v>
                </c:pt>
                <c:pt idx="5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601266</xdr:colOff>
      <xdr:row>31</xdr:row>
      <xdr:rowOff>77986</xdr:rowOff>
    </xdr:from>
    <xdr:to>
      <xdr:col>17</xdr:col>
      <xdr:colOff>803672</xdr:colOff>
      <xdr:row>45</xdr:row>
      <xdr:rowOff>130373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728382</xdr:colOff>
      <xdr:row>47</xdr:row>
      <xdr:rowOff>68356</xdr:rowOff>
    </xdr:from>
    <xdr:to>
      <xdr:col>20</xdr:col>
      <xdr:colOff>488674</xdr:colOff>
      <xdr:row>61</xdr:row>
      <xdr:rowOff>144556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9523</xdr:rowOff>
    </xdr:from>
    <xdr:to>
      <xdr:col>18</xdr:col>
      <xdr:colOff>171451</xdr:colOff>
      <xdr:row>32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34</xdr:row>
      <xdr:rowOff>76199</xdr:rowOff>
    </xdr:from>
    <xdr:to>
      <xdr:col>16</xdr:col>
      <xdr:colOff>476250</xdr:colOff>
      <xdr:row>52</xdr:row>
      <xdr:rowOff>47624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53</xdr:row>
      <xdr:rowOff>66675</xdr:rowOff>
    </xdr:from>
    <xdr:to>
      <xdr:col>16</xdr:col>
      <xdr:colOff>419100</xdr:colOff>
      <xdr:row>71</xdr:row>
      <xdr:rowOff>104775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topLeftCell="A22" zoomScaleNormal="100" workbookViewId="0">
      <selection activeCell="P43" sqref="P43"/>
    </sheetView>
  </sheetViews>
  <sheetFormatPr defaultRowHeight="15" x14ac:dyDescent="0.25"/>
  <cols>
    <col min="1" max="1" width="19.85546875" customWidth="1"/>
    <col min="2" max="3" width="3.42578125" customWidth="1"/>
    <col min="4" max="4" width="8.85546875" customWidth="1"/>
    <col min="5" max="6" width="3.42578125" customWidth="1"/>
    <col min="7" max="7" width="8.5703125" customWidth="1"/>
    <col min="8" max="9" width="3.42578125" customWidth="1"/>
    <col min="10" max="10" width="6.85546875" customWidth="1"/>
    <col min="11" max="12" width="3.42578125" customWidth="1"/>
    <col min="13" max="13" width="7" customWidth="1"/>
    <col min="14" max="15" width="3.42578125" customWidth="1"/>
    <col min="16" max="16" width="6.28515625" customWidth="1"/>
    <col min="17" max="18" width="3.42578125" customWidth="1"/>
    <col min="19" max="19" width="8.28515625" customWidth="1"/>
    <col min="20" max="20" width="16.140625" customWidth="1"/>
    <col min="21" max="21" width="28.7109375" customWidth="1"/>
    <col min="22" max="22" width="11" customWidth="1"/>
    <col min="28" max="28" width="20" customWidth="1"/>
    <col min="41" max="58" width="3.42578125" customWidth="1"/>
  </cols>
  <sheetData>
    <row r="1" spans="1:60" ht="15.75" thickBot="1" x14ac:dyDescent="0.3">
      <c r="A1" s="147" t="s">
        <v>0</v>
      </c>
      <c r="B1" s="148" t="s">
        <v>21</v>
      </c>
      <c r="C1" s="148" t="s">
        <v>22</v>
      </c>
      <c r="D1" s="148" t="s">
        <v>74</v>
      </c>
      <c r="E1" s="148" t="s">
        <v>23</v>
      </c>
      <c r="F1" s="148" t="s">
        <v>24</v>
      </c>
      <c r="G1" s="148" t="s">
        <v>25</v>
      </c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7" t="s">
        <v>14</v>
      </c>
    </row>
    <row r="2" spans="1:60" x14ac:dyDescent="0.25">
      <c r="A2" s="147" t="s">
        <v>7</v>
      </c>
      <c r="B2" s="148">
        <f>SUM(AO4:AQ4,AO14:AQ15,AO31:AQ32,AO48:AQ49)</f>
        <v>17</v>
      </c>
      <c r="C2" s="148">
        <f>SUM(AR4:AT4,AR14:AT15,AR31:AT32,AR48:AT49)</f>
        <v>10</v>
      </c>
      <c r="D2" s="148">
        <f>SUM(AU4:AW4,AU14:AW15,AU31:AW32,AU48:AW49)</f>
        <v>15</v>
      </c>
      <c r="E2" s="148">
        <f>SUM(AX4:AZ4,AX14:AZ15,AX31:AZ32,AX48:AZ49)</f>
        <v>10</v>
      </c>
      <c r="F2" s="148">
        <f>SUM(BA4:BC4,BA14:BC15,BA31:BC32,BA48:BC49)</f>
        <v>59</v>
      </c>
      <c r="G2" s="148">
        <f>SUM(BD4:BF4,BD14:BF15,BD31:BF32,BD48:BF49)</f>
        <v>4</v>
      </c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>
        <f>SUM(B2:G2)</f>
        <v>115</v>
      </c>
      <c r="AA2" t="s">
        <v>74</v>
      </c>
      <c r="AB2" s="149" t="str">
        <f>'1_AN'!O2</f>
        <v>Membro</v>
      </c>
      <c r="AC2" s="189" t="str">
        <f>'1_AN'!P2</f>
        <v>I Periodo</v>
      </c>
      <c r="AD2" s="190"/>
      <c r="AE2" s="191"/>
      <c r="AF2" s="189" t="str">
        <f>'1_AN'!S2</f>
        <v>II Periodo</v>
      </c>
      <c r="AG2" s="190"/>
      <c r="AH2" s="190"/>
      <c r="AI2" s="183" t="str">
        <f>'1_AN'!V2</f>
        <v>Totale</v>
      </c>
      <c r="AJ2">
        <f>SUM(AI4:AI10)</f>
        <v>138</v>
      </c>
      <c r="AO2" t="s">
        <v>21</v>
      </c>
      <c r="AP2" t="s">
        <v>21</v>
      </c>
      <c r="AQ2" t="s">
        <v>21</v>
      </c>
      <c r="AR2" t="s">
        <v>22</v>
      </c>
      <c r="AS2" t="s">
        <v>22</v>
      </c>
      <c r="AT2" t="s">
        <v>22</v>
      </c>
      <c r="AU2" s="148" t="s">
        <v>74</v>
      </c>
      <c r="AV2" s="148" t="s">
        <v>74</v>
      </c>
      <c r="AW2" s="148" t="s">
        <v>74</v>
      </c>
      <c r="AX2" s="148" t="s">
        <v>23</v>
      </c>
      <c r="AY2" s="148" t="s">
        <v>23</v>
      </c>
      <c r="AZ2" s="148" t="s">
        <v>23</v>
      </c>
      <c r="BA2" s="148" t="s">
        <v>24</v>
      </c>
      <c r="BB2" s="148" t="s">
        <v>24</v>
      </c>
      <c r="BC2" s="148" t="s">
        <v>24</v>
      </c>
      <c r="BD2" s="148" t="s">
        <v>25</v>
      </c>
      <c r="BE2" s="148" t="s">
        <v>25</v>
      </c>
      <c r="BF2" s="148" t="s">
        <v>25</v>
      </c>
    </row>
    <row r="3" spans="1:60" ht="15.75" thickBot="1" x14ac:dyDescent="0.3">
      <c r="A3" s="147" t="s">
        <v>8</v>
      </c>
      <c r="B3" s="148" t="b">
        <f>B24=SUM(AO5:AQ5,AO15:AQ16,AO32:AQ33,AO49:AQ50)</f>
        <v>0</v>
      </c>
      <c r="C3" s="148">
        <f t="shared" ref="C3:C8" si="0">SUM(AR5:AT5,AR15:AT16,AR32:AT33,AR49:AT50)</f>
        <v>0</v>
      </c>
      <c r="D3" s="148">
        <f t="shared" ref="D3:D8" si="1">SUM(AU5:AW5,AU15:AW16,AU32:AW33,AU49:AW50)</f>
        <v>11</v>
      </c>
      <c r="E3" s="148">
        <f t="shared" ref="E3:E8" si="2">SUM(AX5:AZ5,AX15:AZ16,AX32:AZ33,AX49:AZ50)</f>
        <v>41</v>
      </c>
      <c r="F3" s="148">
        <f t="shared" ref="F3:F8" si="3">SUM(BA5:BC5,BA15:BC16,BA32:BC33,BA49:BC50)</f>
        <v>28</v>
      </c>
      <c r="G3" s="148">
        <f t="shared" ref="G3:G8" si="4">SUM(BD5:BF5,BD15:BF16,BD32:BF33,BD49:BF50)</f>
        <v>12</v>
      </c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7"/>
      <c r="AB3" s="150">
        <f>'1_AN'!O3</f>
        <v>0</v>
      </c>
      <c r="AC3" s="104" t="str">
        <f>'1_AN'!P3</f>
        <v>Ruolo</v>
      </c>
      <c r="AD3" s="105" t="str">
        <f>'1_AN'!Q3</f>
        <v>Ore</v>
      </c>
      <c r="AE3" s="106" t="str">
        <f>'1_AN'!R3</f>
        <v>Fase</v>
      </c>
      <c r="AF3" s="104" t="str">
        <f>'1_AN'!S3</f>
        <v>Ruolo</v>
      </c>
      <c r="AG3" s="105" t="str">
        <f>'1_AN'!T3</f>
        <v>Ore</v>
      </c>
      <c r="AH3" s="107" t="str">
        <f>'1_AN'!U3</f>
        <v>Fase</v>
      </c>
      <c r="AI3" s="184"/>
    </row>
    <row r="4" spans="1:60" x14ac:dyDescent="0.25">
      <c r="A4" s="147" t="s">
        <v>10</v>
      </c>
      <c r="B4" s="148">
        <f t="shared" ref="B4:B8" si="5">SUM(AO6:AQ6,AO16:AQ17,AO33:AQ34,AO50:AQ51)</f>
        <v>13</v>
      </c>
      <c r="C4" s="148">
        <f t="shared" si="0"/>
        <v>20</v>
      </c>
      <c r="D4" s="148">
        <f t="shared" si="1"/>
        <v>11</v>
      </c>
      <c r="E4" s="148">
        <f t="shared" si="2"/>
        <v>33</v>
      </c>
      <c r="F4" s="148">
        <f t="shared" si="3"/>
        <v>29</v>
      </c>
      <c r="G4" s="148">
        <f t="shared" si="4"/>
        <v>12</v>
      </c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7"/>
      <c r="AB4" s="108" t="str">
        <f>'1_AN'!O4</f>
        <v>Begolo Marco</v>
      </c>
      <c r="AC4" s="109" t="str">
        <f>'1_AN'!P4</f>
        <v>RE</v>
      </c>
      <c r="AD4" s="110">
        <f>'1_AN'!Q4</f>
        <v>13</v>
      </c>
      <c r="AE4" s="111" t="str">
        <f>'1_AN'!R4</f>
        <v>tutte</v>
      </c>
      <c r="AF4" s="109" t="str">
        <f>'1_AN'!S4</f>
        <v>AN</v>
      </c>
      <c r="AG4" s="110">
        <f>'1_AN'!T4</f>
        <v>6</v>
      </c>
      <c r="AH4" s="112" t="str">
        <f>'1_AN'!U4</f>
        <v>AN 1, 4.1, 4.2</v>
      </c>
      <c r="AI4" s="35">
        <f>'1_AN'!V4</f>
        <v>19</v>
      </c>
      <c r="AO4">
        <f>IF($AC4=AO$2,$AD4,0)</f>
        <v>13</v>
      </c>
      <c r="AP4">
        <f t="shared" ref="AP4:AP10" si="6">IF($AF4=AP$2,$AG4,0)</f>
        <v>0</v>
      </c>
      <c r="AQ4">
        <f>IF($AI4=AQ$2,$AJ4,0)</f>
        <v>0</v>
      </c>
      <c r="AR4">
        <f t="shared" ref="AR4:AR10" si="7">IF($AC4=AR$2,$AD4,0)</f>
        <v>0</v>
      </c>
      <c r="AS4">
        <f t="shared" ref="AS4:AS10" si="8">IF($AF4=AS$2,$AG4,0)</f>
        <v>0</v>
      </c>
      <c r="AU4">
        <f t="shared" ref="AU4:AU10" si="9">IF($AC4=AU$2,$AD4,0)</f>
        <v>0</v>
      </c>
      <c r="AV4">
        <f t="shared" ref="AV4:AV10" si="10">IF($AF4=AV$2,$AG4,0)</f>
        <v>6</v>
      </c>
      <c r="AX4">
        <f t="shared" ref="AX4:AX10" si="11">IF($AC4=AX$2,$AD4,0)</f>
        <v>0</v>
      </c>
      <c r="AY4">
        <f t="shared" ref="AY4:AY10" si="12">IF($AF4=AY$2,$AG4,0)</f>
        <v>0</v>
      </c>
      <c r="BA4">
        <f t="shared" ref="BA4:BA10" si="13">IF($AC4=BA$2,$AD4,0)</f>
        <v>0</v>
      </c>
      <c r="BB4">
        <f t="shared" ref="BB4:BB10" si="14">IF($AF4=BB$2,$AG4,0)</f>
        <v>0</v>
      </c>
      <c r="BD4">
        <f t="shared" ref="BD4:BD10" si="15">IF($AC4=BD$2,$AD4,0)</f>
        <v>0</v>
      </c>
      <c r="BE4">
        <f t="shared" ref="BE4:BE10" si="16">IF($AF4=BE$2,$AG4,0)</f>
        <v>0</v>
      </c>
      <c r="BG4" s="158">
        <f>SUM(AO4:BF4)</f>
        <v>19</v>
      </c>
    </row>
    <row r="5" spans="1:60" x14ac:dyDescent="0.25">
      <c r="A5" s="147" t="s">
        <v>9</v>
      </c>
      <c r="B5" s="148">
        <f t="shared" si="5"/>
        <v>10</v>
      </c>
      <c r="C5" s="148">
        <f t="shared" si="0"/>
        <v>10</v>
      </c>
      <c r="D5" s="148">
        <f t="shared" si="1"/>
        <v>13</v>
      </c>
      <c r="E5" s="148">
        <f t="shared" si="2"/>
        <v>23</v>
      </c>
      <c r="F5" s="148">
        <f t="shared" si="3"/>
        <v>24</v>
      </c>
      <c r="G5" s="148">
        <f t="shared" si="4"/>
        <v>24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7"/>
      <c r="AB5" s="113" t="str">
        <f>'1_AN'!O5</f>
        <v>Facchin Gabriele</v>
      </c>
      <c r="AC5" s="76" t="str">
        <f>'1_AN'!P5</f>
        <v>AN</v>
      </c>
      <c r="AD5" s="114">
        <f>'1_AN'!Q5</f>
        <v>11</v>
      </c>
      <c r="AE5" s="115" t="str">
        <f>'1_AN'!R5</f>
        <v>AN 1, 4.1, 4.2</v>
      </c>
      <c r="AF5" s="76" t="str">
        <f>'1_AN'!S5</f>
        <v>VE</v>
      </c>
      <c r="AG5" s="114">
        <f>'1_AN'!T5</f>
        <v>8</v>
      </c>
      <c r="AH5" s="116" t="str">
        <f>'1_AN'!U5</f>
        <v>AN 1, 4.3, 5.1</v>
      </c>
      <c r="AI5" s="117">
        <f>'1_AN'!V5</f>
        <v>19</v>
      </c>
      <c r="AO5">
        <f t="shared" ref="AO5:AO10" si="17">IF($AC5=AO$2,$AD5,0)</f>
        <v>0</v>
      </c>
      <c r="AP5">
        <f t="shared" si="6"/>
        <v>0</v>
      </c>
      <c r="AQ5">
        <f t="shared" ref="AQ5:AQ10" si="18">IF($AI5=AQ$2,$AG5,0)</f>
        <v>0</v>
      </c>
      <c r="AR5">
        <f t="shared" si="7"/>
        <v>0</v>
      </c>
      <c r="AS5">
        <f t="shared" si="8"/>
        <v>0</v>
      </c>
      <c r="AU5">
        <f t="shared" si="9"/>
        <v>11</v>
      </c>
      <c r="AV5">
        <f t="shared" si="10"/>
        <v>0</v>
      </c>
      <c r="AX5">
        <f t="shared" si="11"/>
        <v>0</v>
      </c>
      <c r="AY5">
        <f t="shared" si="12"/>
        <v>8</v>
      </c>
      <c r="BA5">
        <f t="shared" si="13"/>
        <v>0</v>
      </c>
      <c r="BB5">
        <f t="shared" si="14"/>
        <v>0</v>
      </c>
      <c r="BD5">
        <f t="shared" si="15"/>
        <v>0</v>
      </c>
      <c r="BE5">
        <f t="shared" si="16"/>
        <v>0</v>
      </c>
      <c r="BG5" s="158">
        <f t="shared" ref="BG5:BG61" si="19">SUM(AO5:BF5)</f>
        <v>19</v>
      </c>
    </row>
    <row r="6" spans="1:60" x14ac:dyDescent="0.25">
      <c r="A6" s="147" t="s">
        <v>11</v>
      </c>
      <c r="B6" s="148">
        <f t="shared" si="5"/>
        <v>10</v>
      </c>
      <c r="C6" s="148">
        <f t="shared" si="0"/>
        <v>4</v>
      </c>
      <c r="D6" s="148">
        <f t="shared" si="1"/>
        <v>12</v>
      </c>
      <c r="E6" s="148">
        <f t="shared" si="2"/>
        <v>37</v>
      </c>
      <c r="F6" s="148">
        <f t="shared" si="3"/>
        <v>33</v>
      </c>
      <c r="G6" s="148">
        <f t="shared" si="4"/>
        <v>20</v>
      </c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7"/>
      <c r="AB6" s="113" t="str">
        <f>'1_AN'!O6</f>
        <v>Cornaglia Alessando</v>
      </c>
      <c r="AC6" s="76" t="str">
        <f>'1_AN'!P6</f>
        <v>AN</v>
      </c>
      <c r="AD6" s="114">
        <f>'1_AN'!Q6</f>
        <v>11</v>
      </c>
      <c r="AE6" s="115" t="str">
        <f>'1_AN'!R6</f>
        <v>AN 1, 4.1, 4.2</v>
      </c>
      <c r="AF6" s="76" t="str">
        <f>'1_AN'!S6</f>
        <v>AM</v>
      </c>
      <c r="AG6" s="114">
        <f>'1_AN'!T6</f>
        <v>10</v>
      </c>
      <c r="AH6" s="120" t="str">
        <f>'1_AN'!U6</f>
        <v>tutte</v>
      </c>
      <c r="AI6" s="117">
        <f>'1_AN'!V6</f>
        <v>21</v>
      </c>
      <c r="AO6">
        <f t="shared" si="17"/>
        <v>0</v>
      </c>
      <c r="AP6">
        <f t="shared" si="6"/>
        <v>0</v>
      </c>
      <c r="AQ6">
        <f t="shared" si="18"/>
        <v>0</v>
      </c>
      <c r="AR6">
        <f t="shared" si="7"/>
        <v>0</v>
      </c>
      <c r="AS6">
        <f t="shared" si="8"/>
        <v>10</v>
      </c>
      <c r="AU6">
        <f t="shared" si="9"/>
        <v>11</v>
      </c>
      <c r="AV6">
        <f t="shared" si="10"/>
        <v>0</v>
      </c>
      <c r="AX6">
        <f t="shared" si="11"/>
        <v>0</v>
      </c>
      <c r="AY6">
        <f t="shared" si="12"/>
        <v>0</v>
      </c>
      <c r="BA6">
        <f t="shared" si="13"/>
        <v>0</v>
      </c>
      <c r="BB6">
        <f t="shared" si="14"/>
        <v>0</v>
      </c>
      <c r="BD6">
        <f t="shared" si="15"/>
        <v>0</v>
      </c>
      <c r="BE6">
        <f t="shared" si="16"/>
        <v>0</v>
      </c>
      <c r="BG6" s="158">
        <f t="shared" si="19"/>
        <v>21</v>
      </c>
    </row>
    <row r="7" spans="1:60" x14ac:dyDescent="0.25">
      <c r="A7" s="147" t="s">
        <v>12</v>
      </c>
      <c r="B7" s="148">
        <f t="shared" si="5"/>
        <v>15</v>
      </c>
      <c r="C7" s="148">
        <f t="shared" si="0"/>
        <v>4</v>
      </c>
      <c r="D7" s="148">
        <f t="shared" si="1"/>
        <v>10</v>
      </c>
      <c r="E7" s="148">
        <f t="shared" si="2"/>
        <v>50</v>
      </c>
      <c r="F7" s="148">
        <f t="shared" si="3"/>
        <v>25</v>
      </c>
      <c r="G7" s="148">
        <f t="shared" si="4"/>
        <v>18</v>
      </c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7"/>
      <c r="AB7" s="113" t="str">
        <f>'1_AN'!O7</f>
        <v>Dalla Pietà Massimo</v>
      </c>
      <c r="AC7" s="76" t="str">
        <f>'1_AN'!P7</f>
        <v>AN</v>
      </c>
      <c r="AD7" s="114">
        <f>'1_AN'!Q7</f>
        <v>11</v>
      </c>
      <c r="AE7" s="115" t="str">
        <f>'1_AN'!R7</f>
        <v>AN 1, 4.1, 4.2</v>
      </c>
      <c r="AF7" s="76" t="str">
        <f>'1_AN'!S7</f>
        <v>VE</v>
      </c>
      <c r="AG7" s="114">
        <f>'1_AN'!T7</f>
        <v>8</v>
      </c>
      <c r="AH7" s="116" t="str">
        <f>'1_AN'!U7</f>
        <v>AN 1, 4.3, 5.1</v>
      </c>
      <c r="AI7" s="117">
        <f>'1_AN'!V7</f>
        <v>19</v>
      </c>
      <c r="AO7">
        <f t="shared" si="17"/>
        <v>0</v>
      </c>
      <c r="AP7">
        <f t="shared" si="6"/>
        <v>0</v>
      </c>
      <c r="AQ7">
        <f t="shared" si="18"/>
        <v>0</v>
      </c>
      <c r="AR7">
        <f t="shared" si="7"/>
        <v>0</v>
      </c>
      <c r="AS7">
        <f t="shared" si="8"/>
        <v>0</v>
      </c>
      <c r="AU7">
        <f t="shared" si="9"/>
        <v>11</v>
      </c>
      <c r="AV7">
        <f t="shared" si="10"/>
        <v>0</v>
      </c>
      <c r="AX7">
        <f t="shared" si="11"/>
        <v>0</v>
      </c>
      <c r="AY7">
        <f t="shared" si="12"/>
        <v>8</v>
      </c>
      <c r="BA7">
        <f t="shared" si="13"/>
        <v>0</v>
      </c>
      <c r="BB7">
        <f t="shared" si="14"/>
        <v>0</v>
      </c>
      <c r="BD7">
        <f t="shared" si="15"/>
        <v>0</v>
      </c>
      <c r="BE7">
        <f t="shared" si="16"/>
        <v>0</v>
      </c>
      <c r="BG7" s="158">
        <f t="shared" si="19"/>
        <v>19</v>
      </c>
    </row>
    <row r="8" spans="1:60" x14ac:dyDescent="0.25">
      <c r="A8" s="147" t="s">
        <v>13</v>
      </c>
      <c r="B8" s="148">
        <f t="shared" si="5"/>
        <v>25</v>
      </c>
      <c r="C8" s="148">
        <f t="shared" si="0"/>
        <v>14</v>
      </c>
      <c r="D8" s="148">
        <f t="shared" si="1"/>
        <v>0</v>
      </c>
      <c r="E8" s="148">
        <f t="shared" si="2"/>
        <v>31</v>
      </c>
      <c r="F8" s="148">
        <f t="shared" si="3"/>
        <v>35</v>
      </c>
      <c r="G8" s="148">
        <f t="shared" si="4"/>
        <v>18</v>
      </c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7"/>
      <c r="AB8" s="113" t="str">
        <f>'1_AN'!O8</f>
        <v>Braghetto Lorenzo</v>
      </c>
      <c r="AC8" s="76" t="str">
        <f>'1_AN'!P8</f>
        <v>VE</v>
      </c>
      <c r="AD8" s="114">
        <f>'1_AN'!Q8</f>
        <v>10</v>
      </c>
      <c r="AE8" s="115" t="str">
        <f>'1_AN'!R8</f>
        <v>AN 1, 4.3, 5.1</v>
      </c>
      <c r="AF8" s="76" t="str">
        <f>'1_AN'!S8</f>
        <v>AN</v>
      </c>
      <c r="AG8" s="114">
        <f>'1_AN'!T8</f>
        <v>10</v>
      </c>
      <c r="AH8" s="116" t="str">
        <f>'1_AN'!U8</f>
        <v>AN 1, 4.1, 4.2</v>
      </c>
      <c r="AI8" s="117">
        <f>'1_AN'!V8</f>
        <v>20</v>
      </c>
      <c r="AO8">
        <f t="shared" si="17"/>
        <v>0</v>
      </c>
      <c r="AP8">
        <f t="shared" si="6"/>
        <v>0</v>
      </c>
      <c r="AQ8">
        <f t="shared" si="18"/>
        <v>0</v>
      </c>
      <c r="AR8">
        <f t="shared" si="7"/>
        <v>0</v>
      </c>
      <c r="AS8">
        <f t="shared" si="8"/>
        <v>0</v>
      </c>
      <c r="AU8">
        <f t="shared" si="9"/>
        <v>0</v>
      </c>
      <c r="AV8">
        <f t="shared" si="10"/>
        <v>10</v>
      </c>
      <c r="AX8">
        <f t="shared" si="11"/>
        <v>10</v>
      </c>
      <c r="AY8">
        <f t="shared" si="12"/>
        <v>0</v>
      </c>
      <c r="BA8">
        <f t="shared" si="13"/>
        <v>0</v>
      </c>
      <c r="BB8">
        <f t="shared" si="14"/>
        <v>0</v>
      </c>
      <c r="BD8">
        <f t="shared" si="15"/>
        <v>0</v>
      </c>
      <c r="BE8">
        <f t="shared" si="16"/>
        <v>0</v>
      </c>
      <c r="BG8" s="158">
        <f t="shared" si="19"/>
        <v>20</v>
      </c>
    </row>
    <row r="9" spans="1:60" x14ac:dyDescent="0.25">
      <c r="A9" s="147" t="s">
        <v>14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7"/>
      <c r="AB9" s="113" t="str">
        <f>'1_AN'!O9</f>
        <v>Quadrio Giacomo</v>
      </c>
      <c r="AC9" s="76" t="str">
        <f>'1_AN'!P9</f>
        <v>VE</v>
      </c>
      <c r="AD9" s="114">
        <f>'1_AN'!Q9</f>
        <v>10</v>
      </c>
      <c r="AE9" s="121" t="str">
        <f>'1_AN'!R9</f>
        <v>AN 1, 4.3, 5.1</v>
      </c>
      <c r="AF9" s="76" t="str">
        <f>'1_AN'!S9</f>
        <v>AN</v>
      </c>
      <c r="AG9" s="114">
        <f>'1_AN'!T9</f>
        <v>10</v>
      </c>
      <c r="AH9" s="120" t="str">
        <f>'1_AN'!U9</f>
        <v>AN 1, 4.1, 4.2</v>
      </c>
      <c r="AI9" s="117">
        <f>'1_AN'!V9</f>
        <v>20</v>
      </c>
      <c r="AO9">
        <f t="shared" si="17"/>
        <v>0</v>
      </c>
      <c r="AP9">
        <f t="shared" si="6"/>
        <v>0</v>
      </c>
      <c r="AQ9">
        <f t="shared" si="18"/>
        <v>0</v>
      </c>
      <c r="AR9">
        <f t="shared" si="7"/>
        <v>0</v>
      </c>
      <c r="AS9">
        <f t="shared" si="8"/>
        <v>0</v>
      </c>
      <c r="AU9">
        <f t="shared" si="9"/>
        <v>0</v>
      </c>
      <c r="AV9">
        <f t="shared" si="10"/>
        <v>10</v>
      </c>
      <c r="AX9">
        <f t="shared" si="11"/>
        <v>10</v>
      </c>
      <c r="AY9">
        <f t="shared" si="12"/>
        <v>0</v>
      </c>
      <c r="BA9">
        <f t="shared" si="13"/>
        <v>0</v>
      </c>
      <c r="BB9">
        <f t="shared" si="14"/>
        <v>0</v>
      </c>
      <c r="BD9">
        <f t="shared" si="15"/>
        <v>0</v>
      </c>
      <c r="BE9">
        <f t="shared" si="16"/>
        <v>0</v>
      </c>
      <c r="BG9" s="158">
        <f t="shared" si="19"/>
        <v>20</v>
      </c>
    </row>
    <row r="10" spans="1:60" ht="15.75" thickBot="1" x14ac:dyDescent="0.3">
      <c r="AB10" s="122" t="str">
        <f>'1_AN'!O10</f>
        <v>Maggiolo Giorgio</v>
      </c>
      <c r="AC10" s="123" t="str">
        <f>'1_AN'!P10</f>
        <v>AM</v>
      </c>
      <c r="AD10" s="124">
        <f>'1_AN'!Q10</f>
        <v>10</v>
      </c>
      <c r="AE10" s="125" t="str">
        <f>'1_AN'!R10</f>
        <v>tutte</v>
      </c>
      <c r="AF10" s="123" t="str">
        <f>'1_AN'!S10</f>
        <v>RE</v>
      </c>
      <c r="AG10" s="124">
        <f>'1_AN'!T10</f>
        <v>10</v>
      </c>
      <c r="AH10" s="126" t="str">
        <f>'1_AN'!U10</f>
        <v>tutte</v>
      </c>
      <c r="AI10" s="127">
        <f>'1_AN'!V10</f>
        <v>20</v>
      </c>
      <c r="AO10">
        <f t="shared" si="17"/>
        <v>0</v>
      </c>
      <c r="AP10">
        <f t="shared" si="6"/>
        <v>10</v>
      </c>
      <c r="AQ10">
        <f t="shared" si="18"/>
        <v>0</v>
      </c>
      <c r="AR10">
        <f t="shared" si="7"/>
        <v>10</v>
      </c>
      <c r="AS10">
        <f t="shared" si="8"/>
        <v>0</v>
      </c>
      <c r="AU10">
        <f t="shared" si="9"/>
        <v>0</v>
      </c>
      <c r="AV10">
        <f t="shared" si="10"/>
        <v>0</v>
      </c>
      <c r="AX10">
        <f t="shared" si="11"/>
        <v>0</v>
      </c>
      <c r="AY10">
        <f t="shared" si="12"/>
        <v>0</v>
      </c>
      <c r="BA10">
        <f t="shared" si="13"/>
        <v>0</v>
      </c>
      <c r="BB10">
        <f t="shared" si="14"/>
        <v>0</v>
      </c>
      <c r="BD10">
        <f t="shared" si="15"/>
        <v>0</v>
      </c>
      <c r="BE10">
        <f t="shared" si="16"/>
        <v>0</v>
      </c>
      <c r="BG10" s="158">
        <f t="shared" si="19"/>
        <v>20</v>
      </c>
      <c r="BH10">
        <f>SUM(AO4:BE10)</f>
        <v>138</v>
      </c>
    </row>
    <row r="11" spans="1:60" ht="15.75" thickBot="1" x14ac:dyDescent="0.3">
      <c r="BG11" s="158">
        <f t="shared" si="19"/>
        <v>0</v>
      </c>
    </row>
    <row r="12" spans="1:60" x14ac:dyDescent="0.25">
      <c r="AA12" t="s">
        <v>123</v>
      </c>
      <c r="AB12" s="149" t="s">
        <v>126</v>
      </c>
      <c r="AC12" s="189" t="str">
        <f>'2_PA'!V9</f>
        <v>I Periodo</v>
      </c>
      <c r="AD12" s="192"/>
      <c r="AE12" s="193"/>
      <c r="AF12" s="179" t="str">
        <f>'2_PA'!Y9</f>
        <v>II Periodo</v>
      </c>
      <c r="AG12" s="180"/>
      <c r="AH12" s="181"/>
      <c r="AI12" s="179" t="str">
        <f>'2_PA'!AB9</f>
        <v>III Periodo</v>
      </c>
      <c r="AJ12" s="180"/>
      <c r="AK12" s="182"/>
      <c r="AL12" s="183" t="str">
        <f>'2_PA'!AE9</f>
        <v>Totale</v>
      </c>
      <c r="BG12" s="158">
        <f t="shared" si="19"/>
        <v>0</v>
      </c>
    </row>
    <row r="13" spans="1:60" ht="15.75" thickBot="1" x14ac:dyDescent="0.3">
      <c r="E13" t="e">
        <f>VALUE(AB14)</f>
        <v>#VALUE!</v>
      </c>
      <c r="AB13" s="150"/>
      <c r="AC13" s="26" t="str">
        <f>'2_PA'!V10</f>
        <v>Ruolo</v>
      </c>
      <c r="AD13" s="27" t="str">
        <f>'2_PA'!W10</f>
        <v>Ore</v>
      </c>
      <c r="AE13" s="28" t="str">
        <f>'2_PA'!X10</f>
        <v>Fase</v>
      </c>
      <c r="AF13" s="26" t="str">
        <f>'2_PA'!Y10</f>
        <v>Ruolo</v>
      </c>
      <c r="AG13" s="27" t="str">
        <f>'2_PA'!Z10</f>
        <v>Ore</v>
      </c>
      <c r="AH13" s="28" t="str">
        <f>'2_PA'!AA10</f>
        <v>Fase</v>
      </c>
      <c r="AI13" s="26" t="str">
        <f>'2_PA'!AB10</f>
        <v>Ruolo</v>
      </c>
      <c r="AJ13" s="27" t="str">
        <f>'2_PA'!AC10</f>
        <v>Ore</v>
      </c>
      <c r="AK13" s="29" t="str">
        <f>'2_PA'!AD10</f>
        <v>Fase</v>
      </c>
      <c r="AL13" s="184"/>
      <c r="AM13">
        <f>SUM(AL14:AL27)</f>
        <v>193</v>
      </c>
      <c r="BG13" s="158">
        <f t="shared" si="19"/>
        <v>0</v>
      </c>
    </row>
    <row r="14" spans="1:60" x14ac:dyDescent="0.25">
      <c r="F14" t="str">
        <f>IF(AB8=AB4&amp;AB7=AB10,"fghj","lllllllll")</f>
        <v>lllllllll</v>
      </c>
      <c r="AB14" s="31" t="str">
        <f>'2_PA'!U11</f>
        <v>Begolo Marco</v>
      </c>
      <c r="AC14" s="32" t="str">
        <f>'2_PA'!V11</f>
        <v>AN</v>
      </c>
      <c r="AD14" s="33">
        <f>'2_PA'!W11</f>
        <v>9</v>
      </c>
      <c r="AE14" s="34" t="str">
        <f>'2_PA'!X11</f>
        <v>PA 1.1</v>
      </c>
      <c r="AF14" s="32" t="str">
        <f>'2_PA'!Y11</f>
        <v>PR</v>
      </c>
      <c r="AG14" s="33">
        <f>'2_PA'!Z11</f>
        <v>10</v>
      </c>
      <c r="AH14" s="34" t="str">
        <f>'2_PA'!AA11</f>
        <v>PA 3.1</v>
      </c>
      <c r="AI14" s="32" t="str">
        <f>'2_PA'!AB11</f>
        <v>PR</v>
      </c>
      <c r="AJ14" s="33">
        <f>'2_PA'!AC11</f>
        <v>7</v>
      </c>
      <c r="AK14" s="7" t="str">
        <f>'2_PA'!AD11</f>
        <v>PA 3.2</v>
      </c>
      <c r="AL14" s="185">
        <f>'2_PA'!AE11</f>
        <v>26</v>
      </c>
      <c r="AO14">
        <f>IF($AC14=AO$2,$AD14,0)</f>
        <v>0</v>
      </c>
      <c r="AP14">
        <f>IF($AF14=AP$2,$AG14,0)</f>
        <v>0</v>
      </c>
      <c r="AQ14">
        <f>IF($AI14=AQ$2,$AJ14,0)</f>
        <v>0</v>
      </c>
      <c r="AR14">
        <f t="shared" ref="AR14:BD27" si="20">IF($AC14=AR$2,$AD14,0)</f>
        <v>0</v>
      </c>
      <c r="AS14">
        <f t="shared" ref="AS14:BE27" si="21">IF($AF14=AS$2,$AG14,0)</f>
        <v>0</v>
      </c>
      <c r="AT14">
        <f t="shared" ref="AT14:BF27" si="22">IF($AI14=AT$2,$AJ14,0)</f>
        <v>0</v>
      </c>
      <c r="AU14">
        <f t="shared" ref="AU14:AU15" si="23">IF($AC14=AU$2,$AD14,0)</f>
        <v>9</v>
      </c>
      <c r="AV14">
        <f t="shared" ref="AV14:AV15" si="24">IF($AF14=AV$2,$AG14,0)</f>
        <v>0</v>
      </c>
      <c r="AW14">
        <f t="shared" ref="AW14:AW15" si="25">IF($AI14=AW$2,$AJ14,0)</f>
        <v>0</v>
      </c>
      <c r="AX14">
        <f t="shared" ref="AX14:AX15" si="26">IF($AC14=AX$2,$AD14,0)</f>
        <v>0</v>
      </c>
      <c r="AY14">
        <f t="shared" ref="AY14:AY15" si="27">IF($AF14=AY$2,$AG14,0)</f>
        <v>0</v>
      </c>
      <c r="AZ14">
        <f t="shared" ref="AZ14:AZ15" si="28">IF($AI14=AZ$2,$AJ14,0)</f>
        <v>0</v>
      </c>
      <c r="BA14">
        <f t="shared" ref="BA14:BA15" si="29">IF($AC14=BA$2,$AD14,0)</f>
        <v>0</v>
      </c>
      <c r="BB14">
        <f t="shared" ref="BB14:BB15" si="30">IF($AF14=BB$2,$AG14,0)</f>
        <v>10</v>
      </c>
      <c r="BC14">
        <f t="shared" ref="BC14:BC15" si="31">IF($AI14=BC$2,$AJ14,0)</f>
        <v>7</v>
      </c>
      <c r="BD14">
        <f t="shared" ref="BD14:BD15" si="32">IF($AC14=BD$2,$AD14,0)</f>
        <v>0</v>
      </c>
      <c r="BE14">
        <f t="shared" ref="BE14:BE15" si="33">IF($AF14=BE$2,$AG14,0)</f>
        <v>0</v>
      </c>
      <c r="BF14">
        <f t="shared" ref="BF14:BF15" si="34">IF($AI14=BF$2,$AJ14,0)</f>
        <v>0</v>
      </c>
      <c r="BG14" s="158">
        <f t="shared" si="19"/>
        <v>26</v>
      </c>
      <c r="BH14">
        <f>SUM(AO14:BF27)</f>
        <v>193</v>
      </c>
    </row>
    <row r="15" spans="1:60" x14ac:dyDescent="0.25">
      <c r="B15">
        <f>IF(AB10=A2,AA12,0)</f>
        <v>0</v>
      </c>
      <c r="AB15" s="35">
        <f>'2_PA'!U12</f>
        <v>0</v>
      </c>
      <c r="AC15" s="36">
        <f>'2_PA'!V12</f>
        <v>0</v>
      </c>
      <c r="AD15" s="37">
        <f>'2_PA'!W12</f>
        <v>0</v>
      </c>
      <c r="AE15" s="38">
        <f>'2_PA'!X12</f>
        <v>0</v>
      </c>
      <c r="AF15" s="36">
        <f>'2_PA'!Y12</f>
        <v>0</v>
      </c>
      <c r="AG15" s="37">
        <f>'2_PA'!Z12</f>
        <v>0</v>
      </c>
      <c r="AH15" s="38">
        <f>'2_PA'!AA12</f>
        <v>0</v>
      </c>
      <c r="AI15" s="36">
        <f>'2_PA'!AB12</f>
        <v>0</v>
      </c>
      <c r="AJ15" s="37">
        <f>'2_PA'!AC12</f>
        <v>0</v>
      </c>
      <c r="AK15" s="139">
        <f>'2_PA'!AD12</f>
        <v>0</v>
      </c>
      <c r="AL15" s="177"/>
      <c r="AO15">
        <f>IF($AC15=AO$2,$AD15,0)</f>
        <v>0</v>
      </c>
      <c r="AP15">
        <f>IF($AF15=AP$2,$AG15,0)</f>
        <v>0</v>
      </c>
      <c r="AQ15">
        <f>IF($AI15=AQ$2,$AJ15,0)</f>
        <v>0</v>
      </c>
      <c r="AR15">
        <f t="shared" si="20"/>
        <v>0</v>
      </c>
      <c r="AS15">
        <f t="shared" si="21"/>
        <v>0</v>
      </c>
      <c r="AT15">
        <f t="shared" si="22"/>
        <v>0</v>
      </c>
      <c r="AU15">
        <f t="shared" si="23"/>
        <v>0</v>
      </c>
      <c r="AV15">
        <f t="shared" si="24"/>
        <v>0</v>
      </c>
      <c r="AW15">
        <f t="shared" si="25"/>
        <v>0</v>
      </c>
      <c r="AX15">
        <f t="shared" si="26"/>
        <v>0</v>
      </c>
      <c r="AY15">
        <f t="shared" si="27"/>
        <v>0</v>
      </c>
      <c r="AZ15">
        <f t="shared" si="28"/>
        <v>0</v>
      </c>
      <c r="BA15">
        <f t="shared" si="29"/>
        <v>0</v>
      </c>
      <c r="BB15">
        <f t="shared" si="30"/>
        <v>0</v>
      </c>
      <c r="BC15">
        <f t="shared" si="31"/>
        <v>0</v>
      </c>
      <c r="BD15">
        <f t="shared" si="32"/>
        <v>0</v>
      </c>
      <c r="BE15">
        <f t="shared" si="33"/>
        <v>0</v>
      </c>
      <c r="BF15">
        <f t="shared" si="34"/>
        <v>0</v>
      </c>
      <c r="BG15" s="158">
        <f t="shared" si="19"/>
        <v>0</v>
      </c>
    </row>
    <row r="16" spans="1:60" x14ac:dyDescent="0.25">
      <c r="AB16" s="31" t="str">
        <f>'2_PA'!U13</f>
        <v>Facchin Gabriele</v>
      </c>
      <c r="AC16" s="32" t="str">
        <f>'2_PA'!V13</f>
        <v>RE</v>
      </c>
      <c r="AD16" s="33">
        <f>'2_PA'!W13</f>
        <v>5</v>
      </c>
      <c r="AE16" s="34" t="str">
        <f>'2_PA'!X13</f>
        <v>PA 1.2 e 2.0</v>
      </c>
      <c r="AF16" s="32" t="str">
        <f>'2_PA'!Y13</f>
        <v>VE</v>
      </c>
      <c r="AG16" s="33">
        <f>'2_PA'!Z13</f>
        <v>8</v>
      </c>
      <c r="AH16" s="34" t="str">
        <f>'2_PA'!AA13</f>
        <v>PA 4.2</v>
      </c>
      <c r="AI16" s="32" t="str">
        <f>'2_PA'!AB13</f>
        <v>PR</v>
      </c>
      <c r="AJ16" s="33">
        <f>'2_PA'!AC13</f>
        <v>7</v>
      </c>
      <c r="AK16" s="7" t="str">
        <f>'2_PA'!AD13</f>
        <v>PA 3.2</v>
      </c>
      <c r="AL16" s="177">
        <f>'2_PA'!AE13</f>
        <v>27</v>
      </c>
      <c r="AO16">
        <f t="shared" ref="AO16:AO27" si="35">IF($AC16=AO$2,$AD16,0)</f>
        <v>5</v>
      </c>
      <c r="AP16">
        <f t="shared" ref="AP16:AP27" si="36">IF($AF16=AP$2,$AG16,0)</f>
        <v>0</v>
      </c>
      <c r="AQ16">
        <f t="shared" ref="AQ16:AQ27" si="37">IF($AI16=AQ$2,$AJ16,0)</f>
        <v>0</v>
      </c>
      <c r="AR16">
        <f t="shared" si="20"/>
        <v>0</v>
      </c>
      <c r="AS16">
        <f t="shared" si="21"/>
        <v>0</v>
      </c>
      <c r="AT16">
        <f t="shared" si="22"/>
        <v>0</v>
      </c>
      <c r="AU16">
        <f t="shared" si="20"/>
        <v>0</v>
      </c>
      <c r="AV16">
        <f t="shared" si="21"/>
        <v>0</v>
      </c>
      <c r="AW16">
        <f t="shared" si="22"/>
        <v>0</v>
      </c>
      <c r="AX16">
        <f t="shared" si="20"/>
        <v>0</v>
      </c>
      <c r="AY16">
        <f t="shared" si="21"/>
        <v>8</v>
      </c>
      <c r="AZ16">
        <f t="shared" si="22"/>
        <v>0</v>
      </c>
      <c r="BA16">
        <f t="shared" si="20"/>
        <v>0</v>
      </c>
      <c r="BB16">
        <f t="shared" si="21"/>
        <v>0</v>
      </c>
      <c r="BC16">
        <f t="shared" si="22"/>
        <v>7</v>
      </c>
      <c r="BD16">
        <f t="shared" si="20"/>
        <v>0</v>
      </c>
      <c r="BE16">
        <f t="shared" si="21"/>
        <v>0</v>
      </c>
      <c r="BF16">
        <f t="shared" si="22"/>
        <v>0</v>
      </c>
      <c r="BG16" s="158">
        <f t="shared" si="19"/>
        <v>20</v>
      </c>
    </row>
    <row r="17" spans="1:60" x14ac:dyDescent="0.25">
      <c r="AB17" s="31">
        <f>'2_PA'!U14</f>
        <v>0</v>
      </c>
      <c r="AC17" s="32" t="str">
        <f>'2_PA'!V14</f>
        <v>PR</v>
      </c>
      <c r="AD17" s="33">
        <f>'2_PA'!W14</f>
        <v>7</v>
      </c>
      <c r="AE17" s="34" t="str">
        <f>'2_PA'!X14</f>
        <v>PA 3.1</v>
      </c>
      <c r="AF17" s="32">
        <f>'2_PA'!Y14</f>
        <v>0</v>
      </c>
      <c r="AG17" s="33">
        <f>'2_PA'!Z14</f>
        <v>0</v>
      </c>
      <c r="AH17" s="34">
        <f>'2_PA'!AA14</f>
        <v>0</v>
      </c>
      <c r="AI17" s="32">
        <f>'2_PA'!AB14</f>
        <v>0</v>
      </c>
      <c r="AJ17" s="33">
        <f>'2_PA'!AC14</f>
        <v>0</v>
      </c>
      <c r="AK17" s="7">
        <f>'2_PA'!AD14</f>
        <v>0</v>
      </c>
      <c r="AL17" s="177"/>
      <c r="AO17">
        <f t="shared" si="35"/>
        <v>0</v>
      </c>
      <c r="AP17">
        <f t="shared" si="36"/>
        <v>0</v>
      </c>
      <c r="AQ17">
        <f t="shared" si="37"/>
        <v>0</v>
      </c>
      <c r="AR17">
        <f t="shared" si="20"/>
        <v>0</v>
      </c>
      <c r="AS17">
        <f t="shared" si="21"/>
        <v>0</v>
      </c>
      <c r="AT17">
        <f t="shared" si="22"/>
        <v>0</v>
      </c>
      <c r="AU17">
        <f t="shared" si="20"/>
        <v>0</v>
      </c>
      <c r="AV17">
        <f t="shared" si="21"/>
        <v>0</v>
      </c>
      <c r="AW17">
        <f t="shared" si="22"/>
        <v>0</v>
      </c>
      <c r="AX17">
        <f t="shared" si="20"/>
        <v>0</v>
      </c>
      <c r="AY17">
        <f t="shared" si="21"/>
        <v>0</v>
      </c>
      <c r="AZ17">
        <f t="shared" si="22"/>
        <v>0</v>
      </c>
      <c r="BA17">
        <f t="shared" si="20"/>
        <v>7</v>
      </c>
      <c r="BB17">
        <f t="shared" si="21"/>
        <v>0</v>
      </c>
      <c r="BC17">
        <f t="shared" si="22"/>
        <v>0</v>
      </c>
      <c r="BD17">
        <f t="shared" si="20"/>
        <v>0</v>
      </c>
      <c r="BE17">
        <f t="shared" si="21"/>
        <v>0</v>
      </c>
      <c r="BF17">
        <f t="shared" si="22"/>
        <v>0</v>
      </c>
      <c r="BG17" s="158">
        <f t="shared" si="19"/>
        <v>7</v>
      </c>
    </row>
    <row r="18" spans="1:60" x14ac:dyDescent="0.25">
      <c r="AB18" s="47" t="str">
        <f>'2_PA'!U15</f>
        <v>Cornaglia Alessando</v>
      </c>
      <c r="AC18" s="48" t="str">
        <f>'2_PA'!V15</f>
        <v>AN</v>
      </c>
      <c r="AD18" s="49">
        <f>'2_PA'!W15</f>
        <v>2</v>
      </c>
      <c r="AE18" s="50" t="str">
        <f>'2_PA'!X15</f>
        <v>PA 1.1</v>
      </c>
      <c r="AF18" s="48" t="str">
        <f>'2_PA'!Y15</f>
        <v>PR</v>
      </c>
      <c r="AG18" s="49">
        <f>'2_PA'!Z15</f>
        <v>9</v>
      </c>
      <c r="AH18" s="87" t="str">
        <f>'2_PA'!AA15</f>
        <v>PA 3.2</v>
      </c>
      <c r="AI18" s="48" t="str">
        <f>'2_PA'!AB15</f>
        <v>VE</v>
      </c>
      <c r="AJ18" s="49">
        <f>'2_PA'!AC15</f>
        <v>5</v>
      </c>
      <c r="AK18" s="79" t="str">
        <f>'2_PA'!AD15</f>
        <v>PA 3.3</v>
      </c>
      <c r="AL18" s="177">
        <f>'2_PA'!AE15</f>
        <v>26</v>
      </c>
      <c r="AO18">
        <f t="shared" si="35"/>
        <v>0</v>
      </c>
      <c r="AP18">
        <f t="shared" si="36"/>
        <v>0</v>
      </c>
      <c r="AQ18">
        <f t="shared" si="37"/>
        <v>0</v>
      </c>
      <c r="AR18">
        <f t="shared" si="20"/>
        <v>0</v>
      </c>
      <c r="AS18">
        <f t="shared" si="21"/>
        <v>0</v>
      </c>
      <c r="AT18">
        <f t="shared" si="22"/>
        <v>0</v>
      </c>
      <c r="AU18">
        <f t="shared" si="20"/>
        <v>2</v>
      </c>
      <c r="AV18">
        <f t="shared" si="21"/>
        <v>0</v>
      </c>
      <c r="AW18">
        <f t="shared" si="22"/>
        <v>0</v>
      </c>
      <c r="AX18">
        <f t="shared" si="20"/>
        <v>0</v>
      </c>
      <c r="AY18">
        <f t="shared" si="21"/>
        <v>0</v>
      </c>
      <c r="AZ18">
        <f t="shared" si="22"/>
        <v>5</v>
      </c>
      <c r="BA18">
        <f t="shared" si="20"/>
        <v>0</v>
      </c>
      <c r="BB18">
        <f t="shared" si="21"/>
        <v>9</v>
      </c>
      <c r="BC18">
        <f t="shared" si="22"/>
        <v>0</v>
      </c>
      <c r="BD18">
        <f t="shared" si="20"/>
        <v>0</v>
      </c>
      <c r="BE18">
        <f t="shared" si="21"/>
        <v>0</v>
      </c>
      <c r="BF18">
        <f t="shared" si="22"/>
        <v>0</v>
      </c>
      <c r="BG18" s="158">
        <f t="shared" si="19"/>
        <v>16</v>
      </c>
    </row>
    <row r="19" spans="1:60" x14ac:dyDescent="0.25">
      <c r="AB19" s="35">
        <f>'2_PA'!U16</f>
        <v>0</v>
      </c>
      <c r="AC19" s="36" t="str">
        <f>'2_PA'!V16</f>
        <v>PR</v>
      </c>
      <c r="AD19" s="37">
        <f>'2_PA'!W16</f>
        <v>6</v>
      </c>
      <c r="AE19" s="38" t="str">
        <f>'2_PA'!X16</f>
        <v>PA 3.1</v>
      </c>
      <c r="AF19" s="36">
        <f>'2_PA'!Y16</f>
        <v>0</v>
      </c>
      <c r="AG19" s="37">
        <f>'2_PA'!Z16</f>
        <v>0</v>
      </c>
      <c r="AH19" s="38">
        <f>'2_PA'!AA16</f>
        <v>0</v>
      </c>
      <c r="AI19" s="36" t="str">
        <f>'2_PA'!AB16</f>
        <v>AM</v>
      </c>
      <c r="AJ19" s="37">
        <f>'2_PA'!AC16</f>
        <v>4</v>
      </c>
      <c r="AK19" s="39" t="str">
        <f>'2_PA'!AD16</f>
        <v>PA 6.1</v>
      </c>
      <c r="AL19" s="177"/>
      <c r="AO19">
        <f t="shared" si="35"/>
        <v>0</v>
      </c>
      <c r="AP19">
        <f t="shared" si="36"/>
        <v>0</v>
      </c>
      <c r="AQ19">
        <f t="shared" si="37"/>
        <v>0</v>
      </c>
      <c r="AR19">
        <f t="shared" si="20"/>
        <v>0</v>
      </c>
      <c r="AS19">
        <f t="shared" si="21"/>
        <v>0</v>
      </c>
      <c r="AT19">
        <f t="shared" si="22"/>
        <v>4</v>
      </c>
      <c r="AU19">
        <f t="shared" si="20"/>
        <v>0</v>
      </c>
      <c r="AV19">
        <f t="shared" si="21"/>
        <v>0</v>
      </c>
      <c r="AW19">
        <f t="shared" si="22"/>
        <v>0</v>
      </c>
      <c r="AX19">
        <f t="shared" si="20"/>
        <v>0</v>
      </c>
      <c r="AY19">
        <f t="shared" si="21"/>
        <v>0</v>
      </c>
      <c r="AZ19">
        <f t="shared" si="22"/>
        <v>0</v>
      </c>
      <c r="BA19">
        <f t="shared" si="20"/>
        <v>6</v>
      </c>
      <c r="BB19">
        <f t="shared" si="21"/>
        <v>0</v>
      </c>
      <c r="BC19">
        <f t="shared" si="22"/>
        <v>0</v>
      </c>
      <c r="BD19">
        <f t="shared" si="20"/>
        <v>0</v>
      </c>
      <c r="BE19">
        <f t="shared" si="21"/>
        <v>0</v>
      </c>
      <c r="BF19">
        <f t="shared" si="22"/>
        <v>0</v>
      </c>
      <c r="BG19" s="158">
        <f t="shared" si="19"/>
        <v>10</v>
      </c>
    </row>
    <row r="20" spans="1:60" x14ac:dyDescent="0.25">
      <c r="AB20" s="31" t="str">
        <f>'2_PA'!U17</f>
        <v>Dalla Pietà Massimo</v>
      </c>
      <c r="AC20" s="32" t="str">
        <f>'2_PA'!V17</f>
        <v>VE</v>
      </c>
      <c r="AD20" s="33">
        <f>'2_PA'!W17</f>
        <v>10</v>
      </c>
      <c r="AE20" s="84" t="str">
        <f>'2_PA'!X17</f>
        <v>PA 1.2</v>
      </c>
      <c r="AF20" s="48" t="str">
        <f>'2_PA'!Y17</f>
        <v>PR</v>
      </c>
      <c r="AG20" s="49">
        <f>'2_PA'!Z17</f>
        <v>9</v>
      </c>
      <c r="AH20" s="50" t="str">
        <f>'2_PA'!AA17</f>
        <v>PA 3.2</v>
      </c>
      <c r="AI20" s="32" t="str">
        <f>'2_PA'!AB17</f>
        <v>RE</v>
      </c>
      <c r="AJ20" s="33">
        <f>'2_PA'!AC17</f>
        <v>4</v>
      </c>
      <c r="AK20" s="7" t="str">
        <f>'2_PA'!AD17</f>
        <v>PA 3.3</v>
      </c>
      <c r="AL20" s="177">
        <f>'2_PA'!AE17</f>
        <v>28</v>
      </c>
      <c r="AO20">
        <f t="shared" si="35"/>
        <v>0</v>
      </c>
      <c r="AP20">
        <f t="shared" si="36"/>
        <v>0</v>
      </c>
      <c r="AQ20">
        <f t="shared" si="37"/>
        <v>4</v>
      </c>
      <c r="AR20">
        <f t="shared" si="20"/>
        <v>0</v>
      </c>
      <c r="AS20">
        <f t="shared" si="21"/>
        <v>0</v>
      </c>
      <c r="AT20">
        <f t="shared" si="22"/>
        <v>0</v>
      </c>
      <c r="AU20">
        <f t="shared" si="20"/>
        <v>0</v>
      </c>
      <c r="AV20">
        <f t="shared" si="21"/>
        <v>0</v>
      </c>
      <c r="AW20">
        <f t="shared" si="22"/>
        <v>0</v>
      </c>
      <c r="AX20">
        <f t="shared" si="20"/>
        <v>10</v>
      </c>
      <c r="AY20">
        <f t="shared" si="21"/>
        <v>0</v>
      </c>
      <c r="AZ20">
        <f t="shared" si="22"/>
        <v>0</v>
      </c>
      <c r="BA20">
        <f t="shared" si="20"/>
        <v>0</v>
      </c>
      <c r="BB20">
        <f t="shared" si="21"/>
        <v>9</v>
      </c>
      <c r="BC20">
        <f t="shared" si="22"/>
        <v>0</v>
      </c>
      <c r="BD20">
        <f t="shared" si="20"/>
        <v>0</v>
      </c>
      <c r="BE20">
        <f t="shared" si="21"/>
        <v>0</v>
      </c>
      <c r="BF20">
        <f t="shared" si="22"/>
        <v>0</v>
      </c>
      <c r="BG20" s="158">
        <f t="shared" si="19"/>
        <v>23</v>
      </c>
    </row>
    <row r="21" spans="1:60" x14ac:dyDescent="0.25">
      <c r="AB21" s="31">
        <f>'2_PA'!U18</f>
        <v>0</v>
      </c>
      <c r="AC21" s="32" t="str">
        <f>'2_PA'!V18</f>
        <v>PR</v>
      </c>
      <c r="AD21" s="33">
        <f>'2_PA'!W18</f>
        <v>2</v>
      </c>
      <c r="AE21" s="34" t="str">
        <f>'2_PA'!X18</f>
        <v>PA 3.1</v>
      </c>
      <c r="AF21" s="32">
        <f>'2_PA'!Y18</f>
        <v>0</v>
      </c>
      <c r="AG21" s="33">
        <f>'2_PA'!Z18</f>
        <v>0</v>
      </c>
      <c r="AH21" s="34">
        <f>'2_PA'!AA18</f>
        <v>0</v>
      </c>
      <c r="AI21" s="32" t="str">
        <f>'2_PA'!AB18</f>
        <v>VE</v>
      </c>
      <c r="AJ21" s="33">
        <f>'2_PA'!AC18</f>
        <v>3</v>
      </c>
      <c r="AK21" s="7" t="str">
        <f>'2_PA'!AD18</f>
        <v>PA 6.2</v>
      </c>
      <c r="AL21" s="177"/>
      <c r="AO21">
        <f t="shared" si="35"/>
        <v>0</v>
      </c>
      <c r="AP21">
        <f t="shared" si="36"/>
        <v>0</v>
      </c>
      <c r="AQ21">
        <f t="shared" si="37"/>
        <v>0</v>
      </c>
      <c r="AR21">
        <f t="shared" si="20"/>
        <v>0</v>
      </c>
      <c r="AS21">
        <f t="shared" si="21"/>
        <v>0</v>
      </c>
      <c r="AT21">
        <f t="shared" si="22"/>
        <v>0</v>
      </c>
      <c r="AU21">
        <f t="shared" si="20"/>
        <v>0</v>
      </c>
      <c r="AV21">
        <f t="shared" si="21"/>
        <v>0</v>
      </c>
      <c r="AW21">
        <f t="shared" si="22"/>
        <v>0</v>
      </c>
      <c r="AX21">
        <f t="shared" si="20"/>
        <v>0</v>
      </c>
      <c r="AY21">
        <f t="shared" si="21"/>
        <v>0</v>
      </c>
      <c r="AZ21">
        <f t="shared" si="22"/>
        <v>3</v>
      </c>
      <c r="BA21">
        <f t="shared" si="20"/>
        <v>2</v>
      </c>
      <c r="BB21">
        <f t="shared" si="21"/>
        <v>0</v>
      </c>
      <c r="BC21">
        <f t="shared" si="22"/>
        <v>0</v>
      </c>
      <c r="BD21">
        <f t="shared" si="20"/>
        <v>0</v>
      </c>
      <c r="BE21">
        <f t="shared" si="21"/>
        <v>0</v>
      </c>
      <c r="BF21">
        <f t="shared" si="22"/>
        <v>0</v>
      </c>
      <c r="BG21" s="158">
        <f t="shared" si="19"/>
        <v>5</v>
      </c>
    </row>
    <row r="22" spans="1:60" x14ac:dyDescent="0.25">
      <c r="AB22" s="47" t="str">
        <f>'2_PA'!U19</f>
        <v>Braghetto Lorenzo</v>
      </c>
      <c r="AC22" s="48" t="str">
        <f>'2_PA'!V19</f>
        <v>AM</v>
      </c>
      <c r="AD22" s="49">
        <f>'2_PA'!W19</f>
        <v>5</v>
      </c>
      <c r="AE22" s="50" t="str">
        <f>'2_PA'!X19</f>
        <v>PA 2.0</v>
      </c>
      <c r="AF22" s="48" t="str">
        <f>'2_PA'!Y19</f>
        <v>PR</v>
      </c>
      <c r="AG22" s="49">
        <f>'2_PA'!Z19</f>
        <v>10</v>
      </c>
      <c r="AH22" s="50" t="str">
        <f>'2_PA'!AA19</f>
        <v>PA 3.2</v>
      </c>
      <c r="AI22" s="48" t="str">
        <f>'2_PA'!AB19</f>
        <v>AM</v>
      </c>
      <c r="AJ22" s="49">
        <f>'2_PA'!AC19</f>
        <v>6</v>
      </c>
      <c r="AK22" s="40" t="str">
        <f>'2_PA'!AD19</f>
        <v>PA 5.1</v>
      </c>
      <c r="AL22" s="177">
        <f>'2_PA'!AE19</f>
        <v>30</v>
      </c>
      <c r="AO22">
        <f t="shared" si="35"/>
        <v>0</v>
      </c>
      <c r="AP22">
        <f t="shared" si="36"/>
        <v>0</v>
      </c>
      <c r="AQ22">
        <f t="shared" si="37"/>
        <v>0</v>
      </c>
      <c r="AR22">
        <f t="shared" si="20"/>
        <v>5</v>
      </c>
      <c r="AS22">
        <f t="shared" si="21"/>
        <v>0</v>
      </c>
      <c r="AT22">
        <f t="shared" si="22"/>
        <v>6</v>
      </c>
      <c r="AU22">
        <f t="shared" si="20"/>
        <v>0</v>
      </c>
      <c r="AV22">
        <f t="shared" si="21"/>
        <v>0</v>
      </c>
      <c r="AW22">
        <f t="shared" si="22"/>
        <v>0</v>
      </c>
      <c r="AX22">
        <f t="shared" si="20"/>
        <v>0</v>
      </c>
      <c r="AY22">
        <f t="shared" si="21"/>
        <v>0</v>
      </c>
      <c r="AZ22">
        <f t="shared" si="22"/>
        <v>0</v>
      </c>
      <c r="BA22">
        <f t="shared" si="20"/>
        <v>0</v>
      </c>
      <c r="BB22">
        <f t="shared" si="21"/>
        <v>10</v>
      </c>
      <c r="BC22">
        <f t="shared" si="22"/>
        <v>0</v>
      </c>
      <c r="BD22">
        <f t="shared" si="20"/>
        <v>0</v>
      </c>
      <c r="BE22">
        <f t="shared" si="21"/>
        <v>0</v>
      </c>
      <c r="BF22">
        <f t="shared" si="22"/>
        <v>0</v>
      </c>
      <c r="BG22" s="158">
        <f t="shared" si="19"/>
        <v>21</v>
      </c>
    </row>
    <row r="23" spans="1:60" x14ac:dyDescent="0.25">
      <c r="A23" s="153" t="s">
        <v>0</v>
      </c>
      <c r="B23" s="194" t="s">
        <v>1</v>
      </c>
      <c r="C23" s="194"/>
      <c r="D23" s="194"/>
      <c r="E23" s="194" t="s">
        <v>2</v>
      </c>
      <c r="F23" s="194"/>
      <c r="G23" s="194"/>
      <c r="H23" s="194" t="s">
        <v>3</v>
      </c>
      <c r="I23" s="194"/>
      <c r="J23" s="194"/>
      <c r="K23" s="194" t="s">
        <v>4</v>
      </c>
      <c r="L23" s="194"/>
      <c r="M23" s="194"/>
      <c r="N23" s="194" t="s">
        <v>5</v>
      </c>
      <c r="O23" s="194"/>
      <c r="P23" s="194"/>
      <c r="Q23" s="194" t="s">
        <v>6</v>
      </c>
      <c r="R23" s="194"/>
      <c r="S23" s="194"/>
      <c r="T23" s="159" t="s">
        <v>14</v>
      </c>
      <c r="U23" s="160"/>
      <c r="AB23" s="35">
        <f>'2_PA'!U20</f>
        <v>0</v>
      </c>
      <c r="AC23" s="36" t="str">
        <f>'2_PA'!V20</f>
        <v>PR</v>
      </c>
      <c r="AD23" s="37">
        <f>'2_PA'!W20</f>
        <v>7</v>
      </c>
      <c r="AE23" s="38" t="str">
        <f>'2_PA'!X20</f>
        <v>PA 3.1</v>
      </c>
      <c r="AF23" s="36">
        <f>'2_PA'!Y20</f>
        <v>0</v>
      </c>
      <c r="AG23" s="37">
        <f>'2_PA'!Z20</f>
        <v>0</v>
      </c>
      <c r="AH23" s="38">
        <f>'2_PA'!AA20</f>
        <v>0</v>
      </c>
      <c r="AI23" s="36" t="str">
        <f>'2_PA'!AB20</f>
        <v>AN</v>
      </c>
      <c r="AJ23" s="37">
        <f>'2_PA'!AC20</f>
        <v>2</v>
      </c>
      <c r="AK23" s="39">
        <f>'2_PA'!AD20</f>
        <v>0</v>
      </c>
      <c r="AL23" s="177"/>
      <c r="AO23">
        <f t="shared" si="35"/>
        <v>0</v>
      </c>
      <c r="AP23">
        <f t="shared" si="36"/>
        <v>0</v>
      </c>
      <c r="AQ23">
        <f t="shared" si="37"/>
        <v>0</v>
      </c>
      <c r="AR23">
        <f t="shared" si="20"/>
        <v>0</v>
      </c>
      <c r="AS23">
        <f t="shared" si="21"/>
        <v>0</v>
      </c>
      <c r="AT23">
        <f t="shared" si="22"/>
        <v>0</v>
      </c>
      <c r="AU23">
        <f t="shared" si="20"/>
        <v>0</v>
      </c>
      <c r="AV23">
        <f t="shared" si="21"/>
        <v>0</v>
      </c>
      <c r="AW23">
        <f t="shared" si="22"/>
        <v>2</v>
      </c>
      <c r="AX23">
        <f t="shared" si="20"/>
        <v>0</v>
      </c>
      <c r="AY23">
        <f t="shared" si="21"/>
        <v>0</v>
      </c>
      <c r="AZ23">
        <f t="shared" si="22"/>
        <v>0</v>
      </c>
      <c r="BA23">
        <f t="shared" si="20"/>
        <v>7</v>
      </c>
      <c r="BB23">
        <f t="shared" si="21"/>
        <v>0</v>
      </c>
      <c r="BC23">
        <f t="shared" si="22"/>
        <v>0</v>
      </c>
      <c r="BD23">
        <f t="shared" si="20"/>
        <v>0</v>
      </c>
      <c r="BE23">
        <f t="shared" si="21"/>
        <v>0</v>
      </c>
      <c r="BF23">
        <f t="shared" si="22"/>
        <v>0</v>
      </c>
      <c r="BG23" s="158">
        <f t="shared" si="19"/>
        <v>9</v>
      </c>
    </row>
    <row r="24" spans="1:60" x14ac:dyDescent="0.25">
      <c r="A24" s="186" t="s">
        <v>7</v>
      </c>
      <c r="B24" s="188">
        <f>SUM(AO4:AQ4,AO14:AQ15,AO31:AQ32,AO48:AQ49)</f>
        <v>17</v>
      </c>
      <c r="C24" s="188"/>
      <c r="D24" s="188"/>
      <c r="E24" s="188">
        <f>SUM(AR4:AT4,AR14:AT15,AR31:AT32,AR48:AT49)</f>
        <v>10</v>
      </c>
      <c r="F24" s="188"/>
      <c r="G24" s="188"/>
      <c r="H24" s="187">
        <f>SUM(AU4:AW4,AU14:AW15,AU31:AW32,AU48:AW49)</f>
        <v>15</v>
      </c>
      <c r="I24" s="187"/>
      <c r="J24" s="187"/>
      <c r="K24" s="188">
        <f>SUM(AX4:AZ4,AX14:AZ15,AX31:AZ32,AX48:AZ49)</f>
        <v>10</v>
      </c>
      <c r="L24" s="188"/>
      <c r="M24" s="188"/>
      <c r="N24" s="187">
        <f>SUM(BA4:BC4,BA14:BC15,BA31:BC32,BA48:BC49)</f>
        <v>59</v>
      </c>
      <c r="O24" s="187"/>
      <c r="P24" s="187"/>
      <c r="Q24" s="188">
        <f t="shared" ref="Q24" si="38">SUM(BD4:BF4,BD14:BF15,BD31:BF32,BD48:BF49)</f>
        <v>4</v>
      </c>
      <c r="R24" s="188"/>
      <c r="S24" s="188"/>
      <c r="T24" s="197">
        <f t="shared" ref="T24" si="39">SUM(B24:S25)</f>
        <v>115</v>
      </c>
      <c r="U24" s="196"/>
      <c r="AB24" s="31" t="str">
        <f>'2_PA'!U21</f>
        <v>Quadrio Giacomo</v>
      </c>
      <c r="AC24" s="32" t="str">
        <f>'2_PA'!V21</f>
        <v>PR</v>
      </c>
      <c r="AD24" s="33">
        <f>'2_PA'!W21</f>
        <v>12</v>
      </c>
      <c r="AE24" s="34" t="str">
        <f>'2_PA'!X21</f>
        <v>PA 3.1</v>
      </c>
      <c r="AF24" s="32" t="str">
        <f>'2_PA'!Y21</f>
        <v>PR</v>
      </c>
      <c r="AG24" s="33">
        <f>'2_PA'!Z21</f>
        <v>10</v>
      </c>
      <c r="AH24" s="84" t="str">
        <f>'2_PA'!AA21</f>
        <v>PA 3.2</v>
      </c>
      <c r="AI24" s="32" t="str">
        <f>'2_PA'!AB21</f>
        <v>RE</v>
      </c>
      <c r="AJ24" s="33">
        <f>'2_PA'!AC21</f>
        <v>6</v>
      </c>
      <c r="AK24" s="85" t="str">
        <f>'2_PA'!AD21</f>
        <v>PA 5.1, 6.2</v>
      </c>
      <c r="AL24" s="177">
        <f>'2_PA'!AE21</f>
        <v>28</v>
      </c>
      <c r="AO24">
        <f t="shared" si="35"/>
        <v>0</v>
      </c>
      <c r="AP24">
        <f t="shared" si="36"/>
        <v>0</v>
      </c>
      <c r="AQ24">
        <f t="shared" si="37"/>
        <v>6</v>
      </c>
      <c r="AR24">
        <f t="shared" si="20"/>
        <v>0</v>
      </c>
      <c r="AS24">
        <f t="shared" si="21"/>
        <v>0</v>
      </c>
      <c r="AT24">
        <f t="shared" si="22"/>
        <v>0</v>
      </c>
      <c r="AU24">
        <f t="shared" si="20"/>
        <v>0</v>
      </c>
      <c r="AV24">
        <f t="shared" si="21"/>
        <v>0</v>
      </c>
      <c r="AW24">
        <f t="shared" si="22"/>
        <v>0</v>
      </c>
      <c r="AX24">
        <f t="shared" si="20"/>
        <v>0</v>
      </c>
      <c r="AY24">
        <f t="shared" si="21"/>
        <v>0</v>
      </c>
      <c r="AZ24">
        <f t="shared" si="22"/>
        <v>0</v>
      </c>
      <c r="BA24">
        <f t="shared" si="20"/>
        <v>12</v>
      </c>
      <c r="BB24">
        <f t="shared" si="21"/>
        <v>10</v>
      </c>
      <c r="BC24">
        <f t="shared" si="22"/>
        <v>0</v>
      </c>
      <c r="BD24">
        <f t="shared" si="20"/>
        <v>0</v>
      </c>
      <c r="BE24">
        <f t="shared" si="21"/>
        <v>0</v>
      </c>
      <c r="BF24">
        <f t="shared" si="22"/>
        <v>0</v>
      </c>
      <c r="BG24" s="158">
        <f t="shared" si="19"/>
        <v>28</v>
      </c>
    </row>
    <row r="25" spans="1:60" x14ac:dyDescent="0.25">
      <c r="A25" s="186"/>
      <c r="B25" s="188"/>
      <c r="C25" s="188"/>
      <c r="D25" s="188"/>
      <c r="E25" s="188"/>
      <c r="F25" s="188"/>
      <c r="G25" s="188"/>
      <c r="H25" s="187"/>
      <c r="I25" s="187"/>
      <c r="J25" s="187"/>
      <c r="K25" s="188"/>
      <c r="L25" s="188"/>
      <c r="M25" s="188"/>
      <c r="N25" s="187"/>
      <c r="O25" s="187"/>
      <c r="P25" s="187"/>
      <c r="Q25" s="188"/>
      <c r="R25" s="188"/>
      <c r="S25" s="188"/>
      <c r="T25" s="197"/>
      <c r="U25" s="196"/>
      <c r="AB25" s="31">
        <f>'2_PA'!U22</f>
        <v>0</v>
      </c>
      <c r="AC25" s="32">
        <f>'2_PA'!V22</f>
        <v>0</v>
      </c>
      <c r="AD25" s="33">
        <f>'2_PA'!W22</f>
        <v>0</v>
      </c>
      <c r="AE25" s="34">
        <f>'2_PA'!X22</f>
        <v>0</v>
      </c>
      <c r="AF25" s="32">
        <f>'2_PA'!Y22</f>
        <v>0</v>
      </c>
      <c r="AG25" s="33">
        <f>'2_PA'!Z22</f>
        <v>0</v>
      </c>
      <c r="AH25" s="34">
        <f>'2_PA'!AA22</f>
        <v>0</v>
      </c>
      <c r="AI25" s="32">
        <f>'2_PA'!AB22</f>
        <v>0</v>
      </c>
      <c r="AJ25" s="33">
        <f>'2_PA'!AC22</f>
        <v>0</v>
      </c>
      <c r="AK25" s="7">
        <f>'2_PA'!AD22</f>
        <v>0</v>
      </c>
      <c r="AL25" s="177"/>
      <c r="AO25">
        <f t="shared" si="35"/>
        <v>0</v>
      </c>
      <c r="AP25">
        <f t="shared" si="36"/>
        <v>0</v>
      </c>
      <c r="AQ25">
        <f t="shared" si="37"/>
        <v>0</v>
      </c>
      <c r="AR25">
        <f t="shared" si="20"/>
        <v>0</v>
      </c>
      <c r="AS25">
        <f t="shared" si="21"/>
        <v>0</v>
      </c>
      <c r="AT25">
        <f t="shared" si="22"/>
        <v>0</v>
      </c>
      <c r="AU25">
        <f t="shared" si="20"/>
        <v>0</v>
      </c>
      <c r="AV25">
        <f t="shared" si="21"/>
        <v>0</v>
      </c>
      <c r="AW25">
        <f t="shared" si="22"/>
        <v>0</v>
      </c>
      <c r="AX25">
        <f t="shared" si="20"/>
        <v>0</v>
      </c>
      <c r="AY25">
        <f t="shared" si="21"/>
        <v>0</v>
      </c>
      <c r="AZ25">
        <f t="shared" si="22"/>
        <v>0</v>
      </c>
      <c r="BA25">
        <f t="shared" si="20"/>
        <v>0</v>
      </c>
      <c r="BB25">
        <f t="shared" si="21"/>
        <v>0</v>
      </c>
      <c r="BC25">
        <f t="shared" si="22"/>
        <v>0</v>
      </c>
      <c r="BD25">
        <f t="shared" si="20"/>
        <v>0</v>
      </c>
      <c r="BE25">
        <f t="shared" si="21"/>
        <v>0</v>
      </c>
      <c r="BF25">
        <f t="shared" si="22"/>
        <v>0</v>
      </c>
      <c r="BG25" s="158">
        <f t="shared" si="19"/>
        <v>0</v>
      </c>
    </row>
    <row r="26" spans="1:60" x14ac:dyDescent="0.25">
      <c r="A26" s="186" t="s">
        <v>11</v>
      </c>
      <c r="B26" s="188">
        <f>SUM(AO5:AQ5,AO16:AQ17,AO33:AQ34,AO50:AQ51)</f>
        <v>13</v>
      </c>
      <c r="C26" s="188"/>
      <c r="D26" s="188"/>
      <c r="E26" s="188">
        <f>SUM(AR5:AT5,AR16:AT17,AR33:AT34,AR50:AT51)</f>
        <v>10</v>
      </c>
      <c r="F26" s="188"/>
      <c r="G26" s="188"/>
      <c r="H26" s="188">
        <f>SUM(AU5:AW5,AU16:AW17,AU33:AW34,AU50:AW51)</f>
        <v>11</v>
      </c>
      <c r="I26" s="188"/>
      <c r="J26" s="188"/>
      <c r="K26" s="187">
        <f>SUM(AX5:AZ5,AX16:AZ17,AX33:AZ34,AX50:AZ51)</f>
        <v>41</v>
      </c>
      <c r="L26" s="187"/>
      <c r="M26" s="187"/>
      <c r="N26" s="188">
        <f>SUM(BA5:BC5,BA16:BC17,BA33:BC34,BA50:BC51)</f>
        <v>29</v>
      </c>
      <c r="O26" s="188"/>
      <c r="P26" s="188"/>
      <c r="Q26" s="188">
        <f>SUM(BD5:BF5,BD16:BF17,BD33:BF34,BD50:BF51)</f>
        <v>12</v>
      </c>
      <c r="R26" s="188"/>
      <c r="S26" s="188"/>
      <c r="T26" s="197">
        <f t="shared" ref="T26" si="40">SUM(B26:S27)</f>
        <v>116</v>
      </c>
      <c r="U26" s="196"/>
      <c r="AB26" s="47" t="str">
        <f>'2_PA'!U23</f>
        <v>Maggiolo Giorgio</v>
      </c>
      <c r="AC26" s="48" t="str">
        <f>'2_PA'!V23</f>
        <v>AN</v>
      </c>
      <c r="AD26" s="49">
        <f>'2_PA'!W23</f>
        <v>7</v>
      </c>
      <c r="AE26" s="50" t="str">
        <f>'2_PA'!X23</f>
        <v>PA 1.1</v>
      </c>
      <c r="AF26" s="48" t="str">
        <f>'2_PA'!Y23</f>
        <v>PR</v>
      </c>
      <c r="AG26" s="49">
        <f>'2_PA'!Z23</f>
        <v>10</v>
      </c>
      <c r="AH26" s="50" t="str">
        <f>'2_PA'!AA23</f>
        <v>PA 4.1</v>
      </c>
      <c r="AI26" s="48" t="str">
        <f>'2_PA'!AB23</f>
        <v>VE</v>
      </c>
      <c r="AJ26" s="49">
        <f>'2_PA'!AC23</f>
        <v>5</v>
      </c>
      <c r="AK26" s="40" t="str">
        <f>'2_PA'!AD23</f>
        <v>PA 3.3</v>
      </c>
      <c r="AL26" s="177">
        <f>'2_PA'!AE23</f>
        <v>28</v>
      </c>
      <c r="AO26">
        <f t="shared" si="35"/>
        <v>0</v>
      </c>
      <c r="AP26">
        <f t="shared" si="36"/>
        <v>0</v>
      </c>
      <c r="AQ26">
        <f t="shared" si="37"/>
        <v>0</v>
      </c>
      <c r="AR26">
        <f t="shared" si="20"/>
        <v>0</v>
      </c>
      <c r="AS26">
        <f t="shared" si="21"/>
        <v>0</v>
      </c>
      <c r="AT26">
        <f t="shared" si="22"/>
        <v>0</v>
      </c>
      <c r="AU26">
        <f t="shared" si="20"/>
        <v>7</v>
      </c>
      <c r="AV26">
        <f t="shared" si="21"/>
        <v>0</v>
      </c>
      <c r="AW26">
        <f t="shared" si="22"/>
        <v>0</v>
      </c>
      <c r="AX26">
        <f t="shared" si="20"/>
        <v>0</v>
      </c>
      <c r="AY26">
        <f t="shared" si="21"/>
        <v>0</v>
      </c>
      <c r="AZ26">
        <f t="shared" si="22"/>
        <v>5</v>
      </c>
      <c r="BA26">
        <f t="shared" si="20"/>
        <v>0</v>
      </c>
      <c r="BB26">
        <f t="shared" si="21"/>
        <v>10</v>
      </c>
      <c r="BC26">
        <f t="shared" si="22"/>
        <v>0</v>
      </c>
      <c r="BD26">
        <f t="shared" si="20"/>
        <v>0</v>
      </c>
      <c r="BE26">
        <f t="shared" si="21"/>
        <v>0</v>
      </c>
      <c r="BF26">
        <f t="shared" si="22"/>
        <v>0</v>
      </c>
      <c r="BG26" s="158">
        <f t="shared" si="19"/>
        <v>22</v>
      </c>
    </row>
    <row r="27" spans="1:60" ht="15.75" thickBot="1" x14ac:dyDescent="0.3">
      <c r="A27" s="186"/>
      <c r="B27" s="188"/>
      <c r="C27" s="188"/>
      <c r="D27" s="188"/>
      <c r="E27" s="188"/>
      <c r="F27" s="188"/>
      <c r="G27" s="188"/>
      <c r="H27" s="188"/>
      <c r="I27" s="188"/>
      <c r="J27" s="188"/>
      <c r="K27" s="187"/>
      <c r="L27" s="187"/>
      <c r="M27" s="187"/>
      <c r="N27" s="188"/>
      <c r="O27" s="188"/>
      <c r="P27" s="188"/>
      <c r="Q27" s="188"/>
      <c r="R27" s="188"/>
      <c r="S27" s="188"/>
      <c r="T27" s="197"/>
      <c r="U27" s="196"/>
      <c r="AB27" s="63">
        <f>'2_PA'!U24</f>
        <v>0</v>
      </c>
      <c r="AC27" s="64">
        <f>'2_PA'!V24</f>
        <v>0</v>
      </c>
      <c r="AD27" s="65">
        <f>'2_PA'!W24</f>
        <v>0</v>
      </c>
      <c r="AE27" s="66">
        <f>'2_PA'!X24</f>
        <v>0</v>
      </c>
      <c r="AF27" s="64" t="str">
        <f>'2_PA'!Y24</f>
        <v>RE</v>
      </c>
      <c r="AG27" s="65">
        <f>'2_PA'!Z24</f>
        <v>2</v>
      </c>
      <c r="AH27" s="66" t="str">
        <f>'2_PA'!AA24</f>
        <v>PA 4.2</v>
      </c>
      <c r="AI27" s="64" t="str">
        <f>'2_PA'!AB24</f>
        <v>AM</v>
      </c>
      <c r="AJ27" s="65">
        <f>'2_PA'!AC24</f>
        <v>4</v>
      </c>
      <c r="AK27" s="67" t="str">
        <f>'2_PA'!AD24</f>
        <v>PA 5.1</v>
      </c>
      <c r="AL27" s="178"/>
      <c r="AO27">
        <f t="shared" si="35"/>
        <v>0</v>
      </c>
      <c r="AP27">
        <f t="shared" si="36"/>
        <v>2</v>
      </c>
      <c r="AQ27">
        <f t="shared" si="37"/>
        <v>0</v>
      </c>
      <c r="AR27">
        <f t="shared" si="20"/>
        <v>0</v>
      </c>
      <c r="AS27">
        <f t="shared" si="21"/>
        <v>0</v>
      </c>
      <c r="AT27">
        <f t="shared" si="22"/>
        <v>4</v>
      </c>
      <c r="AU27">
        <f t="shared" si="20"/>
        <v>0</v>
      </c>
      <c r="AV27">
        <f t="shared" si="21"/>
        <v>0</v>
      </c>
      <c r="AW27">
        <f t="shared" si="22"/>
        <v>0</v>
      </c>
      <c r="AX27">
        <f t="shared" si="20"/>
        <v>0</v>
      </c>
      <c r="AY27">
        <f t="shared" si="21"/>
        <v>0</v>
      </c>
      <c r="AZ27">
        <f t="shared" si="22"/>
        <v>0</v>
      </c>
      <c r="BA27">
        <f t="shared" si="20"/>
        <v>0</v>
      </c>
      <c r="BB27">
        <f t="shared" si="21"/>
        <v>0</v>
      </c>
      <c r="BC27">
        <f t="shared" si="22"/>
        <v>0</v>
      </c>
      <c r="BD27">
        <f t="shared" si="20"/>
        <v>0</v>
      </c>
      <c r="BE27">
        <f t="shared" si="21"/>
        <v>0</v>
      </c>
      <c r="BF27">
        <f t="shared" si="22"/>
        <v>0</v>
      </c>
      <c r="BG27" s="158">
        <f t="shared" si="19"/>
        <v>6</v>
      </c>
    </row>
    <row r="28" spans="1:60" ht="15.75" thickBot="1" x14ac:dyDescent="0.3">
      <c r="A28" s="186" t="s">
        <v>10</v>
      </c>
      <c r="B28" s="188">
        <f>SUM(AO6:AQ6,AO18:AQ19,AO35:AQ36,AO52:AQ53)</f>
        <v>10</v>
      </c>
      <c r="C28" s="188"/>
      <c r="D28" s="188"/>
      <c r="E28" s="188">
        <f>SUM(AR6:AT6,AR18:AT19,AR35:AT36,AR52:AT53)</f>
        <v>14</v>
      </c>
      <c r="F28" s="188"/>
      <c r="G28" s="188"/>
      <c r="H28" s="188">
        <f>SUM(AU6:AW6,AU18:AW19,AU35:AW36,AU52:AW53)</f>
        <v>13</v>
      </c>
      <c r="I28" s="188"/>
      <c r="J28" s="188"/>
      <c r="K28" s="188">
        <f>SUM(AX6:AZ6,AX18:AZ19,AX35:AZ36,AX52:AZ53)</f>
        <v>27</v>
      </c>
      <c r="L28" s="188"/>
      <c r="M28" s="188"/>
      <c r="N28" s="188">
        <f>SUM(BA6:BC6,BA18:BC19,BA35:BC36,BA52:BC53)</f>
        <v>33</v>
      </c>
      <c r="O28" s="188"/>
      <c r="P28" s="188"/>
      <c r="Q28" s="187">
        <f>SUM(BD6:BF6,BD18:BF19,BD35:BF36,BD52:BF53)</f>
        <v>20</v>
      </c>
      <c r="R28" s="187"/>
      <c r="S28" s="187"/>
      <c r="T28" s="197">
        <f t="shared" ref="T28" si="41">SUM(B28:S29)</f>
        <v>117</v>
      </c>
      <c r="U28" s="196"/>
      <c r="BG28" s="158">
        <f t="shared" si="19"/>
        <v>0</v>
      </c>
    </row>
    <row r="29" spans="1:60" x14ac:dyDescent="0.25">
      <c r="A29" s="186"/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7"/>
      <c r="R29" s="187"/>
      <c r="S29" s="187"/>
      <c r="T29" s="197"/>
      <c r="U29" s="196"/>
      <c r="AA29" t="s">
        <v>124</v>
      </c>
      <c r="AB29" s="149" t="s">
        <v>127</v>
      </c>
      <c r="AC29" s="179" t="str">
        <f>'3_PDC'!U6</f>
        <v>I Periodo</v>
      </c>
      <c r="AD29" s="180"/>
      <c r="AE29" s="181"/>
      <c r="AF29" s="179" t="str">
        <f>'3_PDC'!X6</f>
        <v>II Periodo</v>
      </c>
      <c r="AG29" s="180"/>
      <c r="AH29" s="182"/>
      <c r="AI29" s="183" t="str">
        <f>'3_PDC'!AA6</f>
        <v>Totale</v>
      </c>
      <c r="BG29" s="158">
        <f t="shared" si="19"/>
        <v>0</v>
      </c>
    </row>
    <row r="30" spans="1:60" ht="15.75" thickBot="1" x14ac:dyDescent="0.3">
      <c r="A30" s="186" t="s">
        <v>9</v>
      </c>
      <c r="B30" s="188">
        <f>SUM(AO7:AQ7,AO20:AQ21,AO37:AQ38,AO54:AQ55)</f>
        <v>15</v>
      </c>
      <c r="C30" s="188"/>
      <c r="D30" s="188"/>
      <c r="E30" s="188">
        <f>SUM(AR7:AT7,AR20:AT21,AR37:AT38,AR54:AT55)</f>
        <v>4</v>
      </c>
      <c r="F30" s="188"/>
      <c r="G30" s="188"/>
      <c r="H30" s="188">
        <f>SUM(AU7:AW7,AU20:AW21,AU37:AW38,AU54:AW55)</f>
        <v>11</v>
      </c>
      <c r="I30" s="188"/>
      <c r="J30" s="188"/>
      <c r="K30" s="187">
        <f>SUM(AX7:AZ7,AX20:AZ21,AX37:AZ38,AX54:AZ55)</f>
        <v>39</v>
      </c>
      <c r="L30" s="187"/>
      <c r="M30" s="187"/>
      <c r="N30" s="187">
        <f>SUM(BA7:BC7,BA20:BC21,BA37:BC38,BA54:BC55)</f>
        <v>35</v>
      </c>
      <c r="O30" s="187"/>
      <c r="P30" s="187"/>
      <c r="Q30" s="188">
        <f>SUM(BD7:BF7,BD20:BF21,BD37:BF38,BD54:BF55)</f>
        <v>18</v>
      </c>
      <c r="R30" s="188"/>
      <c r="S30" s="188"/>
      <c r="T30" s="197">
        <f t="shared" ref="T30" si="42">SUM(B30:S31)</f>
        <v>122</v>
      </c>
      <c r="U30" s="196"/>
      <c r="AB30" s="150"/>
      <c r="AC30" s="26" t="str">
        <f>'3_PDC'!U7</f>
        <v>Ruolo</v>
      </c>
      <c r="AD30" s="27" t="str">
        <f>'3_PDC'!V7</f>
        <v>Ore</v>
      </c>
      <c r="AE30" s="28" t="str">
        <f>'3_PDC'!W7</f>
        <v>Fase</v>
      </c>
      <c r="AF30" s="26" t="str">
        <f>'3_PDC'!X7</f>
        <v>Ruolo</v>
      </c>
      <c r="AG30" s="27" t="str">
        <f>'3_PDC'!Y7</f>
        <v>Ore</v>
      </c>
      <c r="AH30" s="29" t="str">
        <f>'3_PDC'!Z7</f>
        <v>Fase</v>
      </c>
      <c r="AI30" s="184"/>
      <c r="AK30">
        <f>SUM(AI31:AI44)</f>
        <v>373</v>
      </c>
      <c r="BG30" s="158">
        <f t="shared" si="19"/>
        <v>0</v>
      </c>
    </row>
    <row r="31" spans="1:60" x14ac:dyDescent="0.25">
      <c r="A31" s="186"/>
      <c r="B31" s="188"/>
      <c r="C31" s="188"/>
      <c r="D31" s="188"/>
      <c r="E31" s="188"/>
      <c r="F31" s="188"/>
      <c r="G31" s="188"/>
      <c r="H31" s="188"/>
      <c r="I31" s="188"/>
      <c r="J31" s="188"/>
      <c r="K31" s="187"/>
      <c r="L31" s="187"/>
      <c r="M31" s="187"/>
      <c r="N31" s="187"/>
      <c r="O31" s="187"/>
      <c r="P31" s="187"/>
      <c r="Q31" s="188"/>
      <c r="R31" s="188"/>
      <c r="S31" s="188"/>
      <c r="T31" s="197"/>
      <c r="U31" s="196"/>
      <c r="AB31" s="31" t="str">
        <f>'3_PDC'!T8</f>
        <v>Begolo Marco</v>
      </c>
      <c r="AC31" s="32" t="str">
        <f>'3_PDC'!U8</f>
        <v>PR</v>
      </c>
      <c r="AD31" s="33">
        <f>'3_PDC'!V8</f>
        <v>36</v>
      </c>
      <c r="AE31" s="34" t="str">
        <f>'3_PDC'!W8</f>
        <v>PDC 2.1</v>
      </c>
      <c r="AF31" s="32" t="str">
        <f>'3_PDC'!X8</f>
        <v>VE</v>
      </c>
      <c r="AG31" s="33">
        <f>'3_PDC'!Y8</f>
        <v>10</v>
      </c>
      <c r="AH31" s="7" t="str">
        <f>'3_PDC'!Z8</f>
        <v>PDC 4.4</v>
      </c>
      <c r="AI31" s="185">
        <f>'3_PDC'!AA8</f>
        <v>52</v>
      </c>
      <c r="AO31">
        <f>IF($AC31=AO$2,$AD31,0)</f>
        <v>0</v>
      </c>
      <c r="AP31">
        <f>IF($AF31=AP$2,$AG31,0)</f>
        <v>0</v>
      </c>
      <c r="AQ31">
        <f>IF($AI31=AQ$2,$AJ31,0)</f>
        <v>0</v>
      </c>
      <c r="AR31">
        <f t="shared" ref="AR31:BD44" si="43">IF($AC31=AR$2,$AD31,0)</f>
        <v>0</v>
      </c>
      <c r="AS31">
        <f t="shared" ref="AS31:BE44" si="44">IF($AF31=AS$2,$AG31,0)</f>
        <v>0</v>
      </c>
      <c r="AT31">
        <f t="shared" ref="AT31:BF44" si="45">IF($AI31=AT$2,$AJ31,0)</f>
        <v>0</v>
      </c>
      <c r="AU31">
        <f t="shared" ref="AU31:AU32" si="46">IF($AC31=AU$2,$AD31,0)</f>
        <v>0</v>
      </c>
      <c r="AV31">
        <f t="shared" ref="AV31:AV32" si="47">IF($AF31=AV$2,$AG31,0)</f>
        <v>0</v>
      </c>
      <c r="AW31">
        <f t="shared" ref="AW31:AW32" si="48">IF($AI31=AW$2,$AJ31,0)</f>
        <v>0</v>
      </c>
      <c r="AX31">
        <f t="shared" ref="AX31:AX32" si="49">IF($AC31=AX$2,$AD31,0)</f>
        <v>0</v>
      </c>
      <c r="AY31">
        <f t="shared" ref="AY31:AY32" si="50">IF($AF31=AY$2,$AG31,0)</f>
        <v>10</v>
      </c>
      <c r="AZ31">
        <f t="shared" ref="AZ31:AZ32" si="51">IF($AI31=AZ$2,$AJ31,0)</f>
        <v>0</v>
      </c>
      <c r="BA31">
        <f t="shared" ref="BA31:BA32" si="52">IF($AC31=BA$2,$AD31,0)</f>
        <v>36</v>
      </c>
      <c r="BB31">
        <f t="shared" ref="BB31:BB32" si="53">IF($AF31=BB$2,$AG31,0)</f>
        <v>0</v>
      </c>
      <c r="BC31">
        <f t="shared" ref="BC31:BC32" si="54">IF($AI31=BC$2,$AJ31,0)</f>
        <v>0</v>
      </c>
      <c r="BD31">
        <f t="shared" ref="BD31:BD32" si="55">IF($AC31=BD$2,$AD31,0)</f>
        <v>0</v>
      </c>
      <c r="BE31">
        <f t="shared" ref="BE31:BE32" si="56">IF($AF31=BE$2,$AG31,0)</f>
        <v>0</v>
      </c>
      <c r="BF31">
        <f t="shared" ref="BF31:BF32" si="57">IF($AI31=BF$2,$AJ31,0)</f>
        <v>0</v>
      </c>
      <c r="BG31" s="158">
        <f t="shared" si="19"/>
        <v>46</v>
      </c>
      <c r="BH31">
        <f>SUM(AO31:BF44)</f>
        <v>373</v>
      </c>
    </row>
    <row r="32" spans="1:60" x14ac:dyDescent="0.25">
      <c r="A32" s="186" t="s">
        <v>8</v>
      </c>
      <c r="B32" s="188">
        <f>SUM(AO8:AQ8,AO22:AQ23,AO39:AQ40,AO56:AQ57)</f>
        <v>9</v>
      </c>
      <c r="C32" s="188"/>
      <c r="D32" s="188"/>
      <c r="E32" s="188">
        <f>SUM(AR8:AT8,AR22:AT23,AR39:AT40,AR56:AT57)</f>
        <v>11</v>
      </c>
      <c r="F32" s="188"/>
      <c r="G32" s="188"/>
      <c r="H32" s="188">
        <f>SUM(AU8:AW8,AU22:AW23,AU39:AW40,AU56:AW57)</f>
        <v>12</v>
      </c>
      <c r="I32" s="188"/>
      <c r="J32" s="188"/>
      <c r="K32" s="188">
        <f>SUM(AX8:AZ8,AX22:AZ23,AX39:AZ40,AX56:AZ57)</f>
        <v>30</v>
      </c>
      <c r="L32" s="188"/>
      <c r="M32" s="188"/>
      <c r="N32" s="187">
        <f>SUM(BA8:BC8,BA22:BC23,BA39:BC40,BA56:BC57)</f>
        <v>37</v>
      </c>
      <c r="O32" s="187"/>
      <c r="P32" s="187"/>
      <c r="Q32" s="188">
        <f>SUM(BD8:BF8,BD22:BF23,BD39:BF40,BD56:BF57)</f>
        <v>23</v>
      </c>
      <c r="R32" s="188"/>
      <c r="S32" s="188"/>
      <c r="T32" s="197">
        <f t="shared" ref="T32" si="58">SUM(B32:S33)</f>
        <v>122</v>
      </c>
      <c r="U32" s="196"/>
      <c r="AB32" s="35">
        <f>'3_PDC'!T9</f>
        <v>0</v>
      </c>
      <c r="AC32" s="36">
        <f>'3_PDC'!U9</f>
        <v>0</v>
      </c>
      <c r="AD32" s="37">
        <f>'3_PDC'!V9</f>
        <v>0</v>
      </c>
      <c r="AE32" s="38">
        <f>'3_PDC'!W9</f>
        <v>0</v>
      </c>
      <c r="AF32" s="36" t="str">
        <f>'3_PDC'!X9</f>
        <v>PR</v>
      </c>
      <c r="AG32" s="37">
        <f>'3_PDC'!Y9</f>
        <v>6</v>
      </c>
      <c r="AH32" s="39" t="str">
        <f>'3_PDC'!Z9</f>
        <v>PDC 7</v>
      </c>
      <c r="AI32" s="177"/>
      <c r="AO32">
        <f>IF($AC32=AO$2,$AD32,0)</f>
        <v>0</v>
      </c>
      <c r="AP32">
        <f>IF($AF32=AP$2,$AG32,0)</f>
        <v>0</v>
      </c>
      <c r="AQ32">
        <f>IF($AI32=AQ$2,$AJ32,0)</f>
        <v>0</v>
      </c>
      <c r="AR32">
        <f t="shared" si="43"/>
        <v>0</v>
      </c>
      <c r="AS32">
        <f t="shared" si="44"/>
        <v>0</v>
      </c>
      <c r="AT32">
        <f t="shared" si="45"/>
        <v>0</v>
      </c>
      <c r="AU32">
        <f t="shared" si="46"/>
        <v>0</v>
      </c>
      <c r="AV32">
        <f t="shared" si="47"/>
        <v>0</v>
      </c>
      <c r="AW32">
        <f t="shared" si="48"/>
        <v>0</v>
      </c>
      <c r="AX32">
        <f t="shared" si="49"/>
        <v>0</v>
      </c>
      <c r="AY32">
        <f t="shared" si="50"/>
        <v>0</v>
      </c>
      <c r="AZ32">
        <f t="shared" si="51"/>
        <v>0</v>
      </c>
      <c r="BA32">
        <f t="shared" si="52"/>
        <v>0</v>
      </c>
      <c r="BB32">
        <f t="shared" si="53"/>
        <v>6</v>
      </c>
      <c r="BC32">
        <f t="shared" si="54"/>
        <v>0</v>
      </c>
      <c r="BD32">
        <f t="shared" si="55"/>
        <v>0</v>
      </c>
      <c r="BE32">
        <f t="shared" si="56"/>
        <v>0</v>
      </c>
      <c r="BF32">
        <f t="shared" si="57"/>
        <v>0</v>
      </c>
      <c r="BG32" s="158">
        <f t="shared" si="19"/>
        <v>6</v>
      </c>
    </row>
    <row r="33" spans="1:60" x14ac:dyDescent="0.25">
      <c r="A33" s="186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7"/>
      <c r="O33" s="187"/>
      <c r="P33" s="187"/>
      <c r="Q33" s="188"/>
      <c r="R33" s="188"/>
      <c r="S33" s="188"/>
      <c r="T33" s="197"/>
      <c r="U33" s="196"/>
      <c r="AB33" s="31" t="str">
        <f>'3_PDC'!T10</f>
        <v>Facchin Gabriele</v>
      </c>
      <c r="AC33" s="32" t="str">
        <f>'3_PDC'!U10</f>
        <v>VE</v>
      </c>
      <c r="AD33" s="33">
        <f>'3_PDC'!V10</f>
        <v>25</v>
      </c>
      <c r="AE33" s="34" t="str">
        <f>'3_PDC'!W10</f>
        <v>PDC 2.2</v>
      </c>
      <c r="AF33" s="32" t="str">
        <f>'3_PDC'!X10</f>
        <v>PR</v>
      </c>
      <c r="AG33" s="33">
        <f>'3_PDC'!Y10</f>
        <v>15</v>
      </c>
      <c r="AH33" s="7" t="str">
        <f>'3_PDC'!Z10</f>
        <v>PDC 3.1</v>
      </c>
      <c r="AI33" s="177">
        <f>'3_PDC'!AA10</f>
        <v>52</v>
      </c>
      <c r="AO33">
        <f t="shared" ref="AO33:AO44" si="59">IF($AC33=AO$2,$AD33,0)</f>
        <v>0</v>
      </c>
      <c r="AP33">
        <f t="shared" ref="AP33:AP44" si="60">IF($AF33=AP$2,$AG33,0)</f>
        <v>0</v>
      </c>
      <c r="AQ33">
        <f t="shared" ref="AQ33:AQ44" si="61">IF($AI33=AQ$2,$AJ33,0)</f>
        <v>0</v>
      </c>
      <c r="AR33">
        <f t="shared" si="43"/>
        <v>0</v>
      </c>
      <c r="AS33">
        <f t="shared" si="44"/>
        <v>0</v>
      </c>
      <c r="AT33">
        <f t="shared" si="45"/>
        <v>0</v>
      </c>
      <c r="AU33">
        <f t="shared" si="43"/>
        <v>0</v>
      </c>
      <c r="AV33">
        <f t="shared" si="44"/>
        <v>0</v>
      </c>
      <c r="AW33">
        <f t="shared" si="45"/>
        <v>0</v>
      </c>
      <c r="AX33">
        <f t="shared" si="43"/>
        <v>25</v>
      </c>
      <c r="AY33">
        <f t="shared" si="44"/>
        <v>0</v>
      </c>
      <c r="AZ33">
        <f t="shared" si="45"/>
        <v>0</v>
      </c>
      <c r="BA33">
        <f t="shared" si="43"/>
        <v>0</v>
      </c>
      <c r="BB33">
        <f t="shared" si="44"/>
        <v>15</v>
      </c>
      <c r="BC33">
        <f t="shared" si="45"/>
        <v>0</v>
      </c>
      <c r="BD33">
        <f t="shared" si="43"/>
        <v>0</v>
      </c>
      <c r="BE33">
        <f t="shared" si="44"/>
        <v>0</v>
      </c>
      <c r="BF33">
        <f t="shared" si="45"/>
        <v>0</v>
      </c>
      <c r="BG33" s="158">
        <f t="shared" si="19"/>
        <v>40</v>
      </c>
    </row>
    <row r="34" spans="1:60" x14ac:dyDescent="0.25">
      <c r="A34" s="186" t="s">
        <v>13</v>
      </c>
      <c r="B34" s="188">
        <f>SUM(AO9:AQ9,AO24:AQ25,AO41:AQ42,AO58:AQ59)</f>
        <v>6</v>
      </c>
      <c r="C34" s="188"/>
      <c r="D34" s="188"/>
      <c r="E34" s="188">
        <f>SUM(AR9:AT9,AR24:AT25,AR41:AT42,AR58:AT59)</f>
        <v>2</v>
      </c>
      <c r="F34" s="188"/>
      <c r="G34" s="188"/>
      <c r="H34" s="188">
        <f>SUM(AU9:AW9,AU24:AW25,AU41:AW42,AU58:AW59)</f>
        <v>10</v>
      </c>
      <c r="I34" s="188"/>
      <c r="J34" s="188"/>
      <c r="K34" s="187">
        <f>SUM(AX9:AZ9,AX24:AZ25,AX41:AZ42,AX58:AZ59)</f>
        <v>37</v>
      </c>
      <c r="L34" s="187"/>
      <c r="M34" s="187"/>
      <c r="N34" s="187">
        <f>SUM(BA9:BC9,BA24:BC25,BA41:BC42,BA58:BC59)</f>
        <v>40</v>
      </c>
      <c r="O34" s="187"/>
      <c r="P34" s="187"/>
      <c r="Q34" s="187">
        <f>SUM(BD9:BF9,BD24:BF25,BD41:BF42,BD58:BF59)</f>
        <v>25</v>
      </c>
      <c r="R34" s="187"/>
      <c r="S34" s="187"/>
      <c r="T34" s="197">
        <f t="shared" ref="T34" si="62">SUM(B34:S35)</f>
        <v>120</v>
      </c>
      <c r="U34" s="196"/>
      <c r="AB34" s="31">
        <f>'3_PDC'!T11</f>
        <v>0</v>
      </c>
      <c r="AC34" s="32" t="str">
        <f>'3_PDC'!U11</f>
        <v>AM</v>
      </c>
      <c r="AD34" s="33">
        <f>'3_PDC'!V11</f>
        <v>8</v>
      </c>
      <c r="AE34" s="34" t="str">
        <f>'3_PDC'!W11</f>
        <v>PDC 1</v>
      </c>
      <c r="AF34" s="32" t="str">
        <f>'3_PDC'!X11</f>
        <v>PROG</v>
      </c>
      <c r="AG34" s="33">
        <f>'3_PDC'!Y11</f>
        <v>4</v>
      </c>
      <c r="AH34" s="7" t="str">
        <f>'3_PDC'!Z11</f>
        <v>PDC 4.3</v>
      </c>
      <c r="AI34" s="177"/>
      <c r="AO34">
        <f t="shared" si="59"/>
        <v>0</v>
      </c>
      <c r="AP34">
        <f t="shared" si="60"/>
        <v>0</v>
      </c>
      <c r="AQ34">
        <f t="shared" si="61"/>
        <v>0</v>
      </c>
      <c r="AR34">
        <f t="shared" si="43"/>
        <v>8</v>
      </c>
      <c r="AS34">
        <f t="shared" si="44"/>
        <v>0</v>
      </c>
      <c r="AT34">
        <f t="shared" si="45"/>
        <v>0</v>
      </c>
      <c r="AU34">
        <f t="shared" si="43"/>
        <v>0</v>
      </c>
      <c r="AV34">
        <f t="shared" si="44"/>
        <v>0</v>
      </c>
      <c r="AW34">
        <f t="shared" si="45"/>
        <v>0</v>
      </c>
      <c r="AX34">
        <f t="shared" si="43"/>
        <v>0</v>
      </c>
      <c r="AY34">
        <f t="shared" si="44"/>
        <v>0</v>
      </c>
      <c r="AZ34">
        <f t="shared" si="45"/>
        <v>0</v>
      </c>
      <c r="BA34">
        <f t="shared" si="43"/>
        <v>0</v>
      </c>
      <c r="BB34">
        <f t="shared" si="44"/>
        <v>0</v>
      </c>
      <c r="BC34">
        <f t="shared" si="45"/>
        <v>0</v>
      </c>
      <c r="BD34">
        <f t="shared" si="43"/>
        <v>0</v>
      </c>
      <c r="BE34">
        <f t="shared" si="44"/>
        <v>4</v>
      </c>
      <c r="BF34">
        <f t="shared" si="45"/>
        <v>0</v>
      </c>
      <c r="BG34" s="158">
        <f t="shared" si="19"/>
        <v>12</v>
      </c>
    </row>
    <row r="35" spans="1:60" x14ac:dyDescent="0.25">
      <c r="A35" s="186"/>
      <c r="B35" s="188"/>
      <c r="C35" s="188"/>
      <c r="D35" s="188"/>
      <c r="E35" s="188"/>
      <c r="F35" s="188"/>
      <c r="G35" s="188"/>
      <c r="H35" s="188"/>
      <c r="I35" s="188"/>
      <c r="J35" s="188"/>
      <c r="K35" s="187"/>
      <c r="L35" s="187"/>
      <c r="M35" s="187"/>
      <c r="N35" s="187"/>
      <c r="O35" s="187"/>
      <c r="P35" s="187"/>
      <c r="Q35" s="187"/>
      <c r="R35" s="187"/>
      <c r="S35" s="187"/>
      <c r="T35" s="197"/>
      <c r="U35" s="196"/>
      <c r="AB35" s="47" t="str">
        <f>'3_PDC'!T12</f>
        <v>Cornaglia Alessando</v>
      </c>
      <c r="AC35" s="48" t="str">
        <f>'3_PDC'!U12</f>
        <v>PROG</v>
      </c>
      <c r="AD35" s="49">
        <f>'3_PDC'!V12</f>
        <v>20</v>
      </c>
      <c r="AE35" s="50" t="str">
        <f>'3_PDC'!W12</f>
        <v>PDC 4.1</v>
      </c>
      <c r="AF35" s="48" t="str">
        <f>'3_PDC'!X12</f>
        <v>RE</v>
      </c>
      <c r="AG35" s="49">
        <f>'3_PDC'!Y12</f>
        <v>10</v>
      </c>
      <c r="AH35" s="51" t="str">
        <f>'3_PDC'!Z12</f>
        <v>PDC 4.4 e 5</v>
      </c>
      <c r="AI35" s="177">
        <f>'3_PDC'!AA12</f>
        <v>52</v>
      </c>
      <c r="AO35">
        <f t="shared" si="59"/>
        <v>0</v>
      </c>
      <c r="AP35">
        <f t="shared" si="60"/>
        <v>10</v>
      </c>
      <c r="AQ35">
        <f t="shared" si="61"/>
        <v>0</v>
      </c>
      <c r="AR35">
        <f t="shared" si="43"/>
        <v>0</v>
      </c>
      <c r="AS35">
        <f t="shared" si="44"/>
        <v>0</v>
      </c>
      <c r="AT35">
        <f t="shared" si="45"/>
        <v>0</v>
      </c>
      <c r="AU35">
        <f t="shared" si="43"/>
        <v>0</v>
      </c>
      <c r="AV35">
        <f t="shared" si="44"/>
        <v>0</v>
      </c>
      <c r="AW35">
        <f t="shared" si="45"/>
        <v>0</v>
      </c>
      <c r="AX35">
        <f t="shared" si="43"/>
        <v>0</v>
      </c>
      <c r="AY35">
        <f t="shared" si="44"/>
        <v>0</v>
      </c>
      <c r="AZ35">
        <f t="shared" si="45"/>
        <v>0</v>
      </c>
      <c r="BA35">
        <f t="shared" si="43"/>
        <v>0</v>
      </c>
      <c r="BB35">
        <f t="shared" si="44"/>
        <v>0</v>
      </c>
      <c r="BC35">
        <f t="shared" si="45"/>
        <v>0</v>
      </c>
      <c r="BD35">
        <f t="shared" si="43"/>
        <v>20</v>
      </c>
      <c r="BE35">
        <f t="shared" si="44"/>
        <v>0</v>
      </c>
      <c r="BF35">
        <f t="shared" si="45"/>
        <v>0</v>
      </c>
      <c r="BG35" s="158">
        <f t="shared" si="19"/>
        <v>30</v>
      </c>
    </row>
    <row r="36" spans="1:60" x14ac:dyDescent="0.25">
      <c r="A36" s="186" t="s">
        <v>12</v>
      </c>
      <c r="B36" s="188">
        <f>SUM(AO10:AQ10,AO26:AQ27,AO43:AQ44,AO60:AQ61)</f>
        <v>12</v>
      </c>
      <c r="C36" s="188"/>
      <c r="D36" s="188"/>
      <c r="E36" s="188">
        <f>SUM(AR10:AT10,AR26:AT27,AR43:AT44,AR60:AT61)</f>
        <v>18</v>
      </c>
      <c r="F36" s="188"/>
      <c r="G36" s="188"/>
      <c r="H36" s="188">
        <f>SUM(AU10:AW10,AU26:AW27,AU43:AW44,AU60:AW61)</f>
        <v>7</v>
      </c>
      <c r="I36" s="188"/>
      <c r="J36" s="188"/>
      <c r="K36" s="187">
        <f>SUM(AX10:AZ10,AX26:AZ27,AX43:AZ44,AX60:AZ61)</f>
        <v>51</v>
      </c>
      <c r="L36" s="187"/>
      <c r="M36" s="187"/>
      <c r="N36" s="188">
        <f>SUM(BA10:BC10,BA26:BC27,BA43:BC44,BA60:BC61)</f>
        <v>10</v>
      </c>
      <c r="O36" s="188"/>
      <c r="P36" s="188"/>
      <c r="Q36" s="188">
        <f>SUM(BD10:BF10,BD26:BF27,BD43:BF44,BD60:BF61)</f>
        <v>18</v>
      </c>
      <c r="R36" s="188"/>
      <c r="S36" s="188"/>
      <c r="T36" s="197">
        <f t="shared" ref="T36" si="63">SUM(B36:S37)</f>
        <v>116</v>
      </c>
      <c r="U36" s="196"/>
      <c r="AB36" s="35">
        <f>'3_PDC'!T13</f>
        <v>0</v>
      </c>
      <c r="AC36" s="36" t="str">
        <f>'3_PDC'!U13</f>
        <v>VE</v>
      </c>
      <c r="AD36" s="37">
        <f>'3_PDC'!V13</f>
        <v>12</v>
      </c>
      <c r="AE36" s="38" t="str">
        <f>'3_PDC'!W13</f>
        <v>PDC 2.4</v>
      </c>
      <c r="AF36" s="36" t="str">
        <f>'3_PDC'!X13</f>
        <v>PR</v>
      </c>
      <c r="AG36" s="37">
        <f>'3_PDC'!Y13</f>
        <v>10</v>
      </c>
      <c r="AH36" s="39" t="str">
        <f>'3_PDC'!Z13</f>
        <v>PDC 7</v>
      </c>
      <c r="AI36" s="177"/>
      <c r="AO36">
        <f t="shared" si="59"/>
        <v>0</v>
      </c>
      <c r="AP36">
        <f t="shared" si="60"/>
        <v>0</v>
      </c>
      <c r="AQ36">
        <f t="shared" si="61"/>
        <v>0</v>
      </c>
      <c r="AR36">
        <f t="shared" si="43"/>
        <v>0</v>
      </c>
      <c r="AS36">
        <f t="shared" si="44"/>
        <v>0</v>
      </c>
      <c r="AT36">
        <f t="shared" si="45"/>
        <v>0</v>
      </c>
      <c r="AU36">
        <f t="shared" si="43"/>
        <v>0</v>
      </c>
      <c r="AV36">
        <f t="shared" si="44"/>
        <v>0</v>
      </c>
      <c r="AW36">
        <f t="shared" si="45"/>
        <v>0</v>
      </c>
      <c r="AX36">
        <f t="shared" si="43"/>
        <v>12</v>
      </c>
      <c r="AY36">
        <f t="shared" si="44"/>
        <v>0</v>
      </c>
      <c r="AZ36">
        <f t="shared" si="45"/>
        <v>0</v>
      </c>
      <c r="BA36">
        <f t="shared" si="43"/>
        <v>0</v>
      </c>
      <c r="BB36">
        <f t="shared" si="44"/>
        <v>10</v>
      </c>
      <c r="BC36">
        <f t="shared" si="45"/>
        <v>0</v>
      </c>
      <c r="BD36">
        <f t="shared" si="43"/>
        <v>0</v>
      </c>
      <c r="BE36">
        <f t="shared" si="44"/>
        <v>0</v>
      </c>
      <c r="BF36">
        <f t="shared" si="45"/>
        <v>0</v>
      </c>
      <c r="BG36" s="158">
        <f t="shared" si="19"/>
        <v>22</v>
      </c>
    </row>
    <row r="37" spans="1:60" x14ac:dyDescent="0.25">
      <c r="A37" s="186"/>
      <c r="B37" s="188"/>
      <c r="C37" s="188"/>
      <c r="D37" s="188"/>
      <c r="E37" s="188"/>
      <c r="F37" s="188"/>
      <c r="G37" s="188"/>
      <c r="H37" s="188"/>
      <c r="I37" s="188"/>
      <c r="J37" s="188"/>
      <c r="K37" s="187"/>
      <c r="L37" s="187"/>
      <c r="M37" s="187"/>
      <c r="N37" s="188"/>
      <c r="O37" s="188"/>
      <c r="P37" s="188"/>
      <c r="Q37" s="188"/>
      <c r="R37" s="188"/>
      <c r="S37" s="188"/>
      <c r="T37" s="197"/>
      <c r="U37" s="196"/>
      <c r="AB37" s="31" t="str">
        <f>'3_PDC'!T14</f>
        <v>Dalla Pietà Massimo</v>
      </c>
      <c r="AC37" s="32" t="str">
        <f>'3_PDC'!U14</f>
        <v>RE</v>
      </c>
      <c r="AD37" s="33">
        <f>'3_PDC'!V14</f>
        <v>11</v>
      </c>
      <c r="AE37" s="55" t="str">
        <f>'3_PDC'!W14</f>
        <v>tutte</v>
      </c>
      <c r="AF37" s="32" t="str">
        <f>'3_PDC'!X14</f>
        <v>PROG</v>
      </c>
      <c r="AG37" s="33">
        <f>'3_PDC'!Y14</f>
        <v>18</v>
      </c>
      <c r="AH37" s="7" t="str">
        <f>'3_PDC'!Z14</f>
        <v>PDC 4.3</v>
      </c>
      <c r="AI37" s="177">
        <f>'3_PDC'!AA14</f>
        <v>57</v>
      </c>
      <c r="AO37">
        <f t="shared" si="59"/>
        <v>11</v>
      </c>
      <c r="AP37">
        <f t="shared" si="60"/>
        <v>0</v>
      </c>
      <c r="AQ37">
        <f t="shared" si="61"/>
        <v>0</v>
      </c>
      <c r="AR37">
        <f t="shared" si="43"/>
        <v>0</v>
      </c>
      <c r="AS37">
        <f t="shared" si="44"/>
        <v>0</v>
      </c>
      <c r="AT37">
        <f t="shared" si="45"/>
        <v>0</v>
      </c>
      <c r="AU37">
        <f t="shared" si="43"/>
        <v>0</v>
      </c>
      <c r="AV37">
        <f t="shared" si="44"/>
        <v>0</v>
      </c>
      <c r="AW37">
        <f t="shared" si="45"/>
        <v>0</v>
      </c>
      <c r="AX37">
        <f t="shared" si="43"/>
        <v>0</v>
      </c>
      <c r="AY37">
        <f t="shared" si="44"/>
        <v>0</v>
      </c>
      <c r="AZ37">
        <f t="shared" si="45"/>
        <v>0</v>
      </c>
      <c r="BA37">
        <f t="shared" si="43"/>
        <v>0</v>
      </c>
      <c r="BB37">
        <f t="shared" si="44"/>
        <v>0</v>
      </c>
      <c r="BC37">
        <f t="shared" si="45"/>
        <v>0</v>
      </c>
      <c r="BD37">
        <f t="shared" si="43"/>
        <v>0</v>
      </c>
      <c r="BE37">
        <f t="shared" si="44"/>
        <v>18</v>
      </c>
      <c r="BF37">
        <f t="shared" si="45"/>
        <v>0</v>
      </c>
      <c r="BG37" s="158">
        <f t="shared" si="19"/>
        <v>29</v>
      </c>
    </row>
    <row r="38" spans="1:60" x14ac:dyDescent="0.25">
      <c r="A38" s="195" t="s">
        <v>14</v>
      </c>
      <c r="B38" s="188">
        <f>SUM(B24:D37)</f>
        <v>82</v>
      </c>
      <c r="C38" s="188"/>
      <c r="D38" s="188"/>
      <c r="E38" s="188">
        <f t="shared" ref="E38" si="64">SUM(E24:G37)</f>
        <v>69</v>
      </c>
      <c r="F38" s="188"/>
      <c r="G38" s="188"/>
      <c r="H38" s="188">
        <f>SUM(H24:J37)</f>
        <v>79</v>
      </c>
      <c r="I38" s="188"/>
      <c r="J38" s="188"/>
      <c r="K38" s="188">
        <f t="shared" ref="K38" si="65">SUM(K24:M37)</f>
        <v>235</v>
      </c>
      <c r="L38" s="188"/>
      <c r="M38" s="188"/>
      <c r="N38" s="188">
        <f t="shared" ref="N38" si="66">SUM(N24:P37)</f>
        <v>243</v>
      </c>
      <c r="O38" s="188"/>
      <c r="P38" s="188"/>
      <c r="Q38" s="188">
        <f>SUM(Q24:S37)</f>
        <v>120</v>
      </c>
      <c r="R38" s="188"/>
      <c r="S38" s="188"/>
      <c r="T38" s="198">
        <f>SUM(B38:S39)</f>
        <v>828</v>
      </c>
      <c r="U38" s="196"/>
      <c r="AB38" s="31">
        <f>'3_PDC'!T15</f>
        <v>0</v>
      </c>
      <c r="AC38" s="32" t="str">
        <f>'3_PDC'!U15</f>
        <v>PR</v>
      </c>
      <c r="AD38" s="33">
        <f>'3_PDC'!V15</f>
        <v>24</v>
      </c>
      <c r="AE38" s="34" t="str">
        <f>'3_PDC'!W15</f>
        <v>PDC 2.1</v>
      </c>
      <c r="AF38" s="32" t="str">
        <f>'3_PDC'!X15</f>
        <v>AM</v>
      </c>
      <c r="AG38" s="33">
        <f>'3_PDC'!Y15</f>
        <v>4</v>
      </c>
      <c r="AH38" s="7" t="str">
        <f>'3_PDC'!Z15</f>
        <v>PDC 7</v>
      </c>
      <c r="AI38" s="177"/>
      <c r="AO38">
        <f t="shared" si="59"/>
        <v>0</v>
      </c>
      <c r="AP38">
        <f t="shared" si="60"/>
        <v>0</v>
      </c>
      <c r="AQ38">
        <f t="shared" si="61"/>
        <v>0</v>
      </c>
      <c r="AR38">
        <f t="shared" si="43"/>
        <v>0</v>
      </c>
      <c r="AS38">
        <f t="shared" si="44"/>
        <v>4</v>
      </c>
      <c r="AT38">
        <f t="shared" si="45"/>
        <v>0</v>
      </c>
      <c r="AU38">
        <f t="shared" si="43"/>
        <v>0</v>
      </c>
      <c r="AV38">
        <f t="shared" si="44"/>
        <v>0</v>
      </c>
      <c r="AW38">
        <f t="shared" si="45"/>
        <v>0</v>
      </c>
      <c r="AX38">
        <f t="shared" si="43"/>
        <v>0</v>
      </c>
      <c r="AY38">
        <f t="shared" si="44"/>
        <v>0</v>
      </c>
      <c r="AZ38">
        <f t="shared" si="45"/>
        <v>0</v>
      </c>
      <c r="BA38">
        <f t="shared" si="43"/>
        <v>24</v>
      </c>
      <c r="BB38">
        <f t="shared" si="44"/>
        <v>0</v>
      </c>
      <c r="BC38">
        <f t="shared" si="45"/>
        <v>0</v>
      </c>
      <c r="BD38">
        <f t="shared" si="43"/>
        <v>0</v>
      </c>
      <c r="BE38">
        <f t="shared" si="44"/>
        <v>0</v>
      </c>
      <c r="BF38">
        <f t="shared" si="45"/>
        <v>0</v>
      </c>
      <c r="BG38" s="158">
        <f t="shared" si="19"/>
        <v>28</v>
      </c>
    </row>
    <row r="39" spans="1:60" x14ac:dyDescent="0.25">
      <c r="A39" s="195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98"/>
      <c r="U39" s="196"/>
      <c r="AB39" s="47" t="str">
        <f>'3_PDC'!T16</f>
        <v>Braghetto Lorenzo</v>
      </c>
      <c r="AC39" s="48" t="str">
        <f>'3_PDC'!U16</f>
        <v>PR</v>
      </c>
      <c r="AD39" s="49">
        <f>'3_PDC'!V16</f>
        <v>20</v>
      </c>
      <c r="AE39" s="50" t="str">
        <f>'3_PDC'!W16</f>
        <v>PDC 2.3</v>
      </c>
      <c r="AF39" s="48" t="str">
        <f>'3_PDC'!X16</f>
        <v>VE</v>
      </c>
      <c r="AG39" s="49">
        <f>'3_PDC'!Y16</f>
        <v>10</v>
      </c>
      <c r="AH39" s="40" t="str">
        <f>'3_PDC'!Z16</f>
        <v>PDC 4.4</v>
      </c>
      <c r="AI39" s="177">
        <f>'3_PDC'!AA16</f>
        <v>54</v>
      </c>
      <c r="AO39">
        <f t="shared" si="59"/>
        <v>0</v>
      </c>
      <c r="AP39">
        <f t="shared" si="60"/>
        <v>0</v>
      </c>
      <c r="AQ39">
        <f t="shared" si="61"/>
        <v>0</v>
      </c>
      <c r="AR39">
        <f t="shared" si="43"/>
        <v>0</v>
      </c>
      <c r="AS39">
        <f t="shared" si="44"/>
        <v>0</v>
      </c>
      <c r="AT39">
        <f t="shared" si="45"/>
        <v>0</v>
      </c>
      <c r="AU39">
        <f t="shared" si="43"/>
        <v>0</v>
      </c>
      <c r="AV39">
        <f t="shared" si="44"/>
        <v>0</v>
      </c>
      <c r="AW39">
        <f t="shared" si="45"/>
        <v>0</v>
      </c>
      <c r="AX39">
        <f t="shared" si="43"/>
        <v>0</v>
      </c>
      <c r="AY39">
        <f t="shared" si="44"/>
        <v>10</v>
      </c>
      <c r="AZ39">
        <f t="shared" si="45"/>
        <v>0</v>
      </c>
      <c r="BA39">
        <f t="shared" si="43"/>
        <v>20</v>
      </c>
      <c r="BB39">
        <f t="shared" si="44"/>
        <v>0</v>
      </c>
      <c r="BC39">
        <f t="shared" si="45"/>
        <v>0</v>
      </c>
      <c r="BD39">
        <f t="shared" si="43"/>
        <v>0</v>
      </c>
      <c r="BE39">
        <f t="shared" si="44"/>
        <v>0</v>
      </c>
      <c r="BF39">
        <f t="shared" si="45"/>
        <v>0</v>
      </c>
      <c r="BG39" s="158">
        <f t="shared" si="19"/>
        <v>30</v>
      </c>
    </row>
    <row r="40" spans="1:60" x14ac:dyDescent="0.25">
      <c r="A40" s="147"/>
      <c r="AB40" s="35">
        <f>'3_PDC'!T17</f>
        <v>0</v>
      </c>
      <c r="AC40" s="36" t="str">
        <f>'3_PDC'!U17</f>
        <v>PROG</v>
      </c>
      <c r="AD40" s="37">
        <f>'3_PDC'!V17</f>
        <v>15</v>
      </c>
      <c r="AE40" s="38" t="str">
        <f>'3_PDC'!W17</f>
        <v>PDC 4.1</v>
      </c>
      <c r="AF40" s="36" t="str">
        <f>'3_PDC'!X17</f>
        <v>RE</v>
      </c>
      <c r="AG40" s="37">
        <f>'3_PDC'!Y17</f>
        <v>9</v>
      </c>
      <c r="AH40" s="39" t="str">
        <f>'3_PDC'!Z17</f>
        <v>PDC 7</v>
      </c>
      <c r="AI40" s="177"/>
      <c r="AO40">
        <f t="shared" si="59"/>
        <v>0</v>
      </c>
      <c r="AP40">
        <f t="shared" si="60"/>
        <v>9</v>
      </c>
      <c r="AQ40">
        <f t="shared" si="61"/>
        <v>0</v>
      </c>
      <c r="AR40">
        <f t="shared" si="43"/>
        <v>0</v>
      </c>
      <c r="AS40">
        <f t="shared" si="44"/>
        <v>0</v>
      </c>
      <c r="AT40">
        <f t="shared" si="45"/>
        <v>0</v>
      </c>
      <c r="AU40">
        <f t="shared" si="43"/>
        <v>0</v>
      </c>
      <c r="AV40">
        <f t="shared" si="44"/>
        <v>0</v>
      </c>
      <c r="AW40">
        <f t="shared" si="45"/>
        <v>0</v>
      </c>
      <c r="AX40">
        <f t="shared" si="43"/>
        <v>0</v>
      </c>
      <c r="AY40">
        <f t="shared" si="44"/>
        <v>0</v>
      </c>
      <c r="AZ40">
        <f t="shared" si="45"/>
        <v>0</v>
      </c>
      <c r="BA40">
        <f t="shared" si="43"/>
        <v>0</v>
      </c>
      <c r="BB40">
        <f t="shared" si="44"/>
        <v>0</v>
      </c>
      <c r="BC40">
        <f t="shared" si="45"/>
        <v>0</v>
      </c>
      <c r="BD40">
        <f t="shared" si="43"/>
        <v>15</v>
      </c>
      <c r="BE40">
        <f t="shared" si="44"/>
        <v>0</v>
      </c>
      <c r="BF40">
        <f t="shared" si="45"/>
        <v>0</v>
      </c>
      <c r="BG40" s="158">
        <f t="shared" si="19"/>
        <v>24</v>
      </c>
    </row>
    <row r="41" spans="1:60" x14ac:dyDescent="0.25">
      <c r="A41" s="147"/>
      <c r="AB41" s="31" t="str">
        <f>'3_PDC'!T18</f>
        <v>Quadrio Giacomo</v>
      </c>
      <c r="AC41" s="32" t="str">
        <f>'3_PDC'!U18</f>
        <v>PROG</v>
      </c>
      <c r="AD41" s="33">
        <f>'3_PDC'!V18</f>
        <v>25</v>
      </c>
      <c r="AE41" s="34" t="str">
        <f>'3_PDC'!W18</f>
        <v>PDC 4.1</v>
      </c>
      <c r="AF41" s="32" t="str">
        <f>'3_PDC'!X18</f>
        <v>AM</v>
      </c>
      <c r="AG41" s="33">
        <f>'3_PDC'!Y18</f>
        <v>2</v>
      </c>
      <c r="AH41" s="58" t="str">
        <f>'3_PDC'!Z18</f>
        <v>PDC 6</v>
      </c>
      <c r="AI41" s="177">
        <f>'3_PDC'!AA18</f>
        <v>54</v>
      </c>
      <c r="AO41">
        <f t="shared" si="59"/>
        <v>0</v>
      </c>
      <c r="AP41">
        <f t="shared" si="60"/>
        <v>0</v>
      </c>
      <c r="AQ41">
        <f t="shared" si="61"/>
        <v>0</v>
      </c>
      <c r="AR41">
        <f t="shared" si="43"/>
        <v>0</v>
      </c>
      <c r="AS41">
        <f t="shared" si="44"/>
        <v>2</v>
      </c>
      <c r="AT41">
        <f t="shared" si="45"/>
        <v>0</v>
      </c>
      <c r="AU41">
        <f t="shared" si="43"/>
        <v>0</v>
      </c>
      <c r="AV41">
        <f t="shared" si="44"/>
        <v>0</v>
      </c>
      <c r="AW41">
        <f t="shared" si="45"/>
        <v>0</v>
      </c>
      <c r="AX41">
        <f t="shared" si="43"/>
        <v>0</v>
      </c>
      <c r="AY41">
        <f t="shared" si="44"/>
        <v>0</v>
      </c>
      <c r="AZ41">
        <f t="shared" si="45"/>
        <v>0</v>
      </c>
      <c r="BA41">
        <f t="shared" si="43"/>
        <v>0</v>
      </c>
      <c r="BB41">
        <f t="shared" si="44"/>
        <v>0</v>
      </c>
      <c r="BC41">
        <f t="shared" si="45"/>
        <v>0</v>
      </c>
      <c r="BD41">
        <f t="shared" si="43"/>
        <v>25</v>
      </c>
      <c r="BE41">
        <f t="shared" si="44"/>
        <v>0</v>
      </c>
      <c r="BF41">
        <f t="shared" si="45"/>
        <v>0</v>
      </c>
      <c r="BG41" s="158">
        <f t="shared" si="19"/>
        <v>27</v>
      </c>
    </row>
    <row r="42" spans="1:60" x14ac:dyDescent="0.25">
      <c r="A42" s="147"/>
      <c r="AB42" s="31">
        <f>'3_PDC'!T19</f>
        <v>0</v>
      </c>
      <c r="AC42" s="32" t="str">
        <f>'3_PDC'!U19</f>
        <v>PR</v>
      </c>
      <c r="AD42" s="33">
        <f>'3_PDC'!V19</f>
        <v>10</v>
      </c>
      <c r="AE42" s="34" t="str">
        <f>'3_PDC'!W19</f>
        <v>PDC 2.3</v>
      </c>
      <c r="AF42" s="32" t="str">
        <f>'3_PDC'!X19</f>
        <v>VE</v>
      </c>
      <c r="AG42" s="33">
        <f>'3_PDC'!Y19</f>
        <v>17</v>
      </c>
      <c r="AH42" s="7" t="str">
        <f>'3_PDC'!Z19</f>
        <v>PDC 3.2, 5 e 7</v>
      </c>
      <c r="AI42" s="177"/>
      <c r="AO42">
        <f t="shared" si="59"/>
        <v>0</v>
      </c>
      <c r="AP42">
        <f t="shared" si="60"/>
        <v>0</v>
      </c>
      <c r="AQ42">
        <f t="shared" si="61"/>
        <v>0</v>
      </c>
      <c r="AR42">
        <f t="shared" si="43"/>
        <v>0</v>
      </c>
      <c r="AS42">
        <f t="shared" si="44"/>
        <v>0</v>
      </c>
      <c r="AT42">
        <f t="shared" si="45"/>
        <v>0</v>
      </c>
      <c r="AU42">
        <f t="shared" si="43"/>
        <v>0</v>
      </c>
      <c r="AV42">
        <f t="shared" si="44"/>
        <v>0</v>
      </c>
      <c r="AW42">
        <f t="shared" si="45"/>
        <v>0</v>
      </c>
      <c r="AX42">
        <f t="shared" si="43"/>
        <v>0</v>
      </c>
      <c r="AY42">
        <f t="shared" si="44"/>
        <v>17</v>
      </c>
      <c r="AZ42">
        <f t="shared" si="45"/>
        <v>0</v>
      </c>
      <c r="BA42">
        <f t="shared" si="43"/>
        <v>10</v>
      </c>
      <c r="BB42">
        <f t="shared" si="44"/>
        <v>0</v>
      </c>
      <c r="BC42">
        <f t="shared" si="45"/>
        <v>0</v>
      </c>
      <c r="BD42">
        <f t="shared" si="43"/>
        <v>0</v>
      </c>
      <c r="BE42">
        <f t="shared" si="44"/>
        <v>0</v>
      </c>
      <c r="BF42">
        <f t="shared" si="45"/>
        <v>0</v>
      </c>
      <c r="BG42" s="158">
        <f t="shared" si="19"/>
        <v>27</v>
      </c>
    </row>
    <row r="43" spans="1:60" x14ac:dyDescent="0.25">
      <c r="A43" s="147"/>
      <c r="AB43" s="47" t="str">
        <f>'3_PDC'!T20</f>
        <v>Maggiolo Giorgio</v>
      </c>
      <c r="AC43" s="48" t="str">
        <f>'3_PDC'!U20</f>
        <v>VE</v>
      </c>
      <c r="AD43" s="49">
        <f>'3_PDC'!V20</f>
        <v>30</v>
      </c>
      <c r="AE43" s="50" t="str">
        <f>'3_PDC'!W20</f>
        <v>PDC 4.2</v>
      </c>
      <c r="AF43" s="48" t="str">
        <f>'3_PDC'!X20</f>
        <v>PROG</v>
      </c>
      <c r="AG43" s="49">
        <f>'3_PDC'!Y20</f>
        <v>18</v>
      </c>
      <c r="AH43" s="40" t="str">
        <f>'3_PDC'!Z20</f>
        <v>PDC 4.3</v>
      </c>
      <c r="AI43" s="177">
        <f>'3_PDC'!AA20</f>
        <v>52</v>
      </c>
      <c r="AO43">
        <f t="shared" si="59"/>
        <v>0</v>
      </c>
      <c r="AP43">
        <f t="shared" si="60"/>
        <v>0</v>
      </c>
      <c r="AQ43">
        <f t="shared" si="61"/>
        <v>0</v>
      </c>
      <c r="AR43">
        <f t="shared" si="43"/>
        <v>0</v>
      </c>
      <c r="AS43">
        <f t="shared" si="44"/>
        <v>0</v>
      </c>
      <c r="AT43">
        <f t="shared" si="45"/>
        <v>0</v>
      </c>
      <c r="AU43">
        <f t="shared" si="43"/>
        <v>0</v>
      </c>
      <c r="AV43">
        <f t="shared" si="44"/>
        <v>0</v>
      </c>
      <c r="AW43">
        <f t="shared" si="45"/>
        <v>0</v>
      </c>
      <c r="AX43">
        <f t="shared" si="43"/>
        <v>30</v>
      </c>
      <c r="AY43">
        <f t="shared" si="44"/>
        <v>0</v>
      </c>
      <c r="AZ43">
        <f t="shared" si="45"/>
        <v>0</v>
      </c>
      <c r="BA43">
        <f t="shared" si="43"/>
        <v>0</v>
      </c>
      <c r="BB43">
        <f t="shared" si="44"/>
        <v>0</v>
      </c>
      <c r="BC43">
        <f t="shared" si="45"/>
        <v>0</v>
      </c>
      <c r="BD43">
        <f t="shared" si="43"/>
        <v>0</v>
      </c>
      <c r="BE43">
        <f t="shared" si="44"/>
        <v>18</v>
      </c>
      <c r="BF43">
        <f t="shared" si="45"/>
        <v>0</v>
      </c>
      <c r="BG43" s="158">
        <f t="shared" si="19"/>
        <v>48</v>
      </c>
    </row>
    <row r="44" spans="1:60" ht="15.75" thickBot="1" x14ac:dyDescent="0.3">
      <c r="A44" s="147"/>
      <c r="AB44" s="63">
        <f>'3_PDC'!T21</f>
        <v>0</v>
      </c>
      <c r="AC44" s="64">
        <f>'3_PDC'!U21</f>
        <v>0</v>
      </c>
      <c r="AD44" s="65">
        <f>'3_PDC'!V21</f>
        <v>0</v>
      </c>
      <c r="AE44" s="66">
        <f>'3_PDC'!W21</f>
        <v>0</v>
      </c>
      <c r="AF44" s="64" t="str">
        <f>'3_PDC'!X21</f>
        <v>AM</v>
      </c>
      <c r="AG44" s="65">
        <f>'3_PDC'!Y21</f>
        <v>4</v>
      </c>
      <c r="AH44" s="67" t="str">
        <f>'3_PDC'!Z21</f>
        <v>PDC 7</v>
      </c>
      <c r="AI44" s="178"/>
      <c r="AO44">
        <f t="shared" si="59"/>
        <v>0</v>
      </c>
      <c r="AP44">
        <f t="shared" si="60"/>
        <v>0</v>
      </c>
      <c r="AQ44">
        <f t="shared" si="61"/>
        <v>0</v>
      </c>
      <c r="AR44">
        <f t="shared" si="43"/>
        <v>0</v>
      </c>
      <c r="AS44">
        <f t="shared" si="44"/>
        <v>4</v>
      </c>
      <c r="AT44">
        <f t="shared" si="45"/>
        <v>0</v>
      </c>
      <c r="AU44">
        <f t="shared" si="43"/>
        <v>0</v>
      </c>
      <c r="AV44">
        <f t="shared" si="44"/>
        <v>0</v>
      </c>
      <c r="AW44">
        <f t="shared" si="45"/>
        <v>0</v>
      </c>
      <c r="AX44">
        <f t="shared" si="43"/>
        <v>0</v>
      </c>
      <c r="AY44">
        <f t="shared" si="44"/>
        <v>0</v>
      </c>
      <c r="AZ44">
        <f t="shared" si="45"/>
        <v>0</v>
      </c>
      <c r="BA44">
        <f t="shared" si="43"/>
        <v>0</v>
      </c>
      <c r="BB44">
        <f t="shared" si="44"/>
        <v>0</v>
      </c>
      <c r="BC44">
        <f t="shared" si="45"/>
        <v>0</v>
      </c>
      <c r="BD44">
        <f t="shared" si="43"/>
        <v>0</v>
      </c>
      <c r="BE44">
        <f t="shared" si="44"/>
        <v>0</v>
      </c>
      <c r="BF44">
        <f t="shared" si="45"/>
        <v>0</v>
      </c>
      <c r="BG44" s="158">
        <f t="shared" si="19"/>
        <v>4</v>
      </c>
    </row>
    <row r="45" spans="1:60" ht="15.75" thickBot="1" x14ac:dyDescent="0.3">
      <c r="A45" s="147"/>
      <c r="BG45" s="158">
        <f t="shared" si="19"/>
        <v>0</v>
      </c>
    </row>
    <row r="46" spans="1:60" x14ac:dyDescent="0.25">
      <c r="A46" s="147"/>
      <c r="AA46" t="s">
        <v>125</v>
      </c>
      <c r="AB46" s="149" t="s">
        <v>128</v>
      </c>
      <c r="AC46" s="179" t="str">
        <f>'4_VV'!U3</f>
        <v>I Periodo</v>
      </c>
      <c r="AD46" s="180"/>
      <c r="AE46" s="181"/>
      <c r="AF46" s="179" t="str">
        <f>'4_VV'!X3</f>
        <v>II Periodo</v>
      </c>
      <c r="AG46" s="180"/>
      <c r="AH46" s="182"/>
      <c r="AI46" s="183" t="str">
        <f>'4_VV'!AA3</f>
        <v>Totale</v>
      </c>
      <c r="AK46">
        <f>SUM(AI48:AI61)</f>
        <v>124</v>
      </c>
      <c r="BG46" s="158">
        <f t="shared" si="19"/>
        <v>0</v>
      </c>
    </row>
    <row r="47" spans="1:60" ht="15.75" thickBot="1" x14ac:dyDescent="0.3">
      <c r="A47" s="147"/>
      <c r="AB47" s="150"/>
      <c r="AC47" s="26" t="str">
        <f>'4_VV'!U4</f>
        <v>Ruolo</v>
      </c>
      <c r="AD47" s="27" t="str">
        <f>'4_VV'!V4</f>
        <v>Ore</v>
      </c>
      <c r="AE47" s="28" t="str">
        <f>'4_VV'!W4</f>
        <v>Fase</v>
      </c>
      <c r="AF47" s="26" t="str">
        <f>'4_VV'!X4</f>
        <v>Ruolo</v>
      </c>
      <c r="AG47" s="27" t="str">
        <f>'4_VV'!Y4</f>
        <v>Ore</v>
      </c>
      <c r="AH47" s="29" t="str">
        <f>'4_VV'!Z4</f>
        <v>Fase</v>
      </c>
      <c r="AI47" s="184"/>
      <c r="BG47" s="158">
        <f t="shared" si="19"/>
        <v>0</v>
      </c>
    </row>
    <row r="48" spans="1:60" x14ac:dyDescent="0.25">
      <c r="A48" s="147"/>
      <c r="AB48" s="31" t="str">
        <f>'4_VV'!T5</f>
        <v>Begolo Marco</v>
      </c>
      <c r="AC48" s="78" t="str">
        <f>'4_VV'!U5</f>
        <v>RE</v>
      </c>
      <c r="AD48" s="33">
        <f>'4_VV'!V5</f>
        <v>4</v>
      </c>
      <c r="AE48" s="55" t="str">
        <f>'4_VV'!W5</f>
        <v>Tutte</v>
      </c>
      <c r="AF48" s="78" t="str">
        <f>'4_VV'!X5</f>
        <v>AM</v>
      </c>
      <c r="AG48" s="33">
        <f>'4_VV'!Y5</f>
        <v>10</v>
      </c>
      <c r="AH48" s="79" t="str">
        <f>'4_VV'!Z5</f>
        <v>VV 3.2</v>
      </c>
      <c r="AI48" s="185">
        <f>'4_VV'!AA5</f>
        <v>18</v>
      </c>
      <c r="AO48">
        <f>IF($AC48=AO$2,$AD48,0)</f>
        <v>4</v>
      </c>
      <c r="AP48">
        <f>IF($AF48=AP$2,$AG48,0)</f>
        <v>0</v>
      </c>
      <c r="AQ48">
        <f>IF($AI48=AQ$2,$AJ48,0)</f>
        <v>0</v>
      </c>
      <c r="AR48">
        <f t="shared" ref="AR48:BD61" si="67">IF($AC48=AR$2,$AD48,0)</f>
        <v>0</v>
      </c>
      <c r="AS48">
        <f t="shared" ref="AS48:BE61" si="68">IF($AF48=AS$2,$AG48,0)</f>
        <v>10</v>
      </c>
      <c r="AT48">
        <f t="shared" ref="AT48:BF61" si="69">IF($AI48=AT$2,$AJ48,0)</f>
        <v>0</v>
      </c>
      <c r="AU48">
        <f t="shared" ref="AU48:AU49" si="70">IF($AC48=AU$2,$AD48,0)</f>
        <v>0</v>
      </c>
      <c r="AV48">
        <f t="shared" ref="AV48:AV49" si="71">IF($AF48=AV$2,$AG48,0)</f>
        <v>0</v>
      </c>
      <c r="AW48">
        <f t="shared" ref="AW48:AW49" si="72">IF($AI48=AW$2,$AJ48,0)</f>
        <v>0</v>
      </c>
      <c r="AX48">
        <f t="shared" ref="AX48:AX49" si="73">IF($AC48=AX$2,$AD48,0)</f>
        <v>0</v>
      </c>
      <c r="AY48">
        <f t="shared" ref="AY48:AY49" si="74">IF($AF48=AY$2,$AG48,0)</f>
        <v>0</v>
      </c>
      <c r="AZ48">
        <f t="shared" ref="AZ48:AZ49" si="75">IF($AI48=AZ$2,$AJ48,0)</f>
        <v>0</v>
      </c>
      <c r="BA48">
        <f t="shared" ref="BA48:BA49" si="76">IF($AC48=BA$2,$AD48,0)</f>
        <v>0</v>
      </c>
      <c r="BB48">
        <f t="shared" ref="BB48:BB49" si="77">IF($AF48=BB$2,$AG48,0)</f>
        <v>0</v>
      </c>
      <c r="BC48">
        <f t="shared" ref="BC48:BC49" si="78">IF($AI48=BC$2,$AJ48,0)</f>
        <v>0</v>
      </c>
      <c r="BD48">
        <f t="shared" ref="BD48:BD49" si="79">IF($AC48=BD$2,$AD48,0)</f>
        <v>0</v>
      </c>
      <c r="BE48">
        <f t="shared" ref="BE48:BE49" si="80">IF($AF48=BE$2,$AG48,0)</f>
        <v>0</v>
      </c>
      <c r="BF48">
        <f t="shared" ref="BF48:BF49" si="81">IF($AI48=BF$2,$AJ48,0)</f>
        <v>0</v>
      </c>
      <c r="BG48" s="158">
        <f t="shared" si="19"/>
        <v>14</v>
      </c>
      <c r="BH48">
        <f>SUM(AO48:BF61)</f>
        <v>124</v>
      </c>
    </row>
    <row r="49" spans="20:59" x14ac:dyDescent="0.25">
      <c r="AB49" s="35">
        <f>'4_VV'!T6</f>
        <v>0</v>
      </c>
      <c r="AC49" s="81" t="str">
        <f>'4_VV'!U6</f>
        <v>PROG</v>
      </c>
      <c r="AD49" s="37">
        <f>'4_VV'!V6</f>
        <v>4</v>
      </c>
      <c r="AE49" s="82" t="str">
        <f>'4_VV'!W6</f>
        <v>VV 2.1</v>
      </c>
      <c r="AF49" s="81">
        <f>'4_VV'!X6</f>
        <v>0</v>
      </c>
      <c r="AG49" s="37">
        <f>'4_VV'!Y6</f>
        <v>0</v>
      </c>
      <c r="AH49" s="83">
        <f>'4_VV'!Z6</f>
        <v>0</v>
      </c>
      <c r="AI49" s="177"/>
      <c r="AO49">
        <f>IF($AC49=AO$2,$AD49,0)</f>
        <v>0</v>
      </c>
      <c r="AP49">
        <f>IF($AF49=AP$2,$AG49,0)</f>
        <v>0</v>
      </c>
      <c r="AQ49">
        <f>IF($AI49=AQ$2,$AJ49,0)</f>
        <v>0</v>
      </c>
      <c r="AR49">
        <f t="shared" si="67"/>
        <v>0</v>
      </c>
      <c r="AS49">
        <f t="shared" si="68"/>
        <v>0</v>
      </c>
      <c r="AT49">
        <f t="shared" si="69"/>
        <v>0</v>
      </c>
      <c r="AU49">
        <f t="shared" si="70"/>
        <v>0</v>
      </c>
      <c r="AV49">
        <f t="shared" si="71"/>
        <v>0</v>
      </c>
      <c r="AW49">
        <f t="shared" si="72"/>
        <v>0</v>
      </c>
      <c r="AX49">
        <f t="shared" si="73"/>
        <v>0</v>
      </c>
      <c r="AY49">
        <f t="shared" si="74"/>
        <v>0</v>
      </c>
      <c r="AZ49">
        <f t="shared" si="75"/>
        <v>0</v>
      </c>
      <c r="BA49">
        <f t="shared" si="76"/>
        <v>0</v>
      </c>
      <c r="BB49">
        <f t="shared" si="77"/>
        <v>0</v>
      </c>
      <c r="BC49">
        <f t="shared" si="78"/>
        <v>0</v>
      </c>
      <c r="BD49">
        <f t="shared" si="79"/>
        <v>4</v>
      </c>
      <c r="BE49">
        <f t="shared" si="80"/>
        <v>0</v>
      </c>
      <c r="BF49">
        <f t="shared" si="81"/>
        <v>0</v>
      </c>
      <c r="BG49" s="158">
        <f t="shared" si="19"/>
        <v>4</v>
      </c>
    </row>
    <row r="50" spans="20:59" ht="15.75" thickBot="1" x14ac:dyDescent="0.3">
      <c r="AB50" s="31" t="str">
        <f>'4_VV'!T7</f>
        <v>Facchin Gabriele</v>
      </c>
      <c r="AC50" s="78" t="str">
        <f>'4_VV'!U7</f>
        <v>PROG</v>
      </c>
      <c r="AD50" s="33">
        <f>'4_VV'!V7</f>
        <v>8</v>
      </c>
      <c r="AE50" s="84" t="str">
        <f>'4_VV'!W7</f>
        <v>VV 1.1</v>
      </c>
      <c r="AF50" s="78" t="str">
        <f>'4_VV'!X7</f>
        <v>RE</v>
      </c>
      <c r="AG50" s="33">
        <f>'4_VV'!Y7</f>
        <v>8</v>
      </c>
      <c r="AH50" s="85" t="str">
        <f>'4_VV'!Z7</f>
        <v>VV 3.2</v>
      </c>
      <c r="AI50" s="177">
        <f>'4_VV'!AA7</f>
        <v>18</v>
      </c>
      <c r="AO50">
        <f t="shared" ref="AO50:AO61" si="82">IF($AC50=AO$2,$AD50,0)</f>
        <v>0</v>
      </c>
      <c r="AP50">
        <f t="shared" ref="AP50:AP61" si="83">IF($AF50=AP$2,$AG50,0)</f>
        <v>8</v>
      </c>
      <c r="AQ50">
        <f t="shared" ref="AQ50:AQ61" si="84">IF($AI50=AQ$2,$AJ50,0)</f>
        <v>0</v>
      </c>
      <c r="AR50">
        <f t="shared" si="67"/>
        <v>0</v>
      </c>
      <c r="AS50">
        <f t="shared" si="68"/>
        <v>0</v>
      </c>
      <c r="AT50">
        <f t="shared" si="69"/>
        <v>0</v>
      </c>
      <c r="AU50">
        <f t="shared" si="67"/>
        <v>0</v>
      </c>
      <c r="AV50">
        <f t="shared" si="68"/>
        <v>0</v>
      </c>
      <c r="AW50">
        <f t="shared" si="69"/>
        <v>0</v>
      </c>
      <c r="AX50">
        <f t="shared" si="67"/>
        <v>0</v>
      </c>
      <c r="AY50">
        <f t="shared" si="68"/>
        <v>0</v>
      </c>
      <c r="AZ50">
        <f t="shared" si="69"/>
        <v>0</v>
      </c>
      <c r="BA50">
        <f t="shared" si="67"/>
        <v>0</v>
      </c>
      <c r="BB50">
        <f t="shared" si="68"/>
        <v>0</v>
      </c>
      <c r="BC50">
        <f t="shared" si="69"/>
        <v>0</v>
      </c>
      <c r="BD50">
        <f t="shared" si="67"/>
        <v>8</v>
      </c>
      <c r="BE50">
        <f t="shared" si="68"/>
        <v>0</v>
      </c>
      <c r="BF50">
        <f t="shared" si="69"/>
        <v>0</v>
      </c>
      <c r="BG50" s="158">
        <f t="shared" si="19"/>
        <v>16</v>
      </c>
    </row>
    <row r="51" spans="20:59" ht="15.75" thickBot="1" x14ac:dyDescent="0.3">
      <c r="T51" s="1" t="s">
        <v>26</v>
      </c>
      <c r="U51" s="3" t="s">
        <v>20</v>
      </c>
      <c r="V51" s="5" t="s">
        <v>28</v>
      </c>
      <c r="W51" t="s">
        <v>29</v>
      </c>
      <c r="AB51" s="31">
        <f>'4_VV'!T8</f>
        <v>0</v>
      </c>
      <c r="AC51" s="78">
        <f>'4_VV'!U8</f>
        <v>0</v>
      </c>
      <c r="AD51" s="33">
        <f>'4_VV'!V8</f>
        <v>0</v>
      </c>
      <c r="AE51" s="84">
        <f>'4_VV'!W8</f>
        <v>0</v>
      </c>
      <c r="AF51" s="78" t="str">
        <f>'4_VV'!X8</f>
        <v>AM</v>
      </c>
      <c r="AG51" s="33">
        <f>'4_VV'!Y8</f>
        <v>2</v>
      </c>
      <c r="AH51" s="85" t="str">
        <f>'4_VV'!Z8</f>
        <v>VV 3.2</v>
      </c>
      <c r="AI51" s="177"/>
      <c r="AO51">
        <f t="shared" si="82"/>
        <v>0</v>
      </c>
      <c r="AP51">
        <f t="shared" si="83"/>
        <v>0</v>
      </c>
      <c r="AQ51">
        <f t="shared" si="84"/>
        <v>0</v>
      </c>
      <c r="AR51">
        <f t="shared" si="67"/>
        <v>0</v>
      </c>
      <c r="AS51">
        <f t="shared" si="68"/>
        <v>2</v>
      </c>
      <c r="AT51">
        <f t="shared" si="69"/>
        <v>0</v>
      </c>
      <c r="AU51">
        <f t="shared" si="67"/>
        <v>0</v>
      </c>
      <c r="AV51">
        <f t="shared" si="68"/>
        <v>0</v>
      </c>
      <c r="AW51">
        <f t="shared" si="69"/>
        <v>0</v>
      </c>
      <c r="AX51">
        <f t="shared" si="67"/>
        <v>0</v>
      </c>
      <c r="AY51">
        <f t="shared" si="68"/>
        <v>0</v>
      </c>
      <c r="AZ51">
        <f t="shared" si="69"/>
        <v>0</v>
      </c>
      <c r="BA51">
        <f t="shared" si="67"/>
        <v>0</v>
      </c>
      <c r="BB51">
        <f t="shared" si="68"/>
        <v>0</v>
      </c>
      <c r="BC51">
        <f t="shared" si="69"/>
        <v>0</v>
      </c>
      <c r="BD51">
        <f t="shared" si="67"/>
        <v>0</v>
      </c>
      <c r="BE51">
        <f t="shared" si="68"/>
        <v>0</v>
      </c>
      <c r="BF51">
        <f t="shared" si="69"/>
        <v>0</v>
      </c>
      <c r="BG51" s="158">
        <f t="shared" si="19"/>
        <v>2</v>
      </c>
    </row>
    <row r="52" spans="20:59" x14ac:dyDescent="0.25">
      <c r="T52" s="12" t="s">
        <v>1</v>
      </c>
      <c r="U52" s="13">
        <f>B38</f>
        <v>82</v>
      </c>
      <c r="V52" s="14">
        <f>U52*W52</f>
        <v>2460</v>
      </c>
      <c r="W52">
        <v>30</v>
      </c>
      <c r="AB52" s="47" t="str">
        <f>'4_VV'!T9</f>
        <v>Cornaglia Alessando</v>
      </c>
      <c r="AC52" s="86" t="str">
        <f>'4_VV'!U9</f>
        <v>PR</v>
      </c>
      <c r="AD52" s="49">
        <f>'4_VV'!V9</f>
        <v>8</v>
      </c>
      <c r="AE52" s="87" t="str">
        <f>'4_VV'!W9</f>
        <v>VV 1.1</v>
      </c>
      <c r="AF52" s="86" t="str">
        <f>'4_VV'!X9</f>
        <v>VE</v>
      </c>
      <c r="AG52" s="49">
        <f>'4_VV'!Y9</f>
        <v>10</v>
      </c>
      <c r="AH52" s="79" t="str">
        <f>'4_VV'!Z9</f>
        <v>VV 3.1</v>
      </c>
      <c r="AI52" s="177">
        <f>'4_VV'!AA9</f>
        <v>18</v>
      </c>
      <c r="AO52">
        <f t="shared" si="82"/>
        <v>0</v>
      </c>
      <c r="AP52">
        <f t="shared" si="83"/>
        <v>0</v>
      </c>
      <c r="AQ52">
        <f t="shared" si="84"/>
        <v>0</v>
      </c>
      <c r="AR52">
        <f t="shared" si="67"/>
        <v>0</v>
      </c>
      <c r="AS52">
        <f t="shared" si="68"/>
        <v>0</v>
      </c>
      <c r="AT52">
        <f t="shared" si="69"/>
        <v>0</v>
      </c>
      <c r="AU52">
        <f t="shared" si="67"/>
        <v>0</v>
      </c>
      <c r="AV52">
        <f t="shared" si="68"/>
        <v>0</v>
      </c>
      <c r="AW52">
        <f t="shared" si="69"/>
        <v>0</v>
      </c>
      <c r="AX52">
        <f t="shared" si="67"/>
        <v>0</v>
      </c>
      <c r="AY52">
        <f t="shared" si="68"/>
        <v>10</v>
      </c>
      <c r="AZ52">
        <f t="shared" si="69"/>
        <v>0</v>
      </c>
      <c r="BA52">
        <f t="shared" si="67"/>
        <v>8</v>
      </c>
      <c r="BB52">
        <f t="shared" si="68"/>
        <v>0</v>
      </c>
      <c r="BC52">
        <f t="shared" si="69"/>
        <v>0</v>
      </c>
      <c r="BD52">
        <f t="shared" si="67"/>
        <v>0</v>
      </c>
      <c r="BE52">
        <f t="shared" si="68"/>
        <v>0</v>
      </c>
      <c r="BF52">
        <f t="shared" si="69"/>
        <v>0</v>
      </c>
      <c r="BG52" s="158">
        <f t="shared" si="19"/>
        <v>18</v>
      </c>
    </row>
    <row r="53" spans="20:59" x14ac:dyDescent="0.25">
      <c r="T53" s="15" t="s">
        <v>2</v>
      </c>
      <c r="U53" s="16">
        <f>E38</f>
        <v>69</v>
      </c>
      <c r="V53" s="17">
        <f t="shared" ref="V53:V57" si="85">U53*W53</f>
        <v>1380</v>
      </c>
      <c r="W53">
        <v>20</v>
      </c>
      <c r="AB53" s="35">
        <f>'4_VV'!T10</f>
        <v>0</v>
      </c>
      <c r="AC53" s="81">
        <f>'4_VV'!U10</f>
        <v>0</v>
      </c>
      <c r="AD53" s="37">
        <f>'4_VV'!V10</f>
        <v>0</v>
      </c>
      <c r="AE53" s="82">
        <f>'4_VV'!W10</f>
        <v>0</v>
      </c>
      <c r="AF53" s="81">
        <f>'4_VV'!X10</f>
        <v>0</v>
      </c>
      <c r="AG53" s="37">
        <f>'4_VV'!Y10</f>
        <v>0</v>
      </c>
      <c r="AH53" s="83">
        <f>'4_VV'!Z10</f>
        <v>0</v>
      </c>
      <c r="AI53" s="177"/>
      <c r="AO53">
        <f t="shared" si="82"/>
        <v>0</v>
      </c>
      <c r="AP53">
        <f t="shared" si="83"/>
        <v>0</v>
      </c>
      <c r="AQ53">
        <f t="shared" si="84"/>
        <v>0</v>
      </c>
      <c r="AR53">
        <f t="shared" si="67"/>
        <v>0</v>
      </c>
      <c r="AS53">
        <f t="shared" si="68"/>
        <v>0</v>
      </c>
      <c r="AT53">
        <f t="shared" si="69"/>
        <v>0</v>
      </c>
      <c r="AU53">
        <f t="shared" si="67"/>
        <v>0</v>
      </c>
      <c r="AV53">
        <f t="shared" si="68"/>
        <v>0</v>
      </c>
      <c r="AW53">
        <f t="shared" si="69"/>
        <v>0</v>
      </c>
      <c r="AX53">
        <f t="shared" si="67"/>
        <v>0</v>
      </c>
      <c r="AY53">
        <f t="shared" si="68"/>
        <v>0</v>
      </c>
      <c r="AZ53">
        <f t="shared" si="69"/>
        <v>0</v>
      </c>
      <c r="BA53">
        <f t="shared" si="67"/>
        <v>0</v>
      </c>
      <c r="BB53">
        <f t="shared" si="68"/>
        <v>0</v>
      </c>
      <c r="BC53">
        <f t="shared" si="69"/>
        <v>0</v>
      </c>
      <c r="BD53">
        <f t="shared" si="67"/>
        <v>0</v>
      </c>
      <c r="BE53">
        <f t="shared" si="68"/>
        <v>0</v>
      </c>
      <c r="BF53">
        <f t="shared" si="69"/>
        <v>0</v>
      </c>
      <c r="BG53" s="158">
        <f t="shared" si="19"/>
        <v>0</v>
      </c>
    </row>
    <row r="54" spans="20:59" x14ac:dyDescent="0.25">
      <c r="T54" s="15" t="s">
        <v>3</v>
      </c>
      <c r="U54" s="16">
        <f>H38</f>
        <v>79</v>
      </c>
      <c r="V54" s="17">
        <f t="shared" si="85"/>
        <v>1975</v>
      </c>
      <c r="W54">
        <v>25</v>
      </c>
      <c r="AB54" s="31" t="str">
        <f>'4_VV'!T11</f>
        <v>Dalla Pietà Massimo</v>
      </c>
      <c r="AC54" s="78" t="str">
        <f>'4_VV'!U11</f>
        <v>VE</v>
      </c>
      <c r="AD54" s="33">
        <f>'4_VV'!V11</f>
        <v>8</v>
      </c>
      <c r="AE54" s="84" t="str">
        <f>'4_VV'!W11</f>
        <v>VV 1.2</v>
      </c>
      <c r="AF54" s="78" t="str">
        <f>'4_VV'!X11</f>
        <v>VE</v>
      </c>
      <c r="AG54" s="33">
        <f>'4_VV'!Y11</f>
        <v>10</v>
      </c>
      <c r="AH54" s="79" t="str">
        <f>'4_VV'!Z11</f>
        <v>VV 3.1</v>
      </c>
      <c r="AI54" s="177">
        <f>'4_VV'!AA11</f>
        <v>18</v>
      </c>
      <c r="AO54">
        <f t="shared" si="82"/>
        <v>0</v>
      </c>
      <c r="AP54">
        <f t="shared" si="83"/>
        <v>0</v>
      </c>
      <c r="AQ54">
        <f t="shared" si="84"/>
        <v>0</v>
      </c>
      <c r="AR54">
        <f t="shared" si="67"/>
        <v>0</v>
      </c>
      <c r="AS54">
        <f t="shared" si="68"/>
        <v>0</v>
      </c>
      <c r="AT54">
        <f t="shared" si="69"/>
        <v>0</v>
      </c>
      <c r="AU54">
        <f t="shared" si="67"/>
        <v>0</v>
      </c>
      <c r="AV54">
        <f t="shared" si="68"/>
        <v>0</v>
      </c>
      <c r="AW54">
        <f t="shared" si="69"/>
        <v>0</v>
      </c>
      <c r="AX54">
        <f t="shared" si="67"/>
        <v>8</v>
      </c>
      <c r="AY54">
        <f t="shared" si="68"/>
        <v>10</v>
      </c>
      <c r="AZ54">
        <f t="shared" si="69"/>
        <v>0</v>
      </c>
      <c r="BA54">
        <f t="shared" si="67"/>
        <v>0</v>
      </c>
      <c r="BB54">
        <f t="shared" si="68"/>
        <v>0</v>
      </c>
      <c r="BC54">
        <f t="shared" si="69"/>
        <v>0</v>
      </c>
      <c r="BD54">
        <f t="shared" si="67"/>
        <v>0</v>
      </c>
      <c r="BE54">
        <f t="shared" si="68"/>
        <v>0</v>
      </c>
      <c r="BF54">
        <f t="shared" si="69"/>
        <v>0</v>
      </c>
      <c r="BG54" s="158">
        <f t="shared" si="19"/>
        <v>18</v>
      </c>
    </row>
    <row r="55" spans="20:59" x14ac:dyDescent="0.25">
      <c r="T55" s="15" t="s">
        <v>4</v>
      </c>
      <c r="U55" s="16">
        <f>K38</f>
        <v>235</v>
      </c>
      <c r="V55" s="17">
        <f t="shared" si="85"/>
        <v>3525</v>
      </c>
      <c r="W55">
        <v>15</v>
      </c>
      <c r="AB55" s="31">
        <f>'4_VV'!T12</f>
        <v>0</v>
      </c>
      <c r="AC55" s="78">
        <f>'4_VV'!U12</f>
        <v>0</v>
      </c>
      <c r="AD55" s="33">
        <f>'4_VV'!V12</f>
        <v>0</v>
      </c>
      <c r="AE55" s="84">
        <f>'4_VV'!W12</f>
        <v>0</v>
      </c>
      <c r="AF55" s="78">
        <f>'4_VV'!X12</f>
        <v>0</v>
      </c>
      <c r="AG55" s="33">
        <f>'4_VV'!Y12</f>
        <v>0</v>
      </c>
      <c r="AH55" s="85">
        <f>'4_VV'!Z12</f>
        <v>0</v>
      </c>
      <c r="AI55" s="177"/>
      <c r="AO55">
        <f t="shared" si="82"/>
        <v>0</v>
      </c>
      <c r="AP55">
        <f t="shared" si="83"/>
        <v>0</v>
      </c>
      <c r="AQ55">
        <f t="shared" si="84"/>
        <v>0</v>
      </c>
      <c r="AR55">
        <f t="shared" si="67"/>
        <v>0</v>
      </c>
      <c r="AS55">
        <f t="shared" si="68"/>
        <v>0</v>
      </c>
      <c r="AT55">
        <f t="shared" si="69"/>
        <v>0</v>
      </c>
      <c r="AU55">
        <f t="shared" si="67"/>
        <v>0</v>
      </c>
      <c r="AV55">
        <f t="shared" si="68"/>
        <v>0</v>
      </c>
      <c r="AW55">
        <f t="shared" si="69"/>
        <v>0</v>
      </c>
      <c r="AX55">
        <f t="shared" si="67"/>
        <v>0</v>
      </c>
      <c r="AY55">
        <f t="shared" si="68"/>
        <v>0</v>
      </c>
      <c r="AZ55">
        <f t="shared" si="69"/>
        <v>0</v>
      </c>
      <c r="BA55">
        <f t="shared" si="67"/>
        <v>0</v>
      </c>
      <c r="BB55">
        <f t="shared" si="68"/>
        <v>0</v>
      </c>
      <c r="BC55">
        <f t="shared" si="69"/>
        <v>0</v>
      </c>
      <c r="BD55">
        <f t="shared" si="67"/>
        <v>0</v>
      </c>
      <c r="BE55">
        <f t="shared" si="68"/>
        <v>0</v>
      </c>
      <c r="BF55">
        <f t="shared" si="69"/>
        <v>0</v>
      </c>
      <c r="BG55" s="158">
        <f t="shared" si="19"/>
        <v>0</v>
      </c>
    </row>
    <row r="56" spans="20:59" x14ac:dyDescent="0.25">
      <c r="T56" s="15" t="s">
        <v>5</v>
      </c>
      <c r="U56" s="16">
        <f>N38</f>
        <v>243</v>
      </c>
      <c r="V56" s="17">
        <f t="shared" si="85"/>
        <v>5346</v>
      </c>
      <c r="W56">
        <v>22</v>
      </c>
      <c r="AB56" s="47" t="str">
        <f>'4_VV'!T13</f>
        <v>Braghetto Lorenzo</v>
      </c>
      <c r="AC56" s="86" t="str">
        <f>'4_VV'!U13</f>
        <v>PROG</v>
      </c>
      <c r="AD56" s="49">
        <f>'4_VV'!V13</f>
        <v>8</v>
      </c>
      <c r="AE56" s="87" t="str">
        <f>'4_VV'!W13</f>
        <v>VV 2.1</v>
      </c>
      <c r="AF56" s="86" t="str">
        <f>'4_VV'!X13</f>
        <v>VE</v>
      </c>
      <c r="AG56" s="49">
        <f>'4_VV'!Y13</f>
        <v>10</v>
      </c>
      <c r="AH56" s="79" t="str">
        <f>'4_VV'!Z13</f>
        <v>VV 3.1</v>
      </c>
      <c r="AI56" s="177">
        <f>'4_VV'!AA13</f>
        <v>18</v>
      </c>
      <c r="AO56">
        <f t="shared" si="82"/>
        <v>0</v>
      </c>
      <c r="AP56">
        <f t="shared" si="83"/>
        <v>0</v>
      </c>
      <c r="AQ56">
        <f t="shared" si="84"/>
        <v>0</v>
      </c>
      <c r="AR56">
        <f t="shared" si="67"/>
        <v>0</v>
      </c>
      <c r="AS56">
        <f t="shared" si="68"/>
        <v>0</v>
      </c>
      <c r="AT56">
        <f t="shared" si="69"/>
        <v>0</v>
      </c>
      <c r="AU56">
        <f t="shared" si="67"/>
        <v>0</v>
      </c>
      <c r="AV56">
        <f t="shared" si="68"/>
        <v>0</v>
      </c>
      <c r="AW56">
        <f t="shared" si="69"/>
        <v>0</v>
      </c>
      <c r="AX56">
        <f t="shared" si="67"/>
        <v>0</v>
      </c>
      <c r="AY56">
        <f t="shared" si="68"/>
        <v>10</v>
      </c>
      <c r="AZ56">
        <f t="shared" si="69"/>
        <v>0</v>
      </c>
      <c r="BA56">
        <f t="shared" si="67"/>
        <v>0</v>
      </c>
      <c r="BB56">
        <f t="shared" si="68"/>
        <v>0</v>
      </c>
      <c r="BC56">
        <f t="shared" si="69"/>
        <v>0</v>
      </c>
      <c r="BD56" s="30">
        <f t="shared" si="67"/>
        <v>8</v>
      </c>
      <c r="BE56">
        <f t="shared" si="68"/>
        <v>0</v>
      </c>
      <c r="BF56">
        <f t="shared" si="69"/>
        <v>0</v>
      </c>
      <c r="BG56" s="158">
        <f t="shared" si="19"/>
        <v>18</v>
      </c>
    </row>
    <row r="57" spans="20:59" ht="15.75" thickBot="1" x14ac:dyDescent="0.3">
      <c r="T57" s="22" t="s">
        <v>6</v>
      </c>
      <c r="U57" s="23">
        <f>Q38</f>
        <v>120</v>
      </c>
      <c r="V57" s="24">
        <f t="shared" si="85"/>
        <v>1800</v>
      </c>
      <c r="W57">
        <v>15</v>
      </c>
      <c r="AB57" s="35">
        <f>'4_VV'!T14</f>
        <v>0</v>
      </c>
      <c r="AC57" s="81">
        <f>'4_VV'!U14</f>
        <v>0</v>
      </c>
      <c r="AD57" s="37">
        <f>'4_VV'!V14</f>
        <v>0</v>
      </c>
      <c r="AE57" s="82">
        <f>'4_VV'!W14</f>
        <v>0</v>
      </c>
      <c r="AF57" s="81">
        <f>'4_VV'!X14</f>
        <v>0</v>
      </c>
      <c r="AG57" s="37">
        <f>'4_VV'!Y14</f>
        <v>0</v>
      </c>
      <c r="AH57" s="83">
        <f>'4_VV'!Z14</f>
        <v>0</v>
      </c>
      <c r="AI57" s="177"/>
      <c r="AO57">
        <f t="shared" si="82"/>
        <v>0</v>
      </c>
      <c r="AP57">
        <f t="shared" si="83"/>
        <v>0</v>
      </c>
      <c r="AQ57">
        <f t="shared" si="84"/>
        <v>0</v>
      </c>
      <c r="AR57">
        <f t="shared" si="67"/>
        <v>0</v>
      </c>
      <c r="AS57">
        <f t="shared" si="68"/>
        <v>0</v>
      </c>
      <c r="AT57">
        <f t="shared" si="69"/>
        <v>0</v>
      </c>
      <c r="AU57">
        <f t="shared" si="67"/>
        <v>0</v>
      </c>
      <c r="AV57">
        <f t="shared" si="68"/>
        <v>0</v>
      </c>
      <c r="AW57">
        <f t="shared" si="69"/>
        <v>0</v>
      </c>
      <c r="AX57">
        <f t="shared" si="67"/>
        <v>0</v>
      </c>
      <c r="AY57">
        <f t="shared" si="68"/>
        <v>0</v>
      </c>
      <c r="AZ57">
        <f t="shared" si="69"/>
        <v>0</v>
      </c>
      <c r="BA57">
        <f t="shared" si="67"/>
        <v>0</v>
      </c>
      <c r="BB57">
        <f t="shared" si="68"/>
        <v>0</v>
      </c>
      <c r="BC57">
        <f t="shared" si="69"/>
        <v>0</v>
      </c>
      <c r="BD57">
        <f t="shared" si="67"/>
        <v>0</v>
      </c>
      <c r="BE57">
        <f t="shared" si="68"/>
        <v>0</v>
      </c>
      <c r="BF57">
        <f t="shared" si="69"/>
        <v>0</v>
      </c>
      <c r="BG57" s="158">
        <f t="shared" si="19"/>
        <v>0</v>
      </c>
    </row>
    <row r="58" spans="20:59" ht="15.75" thickBot="1" x14ac:dyDescent="0.3">
      <c r="T58" s="1" t="s">
        <v>14</v>
      </c>
      <c r="U58" s="3">
        <f>SUM(U52:U57)</f>
        <v>828</v>
      </c>
      <c r="V58" s="25">
        <f>SUM(V52:V57)</f>
        <v>16486</v>
      </c>
      <c r="AB58" s="31" t="str">
        <f>'4_VV'!T15</f>
        <v>Quadrio Giacomo</v>
      </c>
      <c r="AC58" s="78" t="str">
        <f>'4_VV'!U15</f>
        <v>PR</v>
      </c>
      <c r="AD58" s="33">
        <f>'4_VV'!V15</f>
        <v>8</v>
      </c>
      <c r="AE58" s="84" t="str">
        <f>'4_VV'!W15</f>
        <v>VV 2.1</v>
      </c>
      <c r="AF58" s="78" t="str">
        <f>'4_VV'!X15</f>
        <v>VE</v>
      </c>
      <c r="AG58" s="33">
        <f>'4_VV'!Y15</f>
        <v>10</v>
      </c>
      <c r="AH58" s="85" t="str">
        <f>'4_VV'!Z15</f>
        <v>VV 3.1</v>
      </c>
      <c r="AI58" s="177">
        <f>'4_VV'!AA15</f>
        <v>18</v>
      </c>
      <c r="AO58">
        <f t="shared" si="82"/>
        <v>0</v>
      </c>
      <c r="AP58">
        <f t="shared" si="83"/>
        <v>0</v>
      </c>
      <c r="AQ58">
        <f t="shared" si="84"/>
        <v>0</v>
      </c>
      <c r="AR58">
        <f t="shared" si="67"/>
        <v>0</v>
      </c>
      <c r="AS58">
        <f t="shared" si="68"/>
        <v>0</v>
      </c>
      <c r="AT58">
        <f t="shared" si="69"/>
        <v>0</v>
      </c>
      <c r="AU58">
        <f t="shared" si="67"/>
        <v>0</v>
      </c>
      <c r="AV58">
        <f t="shared" si="68"/>
        <v>0</v>
      </c>
      <c r="AW58">
        <f t="shared" si="69"/>
        <v>0</v>
      </c>
      <c r="AX58">
        <f t="shared" si="67"/>
        <v>0</v>
      </c>
      <c r="AY58">
        <f t="shared" si="68"/>
        <v>10</v>
      </c>
      <c r="AZ58">
        <f t="shared" si="69"/>
        <v>0</v>
      </c>
      <c r="BA58">
        <f t="shared" si="67"/>
        <v>8</v>
      </c>
      <c r="BB58">
        <f t="shared" si="68"/>
        <v>0</v>
      </c>
      <c r="BC58">
        <f t="shared" si="69"/>
        <v>0</v>
      </c>
      <c r="BD58">
        <f t="shared" si="67"/>
        <v>0</v>
      </c>
      <c r="BE58">
        <f t="shared" si="68"/>
        <v>0</v>
      </c>
      <c r="BF58">
        <f t="shared" si="69"/>
        <v>0</v>
      </c>
      <c r="BG58" s="158">
        <f t="shared" si="19"/>
        <v>18</v>
      </c>
    </row>
    <row r="59" spans="20:59" x14ac:dyDescent="0.25">
      <c r="AB59" s="31">
        <f>'4_VV'!T16</f>
        <v>0</v>
      </c>
      <c r="AC59" s="78">
        <f>'4_VV'!U16</f>
        <v>0</v>
      </c>
      <c r="AD59" s="33">
        <f>'4_VV'!V16</f>
        <v>0</v>
      </c>
      <c r="AE59" s="84">
        <f>'4_VV'!W16</f>
        <v>0</v>
      </c>
      <c r="AF59" s="78">
        <f>'4_VV'!X16</f>
        <v>0</v>
      </c>
      <c r="AG59" s="33">
        <f>'4_VV'!Y16</f>
        <v>0</v>
      </c>
      <c r="AH59" s="85">
        <f>'4_VV'!Z16</f>
        <v>0</v>
      </c>
      <c r="AI59" s="177"/>
      <c r="AO59">
        <f t="shared" si="82"/>
        <v>0</v>
      </c>
      <c r="AP59">
        <f t="shared" si="83"/>
        <v>0</v>
      </c>
      <c r="AQ59">
        <f t="shared" si="84"/>
        <v>0</v>
      </c>
      <c r="AR59">
        <f t="shared" si="67"/>
        <v>0</v>
      </c>
      <c r="AS59">
        <f t="shared" si="68"/>
        <v>0</v>
      </c>
      <c r="AT59">
        <f t="shared" si="69"/>
        <v>0</v>
      </c>
      <c r="AU59">
        <f t="shared" si="67"/>
        <v>0</v>
      </c>
      <c r="AV59">
        <f t="shared" si="68"/>
        <v>0</v>
      </c>
      <c r="AW59">
        <f t="shared" si="69"/>
        <v>0</v>
      </c>
      <c r="AX59">
        <f t="shared" si="67"/>
        <v>0</v>
      </c>
      <c r="AY59">
        <f t="shared" si="68"/>
        <v>0</v>
      </c>
      <c r="AZ59">
        <f t="shared" si="69"/>
        <v>0</v>
      </c>
      <c r="BA59">
        <f t="shared" si="67"/>
        <v>0</v>
      </c>
      <c r="BB59">
        <f t="shared" si="68"/>
        <v>0</v>
      </c>
      <c r="BC59">
        <f t="shared" si="69"/>
        <v>0</v>
      </c>
      <c r="BD59">
        <f t="shared" si="67"/>
        <v>0</v>
      </c>
      <c r="BE59">
        <f t="shared" si="68"/>
        <v>0</v>
      </c>
      <c r="BF59">
        <f t="shared" si="69"/>
        <v>0</v>
      </c>
      <c r="BG59" s="158">
        <f t="shared" si="19"/>
        <v>0</v>
      </c>
    </row>
    <row r="60" spans="20:59" x14ac:dyDescent="0.25">
      <c r="AB60" s="47" t="str">
        <f>'4_VV'!T17</f>
        <v>Maggiolo Giorgio</v>
      </c>
      <c r="AC60" s="86" t="str">
        <f>'4_VV'!U17</f>
        <v>VE</v>
      </c>
      <c r="AD60" s="49">
        <f>'4_VV'!V17</f>
        <v>6</v>
      </c>
      <c r="AE60" s="87" t="str">
        <f>'4_VV'!W17</f>
        <v>VV 2.2</v>
      </c>
      <c r="AF60" s="86" t="str">
        <f>'4_VV'!X17</f>
        <v>VE</v>
      </c>
      <c r="AG60" s="49">
        <f>'4_VV'!Y17</f>
        <v>10</v>
      </c>
      <c r="AH60" s="79" t="str">
        <f>'4_VV'!Z17</f>
        <v>VV 3.1</v>
      </c>
      <c r="AI60" s="177">
        <f>'4_VV'!AA17</f>
        <v>16</v>
      </c>
      <c r="AO60">
        <f t="shared" si="82"/>
        <v>0</v>
      </c>
      <c r="AP60">
        <f t="shared" si="83"/>
        <v>0</v>
      </c>
      <c r="AQ60">
        <f t="shared" si="84"/>
        <v>0</v>
      </c>
      <c r="AR60">
        <f t="shared" si="67"/>
        <v>0</v>
      </c>
      <c r="AS60">
        <f t="shared" si="68"/>
        <v>0</v>
      </c>
      <c r="AT60">
        <f t="shared" si="69"/>
        <v>0</v>
      </c>
      <c r="AU60">
        <f t="shared" si="67"/>
        <v>0</v>
      </c>
      <c r="AV60">
        <f t="shared" si="68"/>
        <v>0</v>
      </c>
      <c r="AW60">
        <f t="shared" si="69"/>
        <v>0</v>
      </c>
      <c r="AX60">
        <f t="shared" si="67"/>
        <v>6</v>
      </c>
      <c r="AY60">
        <f t="shared" si="68"/>
        <v>10</v>
      </c>
      <c r="AZ60">
        <f t="shared" si="69"/>
        <v>0</v>
      </c>
      <c r="BA60">
        <f t="shared" si="67"/>
        <v>0</v>
      </c>
      <c r="BB60">
        <f t="shared" si="68"/>
        <v>0</v>
      </c>
      <c r="BC60">
        <f t="shared" si="69"/>
        <v>0</v>
      </c>
      <c r="BD60">
        <f t="shared" si="67"/>
        <v>0</v>
      </c>
      <c r="BE60">
        <f t="shared" si="68"/>
        <v>0</v>
      </c>
      <c r="BF60">
        <f t="shared" si="69"/>
        <v>0</v>
      </c>
      <c r="BG60" s="158">
        <f t="shared" si="19"/>
        <v>16</v>
      </c>
    </row>
    <row r="61" spans="20:59" ht="15.75" thickBot="1" x14ac:dyDescent="0.3">
      <c r="AB61" s="63">
        <f>'4_VV'!T18</f>
        <v>0</v>
      </c>
      <c r="AC61" s="96">
        <f>'4_VV'!U18</f>
        <v>0</v>
      </c>
      <c r="AD61" s="65">
        <f>'4_VV'!V18</f>
        <v>0</v>
      </c>
      <c r="AE61" s="97">
        <f>'4_VV'!W18</f>
        <v>0</v>
      </c>
      <c r="AF61" s="96">
        <f>'4_VV'!X18</f>
        <v>0</v>
      </c>
      <c r="AG61" s="65">
        <f>'4_VV'!Y18</f>
        <v>0</v>
      </c>
      <c r="AH61" s="98">
        <f>'4_VV'!Z18</f>
        <v>0</v>
      </c>
      <c r="AI61" s="178"/>
      <c r="AO61">
        <f t="shared" si="82"/>
        <v>0</v>
      </c>
      <c r="AP61">
        <f t="shared" si="83"/>
        <v>0</v>
      </c>
      <c r="AQ61">
        <f t="shared" si="84"/>
        <v>0</v>
      </c>
      <c r="AR61">
        <f t="shared" si="67"/>
        <v>0</v>
      </c>
      <c r="AS61">
        <f t="shared" si="68"/>
        <v>0</v>
      </c>
      <c r="AT61">
        <f t="shared" si="69"/>
        <v>0</v>
      </c>
      <c r="AU61">
        <f t="shared" si="67"/>
        <v>0</v>
      </c>
      <c r="AV61">
        <f t="shared" si="68"/>
        <v>0</v>
      </c>
      <c r="AW61">
        <f t="shared" si="69"/>
        <v>0</v>
      </c>
      <c r="AX61">
        <f t="shared" si="67"/>
        <v>0</v>
      </c>
      <c r="AY61">
        <f t="shared" si="68"/>
        <v>0</v>
      </c>
      <c r="AZ61">
        <f t="shared" si="69"/>
        <v>0</v>
      </c>
      <c r="BA61">
        <f t="shared" si="67"/>
        <v>0</v>
      </c>
      <c r="BB61">
        <f t="shared" si="68"/>
        <v>0</v>
      </c>
      <c r="BC61">
        <f t="shared" si="69"/>
        <v>0</v>
      </c>
      <c r="BD61">
        <f t="shared" si="67"/>
        <v>0</v>
      </c>
      <c r="BE61">
        <f t="shared" si="68"/>
        <v>0</v>
      </c>
      <c r="BF61">
        <f t="shared" si="69"/>
        <v>0</v>
      </c>
      <c r="BG61" s="158">
        <f t="shared" si="19"/>
        <v>0</v>
      </c>
    </row>
  </sheetData>
  <mergeCells count="112">
    <mergeCell ref="U38:U39"/>
    <mergeCell ref="U34:U35"/>
    <mergeCell ref="U32:U33"/>
    <mergeCell ref="U30:U31"/>
    <mergeCell ref="U28:U29"/>
    <mergeCell ref="U26:U27"/>
    <mergeCell ref="U24:U25"/>
    <mergeCell ref="U36:U37"/>
    <mergeCell ref="T26:T27"/>
    <mergeCell ref="T24:T25"/>
    <mergeCell ref="T34:T35"/>
    <mergeCell ref="T32:T33"/>
    <mergeCell ref="T30:T31"/>
    <mergeCell ref="T28:T29"/>
    <mergeCell ref="T38:T39"/>
    <mergeCell ref="T36:T37"/>
    <mergeCell ref="A38:A39"/>
    <mergeCell ref="B38:D39"/>
    <mergeCell ref="E38:G39"/>
    <mergeCell ref="H38:J39"/>
    <mergeCell ref="K38:M39"/>
    <mergeCell ref="N38:P39"/>
    <mergeCell ref="Q38:S39"/>
    <mergeCell ref="N30:P31"/>
    <mergeCell ref="Q30:S31"/>
    <mergeCell ref="A34:A35"/>
    <mergeCell ref="B34:D35"/>
    <mergeCell ref="E34:G35"/>
    <mergeCell ref="H34:J35"/>
    <mergeCell ref="K34:M35"/>
    <mergeCell ref="N34:P35"/>
    <mergeCell ref="A32:A33"/>
    <mergeCell ref="A36:A37"/>
    <mergeCell ref="B36:D37"/>
    <mergeCell ref="E36:G37"/>
    <mergeCell ref="H36:J37"/>
    <mergeCell ref="K36:M37"/>
    <mergeCell ref="N36:P37"/>
    <mergeCell ref="Q36:S37"/>
    <mergeCell ref="Q34:S35"/>
    <mergeCell ref="K32:M33"/>
    <mergeCell ref="N32:P33"/>
    <mergeCell ref="Q32:S33"/>
    <mergeCell ref="Q24:S25"/>
    <mergeCell ref="N24:P25"/>
    <mergeCell ref="K24:M25"/>
    <mergeCell ref="B32:D33"/>
    <mergeCell ref="E32:G33"/>
    <mergeCell ref="H32:J33"/>
    <mergeCell ref="Q26:S27"/>
    <mergeCell ref="K28:M29"/>
    <mergeCell ref="N28:P29"/>
    <mergeCell ref="Q28:S29"/>
    <mergeCell ref="B30:D31"/>
    <mergeCell ref="B28:D29"/>
    <mergeCell ref="E28:G29"/>
    <mergeCell ref="H28:J29"/>
    <mergeCell ref="A26:A27"/>
    <mergeCell ref="B26:D27"/>
    <mergeCell ref="E26:G27"/>
    <mergeCell ref="H26:J27"/>
    <mergeCell ref="K26:M27"/>
    <mergeCell ref="E30:G31"/>
    <mergeCell ref="H30:J31"/>
    <mergeCell ref="K30:M31"/>
    <mergeCell ref="N26:P27"/>
    <mergeCell ref="A30:A31"/>
    <mergeCell ref="A28:A29"/>
    <mergeCell ref="A24:A25"/>
    <mergeCell ref="H24:J25"/>
    <mergeCell ref="E24:G25"/>
    <mergeCell ref="B24:D25"/>
    <mergeCell ref="AL22:AL23"/>
    <mergeCell ref="AC2:AE2"/>
    <mergeCell ref="AF2:AH2"/>
    <mergeCell ref="AI2:AI3"/>
    <mergeCell ref="AC12:AE12"/>
    <mergeCell ref="AF12:AH12"/>
    <mergeCell ref="AI12:AK12"/>
    <mergeCell ref="AL12:AL13"/>
    <mergeCell ref="AL14:AL15"/>
    <mergeCell ref="AL16:AL17"/>
    <mergeCell ref="AL18:AL19"/>
    <mergeCell ref="AL20:AL21"/>
    <mergeCell ref="B23:D23"/>
    <mergeCell ref="Q23:S23"/>
    <mergeCell ref="N23:P23"/>
    <mergeCell ref="K23:M23"/>
    <mergeCell ref="H23:J23"/>
    <mergeCell ref="E23:G23"/>
    <mergeCell ref="AI41:AI42"/>
    <mergeCell ref="AL24:AL25"/>
    <mergeCell ref="AL26:AL27"/>
    <mergeCell ref="AC29:AE29"/>
    <mergeCell ref="AF29:AH29"/>
    <mergeCell ref="AI29:AI30"/>
    <mergeCell ref="AI31:AI32"/>
    <mergeCell ref="AI33:AI34"/>
    <mergeCell ref="AI35:AI36"/>
    <mergeCell ref="AI37:AI38"/>
    <mergeCell ref="AI39:AI40"/>
    <mergeCell ref="AI43:AI44"/>
    <mergeCell ref="AC46:AE46"/>
    <mergeCell ref="AF46:AH46"/>
    <mergeCell ref="AI46:AI47"/>
    <mergeCell ref="AI60:AI61"/>
    <mergeCell ref="AI48:AI49"/>
    <mergeCell ref="AI50:AI51"/>
    <mergeCell ref="AI52:AI53"/>
    <mergeCell ref="AI54:AI55"/>
    <mergeCell ref="AI56:AI57"/>
    <mergeCell ref="AI58:AI59"/>
  </mergeCells>
  <conditionalFormatting sqref="AB14:AL27">
    <cfRule type="cellIs" dxfId="25" priority="5" operator="equal">
      <formula>0</formula>
    </cfRule>
  </conditionalFormatting>
  <conditionalFormatting sqref="AB29:AI44">
    <cfRule type="cellIs" dxfId="24" priority="3" operator="equal">
      <formula>0</formula>
    </cfRule>
    <cfRule type="cellIs" dxfId="23" priority="4" operator="equal">
      <formula>27.5</formula>
    </cfRule>
  </conditionalFormatting>
  <conditionalFormatting sqref="AB46:AI61">
    <cfRule type="cellIs" dxfId="22" priority="2" operator="equal">
      <formula>0</formula>
    </cfRule>
  </conditionalFormatting>
  <conditionalFormatting sqref="B24:T39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topLeftCell="A21" zoomScaleNormal="100" workbookViewId="0">
      <selection activeCell="T38" sqref="B24:T39"/>
    </sheetView>
  </sheetViews>
  <sheetFormatPr defaultRowHeight="15" x14ac:dyDescent="0.25"/>
  <cols>
    <col min="1" max="1" width="19.85546875" customWidth="1"/>
    <col min="2" max="3" width="3.42578125" customWidth="1"/>
    <col min="4" max="4" width="8.85546875" customWidth="1"/>
    <col min="5" max="6" width="3.42578125" customWidth="1"/>
    <col min="7" max="7" width="8.5703125" customWidth="1"/>
    <col min="8" max="9" width="3.42578125" customWidth="1"/>
    <col min="10" max="10" width="6.85546875" customWidth="1"/>
    <col min="11" max="12" width="3.42578125" customWidth="1"/>
    <col min="13" max="13" width="7" customWidth="1"/>
    <col min="14" max="15" width="3.42578125" customWidth="1"/>
    <col min="16" max="16" width="6.28515625" customWidth="1"/>
    <col min="17" max="18" width="3.42578125" customWidth="1"/>
    <col min="19" max="19" width="8.28515625" customWidth="1"/>
    <col min="20" max="20" width="16.140625" customWidth="1"/>
    <col min="21" max="21" width="28.7109375" customWidth="1"/>
    <col min="22" max="22" width="11" customWidth="1"/>
    <col min="28" max="28" width="20" customWidth="1"/>
    <col min="41" max="58" width="3.42578125" customWidth="1"/>
  </cols>
  <sheetData>
    <row r="1" spans="1:60" ht="15.75" thickBot="1" x14ac:dyDescent="0.3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7"/>
    </row>
    <row r="2" spans="1:60" x14ac:dyDescent="0.25">
      <c r="A2" s="147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AA2" t="s">
        <v>74</v>
      </c>
      <c r="AB2" s="149"/>
      <c r="AC2" s="189"/>
      <c r="AD2" s="190"/>
      <c r="AE2" s="191"/>
      <c r="AF2" s="189"/>
      <c r="AG2" s="190"/>
      <c r="AH2" s="190"/>
      <c r="AI2" s="183"/>
      <c r="AJ2">
        <f>SUM(AI4:AI10)</f>
        <v>0</v>
      </c>
      <c r="AO2" t="s">
        <v>21</v>
      </c>
      <c r="AP2" t="s">
        <v>21</v>
      </c>
      <c r="AQ2" t="s">
        <v>21</v>
      </c>
      <c r="AR2" t="s">
        <v>22</v>
      </c>
      <c r="AS2" t="s">
        <v>22</v>
      </c>
      <c r="AT2" t="s">
        <v>22</v>
      </c>
      <c r="AU2" s="148" t="s">
        <v>74</v>
      </c>
      <c r="AV2" s="148" t="s">
        <v>74</v>
      </c>
      <c r="AW2" s="148" t="s">
        <v>74</v>
      </c>
      <c r="AX2" s="148" t="s">
        <v>23</v>
      </c>
      <c r="AY2" s="148" t="s">
        <v>23</v>
      </c>
      <c r="AZ2" s="148" t="s">
        <v>23</v>
      </c>
      <c r="BA2" s="148" t="s">
        <v>24</v>
      </c>
      <c r="BB2" s="148" t="s">
        <v>24</v>
      </c>
      <c r="BC2" s="148" t="s">
        <v>24</v>
      </c>
      <c r="BD2" s="148" t="s">
        <v>25</v>
      </c>
      <c r="BE2" s="148" t="s">
        <v>25</v>
      </c>
      <c r="BF2" s="148" t="s">
        <v>25</v>
      </c>
    </row>
    <row r="3" spans="1:60" ht="15.75" thickBot="1" x14ac:dyDescent="0.3">
      <c r="A3" s="147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7"/>
      <c r="AB3" s="150"/>
      <c r="AC3" s="104"/>
      <c r="AD3" s="105"/>
      <c r="AE3" s="106"/>
      <c r="AF3" s="104"/>
      <c r="AG3" s="105"/>
      <c r="AH3" s="107"/>
      <c r="AI3" s="184"/>
    </row>
    <row r="4" spans="1:60" x14ac:dyDescent="0.25">
      <c r="A4" s="147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7"/>
      <c r="AB4" s="108"/>
      <c r="AC4" s="109"/>
      <c r="AD4" s="110"/>
      <c r="AE4" s="111"/>
      <c r="AF4" s="109"/>
      <c r="AG4" s="110"/>
      <c r="AH4" s="112"/>
      <c r="AI4" s="35"/>
      <c r="AO4">
        <f>IF($AC4=AO$2,$AD4,0)</f>
        <v>0</v>
      </c>
      <c r="AP4">
        <f t="shared" ref="AP4:AP10" si="0">IF($AF4=AP$2,$AG4,0)</f>
        <v>0</v>
      </c>
      <c r="AQ4">
        <f>IF($AI4=AQ$2,$AJ4,0)</f>
        <v>0</v>
      </c>
      <c r="AR4">
        <f t="shared" ref="AR4:AR10" si="1">IF($AC4=AR$2,$AD4,0)</f>
        <v>0</v>
      </c>
      <c r="AS4">
        <f t="shared" ref="AS4:AS10" si="2">IF($AF4=AS$2,$AG4,0)</f>
        <v>0</v>
      </c>
      <c r="AU4">
        <f t="shared" ref="AU4:AU10" si="3">IF($AC4=AU$2,$AD4,0)</f>
        <v>0</v>
      </c>
      <c r="AV4">
        <f t="shared" ref="AV4:AV10" si="4">IF($AF4=AV$2,$AG4,0)</f>
        <v>0</v>
      </c>
      <c r="AX4">
        <f t="shared" ref="AX4:AX10" si="5">IF($AC4=AX$2,$AD4,0)</f>
        <v>0</v>
      </c>
      <c r="AY4">
        <f t="shared" ref="AY4:AY10" si="6">IF($AF4=AY$2,$AG4,0)</f>
        <v>0</v>
      </c>
      <c r="BA4">
        <f t="shared" ref="BA4:BA10" si="7">IF($AC4=BA$2,$AD4,0)</f>
        <v>0</v>
      </c>
      <c r="BB4">
        <f t="shared" ref="BB4:BB10" si="8">IF($AF4=BB$2,$AG4,0)</f>
        <v>0</v>
      </c>
      <c r="BD4">
        <f t="shared" ref="BD4:BD10" si="9">IF($AC4=BD$2,$AD4,0)</f>
        <v>0</v>
      </c>
      <c r="BE4">
        <f t="shared" ref="BE4:BE10" si="10">IF($AF4=BE$2,$AG4,0)</f>
        <v>0</v>
      </c>
      <c r="BG4" s="158">
        <f>SUM(AO4:BF4)</f>
        <v>0</v>
      </c>
    </row>
    <row r="5" spans="1:60" x14ac:dyDescent="0.25">
      <c r="A5" s="147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7"/>
      <c r="AB5" s="113"/>
      <c r="AC5" s="76"/>
      <c r="AD5" s="157"/>
      <c r="AE5" s="115"/>
      <c r="AF5" s="76"/>
      <c r="AG5" s="157"/>
      <c r="AH5" s="116"/>
      <c r="AI5" s="117"/>
      <c r="AO5">
        <f t="shared" ref="AO5:AO10" si="11">IF($AC5=AO$2,$AD5,0)</f>
        <v>0</v>
      </c>
      <c r="AP5">
        <f t="shared" si="0"/>
        <v>0</v>
      </c>
      <c r="AQ5">
        <f t="shared" ref="AQ5:AQ10" si="12">IF($AI5=AQ$2,$AG5,0)</f>
        <v>0</v>
      </c>
      <c r="AR5">
        <f t="shared" si="1"/>
        <v>0</v>
      </c>
      <c r="AS5">
        <f t="shared" si="2"/>
        <v>0</v>
      </c>
      <c r="AU5">
        <f t="shared" si="3"/>
        <v>0</v>
      </c>
      <c r="AV5">
        <f t="shared" si="4"/>
        <v>0</v>
      </c>
      <c r="AX5">
        <f t="shared" si="5"/>
        <v>0</v>
      </c>
      <c r="AY5">
        <f t="shared" si="6"/>
        <v>0</v>
      </c>
      <c r="BA5">
        <f t="shared" si="7"/>
        <v>0</v>
      </c>
      <c r="BB5">
        <f t="shared" si="8"/>
        <v>0</v>
      </c>
      <c r="BD5">
        <f t="shared" si="9"/>
        <v>0</v>
      </c>
      <c r="BE5">
        <f t="shared" si="10"/>
        <v>0</v>
      </c>
      <c r="BG5" s="158">
        <f t="shared" ref="BG5:BG61" si="13">SUM(AO5:BF5)</f>
        <v>0</v>
      </c>
    </row>
    <row r="6" spans="1:60" x14ac:dyDescent="0.25">
      <c r="A6" s="147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7"/>
      <c r="AB6" s="113"/>
      <c r="AC6" s="76"/>
      <c r="AD6" s="157"/>
      <c r="AE6" s="115"/>
      <c r="AF6" s="76"/>
      <c r="AG6" s="157"/>
      <c r="AH6" s="120"/>
      <c r="AI6" s="117"/>
      <c r="AO6">
        <f t="shared" si="11"/>
        <v>0</v>
      </c>
      <c r="AP6">
        <f t="shared" si="0"/>
        <v>0</v>
      </c>
      <c r="AQ6">
        <f t="shared" si="12"/>
        <v>0</v>
      </c>
      <c r="AR6">
        <f t="shared" si="1"/>
        <v>0</v>
      </c>
      <c r="AS6">
        <f t="shared" si="2"/>
        <v>0</v>
      </c>
      <c r="AU6">
        <f t="shared" si="3"/>
        <v>0</v>
      </c>
      <c r="AV6">
        <f t="shared" si="4"/>
        <v>0</v>
      </c>
      <c r="AX6">
        <f t="shared" si="5"/>
        <v>0</v>
      </c>
      <c r="AY6">
        <f t="shared" si="6"/>
        <v>0</v>
      </c>
      <c r="BA6">
        <f t="shared" si="7"/>
        <v>0</v>
      </c>
      <c r="BB6">
        <f t="shared" si="8"/>
        <v>0</v>
      </c>
      <c r="BD6">
        <f t="shared" si="9"/>
        <v>0</v>
      </c>
      <c r="BE6">
        <f t="shared" si="10"/>
        <v>0</v>
      </c>
      <c r="BG6" s="158">
        <f t="shared" si="13"/>
        <v>0</v>
      </c>
    </row>
    <row r="7" spans="1:60" x14ac:dyDescent="0.25">
      <c r="A7" s="147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7"/>
      <c r="AB7" s="113"/>
      <c r="AC7" s="76"/>
      <c r="AD7" s="157"/>
      <c r="AE7" s="115"/>
      <c r="AF7" s="76"/>
      <c r="AG7" s="157"/>
      <c r="AH7" s="116"/>
      <c r="AI7" s="117"/>
      <c r="AO7">
        <f t="shared" si="11"/>
        <v>0</v>
      </c>
      <c r="AP7">
        <f t="shared" si="0"/>
        <v>0</v>
      </c>
      <c r="AQ7">
        <f t="shared" si="12"/>
        <v>0</v>
      </c>
      <c r="AR7">
        <f t="shared" si="1"/>
        <v>0</v>
      </c>
      <c r="AS7">
        <f t="shared" si="2"/>
        <v>0</v>
      </c>
      <c r="AU7">
        <f t="shared" si="3"/>
        <v>0</v>
      </c>
      <c r="AV7">
        <f t="shared" si="4"/>
        <v>0</v>
      </c>
      <c r="AX7">
        <f t="shared" si="5"/>
        <v>0</v>
      </c>
      <c r="AY7">
        <f t="shared" si="6"/>
        <v>0</v>
      </c>
      <c r="BA7">
        <f t="shared" si="7"/>
        <v>0</v>
      </c>
      <c r="BB7">
        <f t="shared" si="8"/>
        <v>0</v>
      </c>
      <c r="BD7">
        <f t="shared" si="9"/>
        <v>0</v>
      </c>
      <c r="BE7">
        <f t="shared" si="10"/>
        <v>0</v>
      </c>
      <c r="BG7" s="158">
        <f t="shared" si="13"/>
        <v>0</v>
      </c>
    </row>
    <row r="8" spans="1:60" x14ac:dyDescent="0.25">
      <c r="A8" s="147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7"/>
      <c r="AB8" s="113"/>
      <c r="AC8" s="76"/>
      <c r="AD8" s="157"/>
      <c r="AE8" s="115"/>
      <c r="AF8" s="76"/>
      <c r="AG8" s="157"/>
      <c r="AH8" s="116"/>
      <c r="AI8" s="117"/>
      <c r="AO8">
        <f t="shared" si="11"/>
        <v>0</v>
      </c>
      <c r="AP8">
        <f t="shared" si="0"/>
        <v>0</v>
      </c>
      <c r="AQ8">
        <f t="shared" si="12"/>
        <v>0</v>
      </c>
      <c r="AR8">
        <f t="shared" si="1"/>
        <v>0</v>
      </c>
      <c r="AS8">
        <f t="shared" si="2"/>
        <v>0</v>
      </c>
      <c r="AU8">
        <f t="shared" si="3"/>
        <v>0</v>
      </c>
      <c r="AV8">
        <f t="shared" si="4"/>
        <v>0</v>
      </c>
      <c r="AX8">
        <f t="shared" si="5"/>
        <v>0</v>
      </c>
      <c r="AY8">
        <f t="shared" si="6"/>
        <v>0</v>
      </c>
      <c r="BA8">
        <f t="shared" si="7"/>
        <v>0</v>
      </c>
      <c r="BB8">
        <f t="shared" si="8"/>
        <v>0</v>
      </c>
      <c r="BD8">
        <f t="shared" si="9"/>
        <v>0</v>
      </c>
      <c r="BE8">
        <f t="shared" si="10"/>
        <v>0</v>
      </c>
      <c r="BG8" s="158">
        <f t="shared" si="13"/>
        <v>0</v>
      </c>
    </row>
    <row r="9" spans="1:60" x14ac:dyDescent="0.25">
      <c r="A9" s="147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7"/>
      <c r="AB9" s="113"/>
      <c r="AC9" s="76"/>
      <c r="AD9" s="157"/>
      <c r="AE9" s="121"/>
      <c r="AF9" s="76"/>
      <c r="AG9" s="157"/>
      <c r="AH9" s="120"/>
      <c r="AI9" s="117"/>
      <c r="AO9">
        <f t="shared" si="11"/>
        <v>0</v>
      </c>
      <c r="AP9">
        <f t="shared" si="0"/>
        <v>0</v>
      </c>
      <c r="AQ9">
        <f t="shared" si="12"/>
        <v>0</v>
      </c>
      <c r="AR9">
        <f t="shared" si="1"/>
        <v>0</v>
      </c>
      <c r="AS9">
        <f t="shared" si="2"/>
        <v>0</v>
      </c>
      <c r="AU9">
        <f t="shared" si="3"/>
        <v>0</v>
      </c>
      <c r="AV9">
        <f t="shared" si="4"/>
        <v>0</v>
      </c>
      <c r="AX9">
        <f t="shared" si="5"/>
        <v>0</v>
      </c>
      <c r="AY9">
        <f t="shared" si="6"/>
        <v>0</v>
      </c>
      <c r="BA9">
        <f t="shared" si="7"/>
        <v>0</v>
      </c>
      <c r="BB9">
        <f t="shared" si="8"/>
        <v>0</v>
      </c>
      <c r="BD9">
        <f t="shared" si="9"/>
        <v>0</v>
      </c>
      <c r="BE9">
        <f t="shared" si="10"/>
        <v>0</v>
      </c>
      <c r="BG9" s="158">
        <f t="shared" si="13"/>
        <v>0</v>
      </c>
    </row>
    <row r="10" spans="1:60" ht="15.75" thickBot="1" x14ac:dyDescent="0.3">
      <c r="AB10" s="122"/>
      <c r="AC10" s="123"/>
      <c r="AD10" s="124"/>
      <c r="AE10" s="125"/>
      <c r="AF10" s="123"/>
      <c r="AG10" s="124"/>
      <c r="AH10" s="126"/>
      <c r="AI10" s="127"/>
      <c r="AO10">
        <f t="shared" si="11"/>
        <v>0</v>
      </c>
      <c r="AP10">
        <f t="shared" si="0"/>
        <v>0</v>
      </c>
      <c r="AQ10">
        <f t="shared" si="12"/>
        <v>0</v>
      </c>
      <c r="AR10">
        <f t="shared" si="1"/>
        <v>0</v>
      </c>
      <c r="AS10">
        <f t="shared" si="2"/>
        <v>0</v>
      </c>
      <c r="AU10">
        <f t="shared" si="3"/>
        <v>0</v>
      </c>
      <c r="AV10">
        <f t="shared" si="4"/>
        <v>0</v>
      </c>
      <c r="AX10">
        <f t="shared" si="5"/>
        <v>0</v>
      </c>
      <c r="AY10">
        <f t="shared" si="6"/>
        <v>0</v>
      </c>
      <c r="BA10">
        <f t="shared" si="7"/>
        <v>0</v>
      </c>
      <c r="BB10">
        <f t="shared" si="8"/>
        <v>0</v>
      </c>
      <c r="BD10">
        <f t="shared" si="9"/>
        <v>0</v>
      </c>
      <c r="BE10">
        <f t="shared" si="10"/>
        <v>0</v>
      </c>
      <c r="BG10" s="158">
        <f t="shared" si="13"/>
        <v>0</v>
      </c>
      <c r="BH10">
        <f>SUM(AO4:BE10)</f>
        <v>0</v>
      </c>
    </row>
    <row r="11" spans="1:60" ht="15.75" thickBot="1" x14ac:dyDescent="0.3">
      <c r="BG11" s="158">
        <f t="shared" si="13"/>
        <v>0</v>
      </c>
    </row>
    <row r="12" spans="1:60" x14ac:dyDescent="0.25">
      <c r="AA12" t="s">
        <v>123</v>
      </c>
      <c r="AB12" s="149" t="s">
        <v>126</v>
      </c>
      <c r="AC12" s="189" t="str">
        <f>'2_PA'!V9</f>
        <v>I Periodo</v>
      </c>
      <c r="AD12" s="192"/>
      <c r="AE12" s="193"/>
      <c r="AF12" s="179" t="str">
        <f>'2_PA'!Y9</f>
        <v>II Periodo</v>
      </c>
      <c r="AG12" s="180"/>
      <c r="AH12" s="181"/>
      <c r="AI12" s="179" t="str">
        <f>'2_PA'!AB9</f>
        <v>III Periodo</v>
      </c>
      <c r="AJ12" s="180"/>
      <c r="AK12" s="182"/>
      <c r="AL12" s="183" t="str">
        <f>'2_PA'!AE9</f>
        <v>Totale</v>
      </c>
      <c r="BG12" s="158">
        <f t="shared" si="13"/>
        <v>0</v>
      </c>
    </row>
    <row r="13" spans="1:60" ht="15.75" thickBot="1" x14ac:dyDescent="0.3">
      <c r="AB13" s="150"/>
      <c r="AC13" s="26" t="str">
        <f>'2_PA'!V10</f>
        <v>Ruolo</v>
      </c>
      <c r="AD13" s="27" t="str">
        <f>'2_PA'!W10</f>
        <v>Ore</v>
      </c>
      <c r="AE13" s="28" t="str">
        <f>'2_PA'!X10</f>
        <v>Fase</v>
      </c>
      <c r="AF13" s="26" t="str">
        <f>'2_PA'!Y10</f>
        <v>Ruolo</v>
      </c>
      <c r="AG13" s="27" t="str">
        <f>'2_PA'!Z10</f>
        <v>Ore</v>
      </c>
      <c r="AH13" s="28" t="str">
        <f>'2_PA'!AA10</f>
        <v>Fase</v>
      </c>
      <c r="AI13" s="26" t="str">
        <f>'2_PA'!AB10</f>
        <v>Ruolo</v>
      </c>
      <c r="AJ13" s="27" t="str">
        <f>'2_PA'!AC10</f>
        <v>Ore</v>
      </c>
      <c r="AK13" s="29" t="str">
        <f>'2_PA'!AD10</f>
        <v>Fase</v>
      </c>
      <c r="AL13" s="184"/>
      <c r="AM13">
        <f>SUM(AL14:AL27)</f>
        <v>193</v>
      </c>
      <c r="BG13" s="158">
        <f t="shared" si="13"/>
        <v>0</v>
      </c>
    </row>
    <row r="14" spans="1:60" x14ac:dyDescent="0.25">
      <c r="AB14" s="31" t="str">
        <f>'2_PA'!U11</f>
        <v>Begolo Marco</v>
      </c>
      <c r="AC14" s="32" t="str">
        <f>'2_PA'!V11</f>
        <v>AN</v>
      </c>
      <c r="AD14" s="33">
        <f>'2_PA'!W11</f>
        <v>9</v>
      </c>
      <c r="AE14" s="34" t="str">
        <f>'2_PA'!X11</f>
        <v>PA 1.1</v>
      </c>
      <c r="AF14" s="32" t="str">
        <f>'2_PA'!Y11</f>
        <v>PR</v>
      </c>
      <c r="AG14" s="33">
        <f>'2_PA'!Z11</f>
        <v>10</v>
      </c>
      <c r="AH14" s="34" t="str">
        <f>'2_PA'!AA11</f>
        <v>PA 3.1</v>
      </c>
      <c r="AI14" s="32" t="str">
        <f>'2_PA'!AB11</f>
        <v>PR</v>
      </c>
      <c r="AJ14" s="33">
        <f>'2_PA'!AC11</f>
        <v>7</v>
      </c>
      <c r="AK14" s="7" t="str">
        <f>'2_PA'!AD11</f>
        <v>PA 3.2</v>
      </c>
      <c r="AL14" s="185">
        <f>'2_PA'!AE11</f>
        <v>26</v>
      </c>
      <c r="AO14">
        <f>IF($AC14=AO$2,$AD14,0)</f>
        <v>0</v>
      </c>
      <c r="AP14">
        <f>IF($AF14=AP$2,$AG14,0)</f>
        <v>0</v>
      </c>
      <c r="AQ14">
        <f>IF($AI14=AQ$2,$AJ14,0)</f>
        <v>0</v>
      </c>
      <c r="AR14">
        <f t="shared" ref="AR14:BD27" si="14">IF($AC14=AR$2,$AD14,0)</f>
        <v>0</v>
      </c>
      <c r="AS14">
        <f t="shared" ref="AS14:BE27" si="15">IF($AF14=AS$2,$AG14,0)</f>
        <v>0</v>
      </c>
      <c r="AT14">
        <f t="shared" ref="AT14:BF27" si="16">IF($AI14=AT$2,$AJ14,0)</f>
        <v>0</v>
      </c>
      <c r="AU14">
        <f t="shared" ref="AU14:AU15" si="17">IF($AC14=AU$2,$AD14,0)</f>
        <v>9</v>
      </c>
      <c r="AV14">
        <f t="shared" ref="AV14:AV15" si="18">IF($AF14=AV$2,$AG14,0)</f>
        <v>0</v>
      </c>
      <c r="AW14">
        <f t="shared" ref="AW14:AW15" si="19">IF($AI14=AW$2,$AJ14,0)</f>
        <v>0</v>
      </c>
      <c r="AX14">
        <f t="shared" ref="AX14:AX15" si="20">IF($AC14=AX$2,$AD14,0)</f>
        <v>0</v>
      </c>
      <c r="AY14">
        <f t="shared" ref="AY14:AY15" si="21">IF($AF14=AY$2,$AG14,0)</f>
        <v>0</v>
      </c>
      <c r="AZ14">
        <f t="shared" ref="AZ14:AZ15" si="22">IF($AI14=AZ$2,$AJ14,0)</f>
        <v>0</v>
      </c>
      <c r="BA14">
        <f t="shared" ref="BA14:BA15" si="23">IF($AC14=BA$2,$AD14,0)</f>
        <v>0</v>
      </c>
      <c r="BB14">
        <f t="shared" ref="BB14:BB15" si="24">IF($AF14=BB$2,$AG14,0)</f>
        <v>10</v>
      </c>
      <c r="BC14">
        <f t="shared" ref="BC14:BC15" si="25">IF($AI14=BC$2,$AJ14,0)</f>
        <v>7</v>
      </c>
      <c r="BD14">
        <f t="shared" ref="BD14:BD15" si="26">IF($AC14=BD$2,$AD14,0)</f>
        <v>0</v>
      </c>
      <c r="BE14">
        <f t="shared" ref="BE14:BE15" si="27">IF($AF14=BE$2,$AG14,0)</f>
        <v>0</v>
      </c>
      <c r="BF14">
        <f t="shared" ref="BF14:BF15" si="28">IF($AI14=BF$2,$AJ14,0)</f>
        <v>0</v>
      </c>
      <c r="BG14" s="158">
        <f t="shared" si="13"/>
        <v>26</v>
      </c>
      <c r="BH14">
        <f>SUM(AO14:BF27)</f>
        <v>193</v>
      </c>
    </row>
    <row r="15" spans="1:60" x14ac:dyDescent="0.25">
      <c r="AB15" s="35">
        <f>'2_PA'!U12</f>
        <v>0</v>
      </c>
      <c r="AC15" s="36">
        <f>'2_PA'!V12</f>
        <v>0</v>
      </c>
      <c r="AD15" s="37">
        <f>'2_PA'!W12</f>
        <v>0</v>
      </c>
      <c r="AE15" s="38">
        <f>'2_PA'!X12</f>
        <v>0</v>
      </c>
      <c r="AF15" s="36">
        <f>'2_PA'!Y12</f>
        <v>0</v>
      </c>
      <c r="AG15" s="37">
        <f>'2_PA'!Z12</f>
        <v>0</v>
      </c>
      <c r="AH15" s="38">
        <f>'2_PA'!AA12</f>
        <v>0</v>
      </c>
      <c r="AI15" s="36">
        <f>'2_PA'!AB12</f>
        <v>0</v>
      </c>
      <c r="AJ15" s="37">
        <f>'2_PA'!AC12</f>
        <v>0</v>
      </c>
      <c r="AK15" s="139">
        <f>'2_PA'!AD12</f>
        <v>0</v>
      </c>
      <c r="AL15" s="177"/>
      <c r="AO15">
        <f>IF($AC15=AO$2,$AD15,0)</f>
        <v>0</v>
      </c>
      <c r="AP15">
        <f>IF($AF15=AP$2,$AG15,0)</f>
        <v>0</v>
      </c>
      <c r="AQ15">
        <f>IF($AI15=AQ$2,$AJ15,0)</f>
        <v>0</v>
      </c>
      <c r="AR15">
        <f t="shared" si="14"/>
        <v>0</v>
      </c>
      <c r="AS15">
        <f t="shared" si="15"/>
        <v>0</v>
      </c>
      <c r="AT15">
        <f t="shared" si="16"/>
        <v>0</v>
      </c>
      <c r="AU15">
        <f t="shared" si="17"/>
        <v>0</v>
      </c>
      <c r="AV15">
        <f t="shared" si="18"/>
        <v>0</v>
      </c>
      <c r="AW15">
        <f t="shared" si="19"/>
        <v>0</v>
      </c>
      <c r="AX15">
        <f t="shared" si="20"/>
        <v>0</v>
      </c>
      <c r="AY15">
        <f t="shared" si="21"/>
        <v>0</v>
      </c>
      <c r="AZ15">
        <f t="shared" si="22"/>
        <v>0</v>
      </c>
      <c r="BA15">
        <f t="shared" si="23"/>
        <v>0</v>
      </c>
      <c r="BB15">
        <f t="shared" si="24"/>
        <v>0</v>
      </c>
      <c r="BC15">
        <f t="shared" si="25"/>
        <v>0</v>
      </c>
      <c r="BD15">
        <f t="shared" si="26"/>
        <v>0</v>
      </c>
      <c r="BE15">
        <f t="shared" si="27"/>
        <v>0</v>
      </c>
      <c r="BF15">
        <f t="shared" si="28"/>
        <v>0</v>
      </c>
      <c r="BG15" s="158">
        <f t="shared" si="13"/>
        <v>0</v>
      </c>
    </row>
    <row r="16" spans="1:60" x14ac:dyDescent="0.25">
      <c r="AB16" s="31" t="str">
        <f>'2_PA'!U13</f>
        <v>Facchin Gabriele</v>
      </c>
      <c r="AC16" s="32" t="str">
        <f>'2_PA'!V13</f>
        <v>RE</v>
      </c>
      <c r="AD16" s="33">
        <f>'2_PA'!W13</f>
        <v>5</v>
      </c>
      <c r="AE16" s="34" t="str">
        <f>'2_PA'!X13</f>
        <v>PA 1.2 e 2.0</v>
      </c>
      <c r="AF16" s="32" t="str">
        <f>'2_PA'!Y13</f>
        <v>VE</v>
      </c>
      <c r="AG16" s="33">
        <f>'2_PA'!Z13</f>
        <v>8</v>
      </c>
      <c r="AH16" s="34" t="str">
        <f>'2_PA'!AA13</f>
        <v>PA 4.2</v>
      </c>
      <c r="AI16" s="32" t="str">
        <f>'2_PA'!AB13</f>
        <v>PR</v>
      </c>
      <c r="AJ16" s="33">
        <f>'2_PA'!AC13</f>
        <v>7</v>
      </c>
      <c r="AK16" s="7" t="str">
        <f>'2_PA'!AD13</f>
        <v>PA 3.2</v>
      </c>
      <c r="AL16" s="177">
        <f>'2_PA'!AE13</f>
        <v>27</v>
      </c>
      <c r="AO16">
        <f t="shared" ref="AO16:AO27" si="29">IF($AC16=AO$2,$AD16,0)</f>
        <v>5</v>
      </c>
      <c r="AP16">
        <f t="shared" ref="AP16:AP27" si="30">IF($AF16=AP$2,$AG16,0)</f>
        <v>0</v>
      </c>
      <c r="AQ16">
        <f t="shared" ref="AQ16:AQ27" si="31">IF($AI16=AQ$2,$AJ16,0)</f>
        <v>0</v>
      </c>
      <c r="AR16">
        <f t="shared" si="14"/>
        <v>0</v>
      </c>
      <c r="AS16">
        <f t="shared" si="15"/>
        <v>0</v>
      </c>
      <c r="AT16">
        <f t="shared" si="16"/>
        <v>0</v>
      </c>
      <c r="AU16">
        <f t="shared" si="14"/>
        <v>0</v>
      </c>
      <c r="AV16">
        <f t="shared" si="15"/>
        <v>0</v>
      </c>
      <c r="AW16">
        <f t="shared" si="16"/>
        <v>0</v>
      </c>
      <c r="AX16">
        <f t="shared" si="14"/>
        <v>0</v>
      </c>
      <c r="AY16">
        <f t="shared" si="15"/>
        <v>8</v>
      </c>
      <c r="AZ16">
        <f t="shared" si="16"/>
        <v>0</v>
      </c>
      <c r="BA16">
        <f t="shared" si="14"/>
        <v>0</v>
      </c>
      <c r="BB16">
        <f t="shared" si="15"/>
        <v>0</v>
      </c>
      <c r="BC16">
        <f t="shared" si="16"/>
        <v>7</v>
      </c>
      <c r="BD16">
        <f t="shared" si="14"/>
        <v>0</v>
      </c>
      <c r="BE16">
        <f t="shared" si="15"/>
        <v>0</v>
      </c>
      <c r="BF16">
        <f t="shared" si="16"/>
        <v>0</v>
      </c>
      <c r="BG16" s="158">
        <f t="shared" si="13"/>
        <v>20</v>
      </c>
    </row>
    <row r="17" spans="1:60" x14ac:dyDescent="0.25">
      <c r="AB17" s="31">
        <f>'2_PA'!U14</f>
        <v>0</v>
      </c>
      <c r="AC17" s="32" t="str">
        <f>'2_PA'!V14</f>
        <v>PR</v>
      </c>
      <c r="AD17" s="33">
        <f>'2_PA'!W14</f>
        <v>7</v>
      </c>
      <c r="AE17" s="34" t="str">
        <f>'2_PA'!X14</f>
        <v>PA 3.1</v>
      </c>
      <c r="AF17" s="32">
        <f>'2_PA'!Y14</f>
        <v>0</v>
      </c>
      <c r="AG17" s="33">
        <f>'2_PA'!Z14</f>
        <v>0</v>
      </c>
      <c r="AH17" s="34">
        <f>'2_PA'!AA14</f>
        <v>0</v>
      </c>
      <c r="AI17" s="32">
        <f>'2_PA'!AB14</f>
        <v>0</v>
      </c>
      <c r="AJ17" s="33">
        <f>'2_PA'!AC14</f>
        <v>0</v>
      </c>
      <c r="AK17" s="7">
        <f>'2_PA'!AD14</f>
        <v>0</v>
      </c>
      <c r="AL17" s="177"/>
      <c r="AO17">
        <f t="shared" si="29"/>
        <v>0</v>
      </c>
      <c r="AP17">
        <f t="shared" si="30"/>
        <v>0</v>
      </c>
      <c r="AQ17">
        <f t="shared" si="31"/>
        <v>0</v>
      </c>
      <c r="AR17">
        <f t="shared" si="14"/>
        <v>0</v>
      </c>
      <c r="AS17">
        <f t="shared" si="15"/>
        <v>0</v>
      </c>
      <c r="AT17">
        <f t="shared" si="16"/>
        <v>0</v>
      </c>
      <c r="AU17">
        <f t="shared" si="14"/>
        <v>0</v>
      </c>
      <c r="AV17">
        <f t="shared" si="15"/>
        <v>0</v>
      </c>
      <c r="AW17">
        <f t="shared" si="16"/>
        <v>0</v>
      </c>
      <c r="AX17">
        <f t="shared" si="14"/>
        <v>0</v>
      </c>
      <c r="AY17">
        <f t="shared" si="15"/>
        <v>0</v>
      </c>
      <c r="AZ17">
        <f t="shared" si="16"/>
        <v>0</v>
      </c>
      <c r="BA17">
        <f t="shared" si="14"/>
        <v>7</v>
      </c>
      <c r="BB17">
        <f t="shared" si="15"/>
        <v>0</v>
      </c>
      <c r="BC17">
        <f t="shared" si="16"/>
        <v>0</v>
      </c>
      <c r="BD17">
        <f t="shared" si="14"/>
        <v>0</v>
      </c>
      <c r="BE17">
        <f t="shared" si="15"/>
        <v>0</v>
      </c>
      <c r="BF17">
        <f t="shared" si="16"/>
        <v>0</v>
      </c>
      <c r="BG17" s="158">
        <f t="shared" si="13"/>
        <v>7</v>
      </c>
    </row>
    <row r="18" spans="1:60" x14ac:dyDescent="0.25">
      <c r="AB18" s="47" t="str">
        <f>'2_PA'!U15</f>
        <v>Cornaglia Alessando</v>
      </c>
      <c r="AC18" s="48" t="str">
        <f>'2_PA'!V15</f>
        <v>AN</v>
      </c>
      <c r="AD18" s="49">
        <f>'2_PA'!W15</f>
        <v>2</v>
      </c>
      <c r="AE18" s="50" t="str">
        <f>'2_PA'!X15</f>
        <v>PA 1.1</v>
      </c>
      <c r="AF18" s="48" t="str">
        <f>'2_PA'!Y15</f>
        <v>PR</v>
      </c>
      <c r="AG18" s="49">
        <f>'2_PA'!Z15</f>
        <v>9</v>
      </c>
      <c r="AH18" s="87" t="str">
        <f>'2_PA'!AA15</f>
        <v>PA 3.2</v>
      </c>
      <c r="AI18" s="48" t="str">
        <f>'2_PA'!AB15</f>
        <v>VE</v>
      </c>
      <c r="AJ18" s="49">
        <f>'2_PA'!AC15</f>
        <v>5</v>
      </c>
      <c r="AK18" s="79" t="str">
        <f>'2_PA'!AD15</f>
        <v>PA 3.3</v>
      </c>
      <c r="AL18" s="177">
        <f>'2_PA'!AE15</f>
        <v>26</v>
      </c>
      <c r="AO18">
        <f t="shared" si="29"/>
        <v>0</v>
      </c>
      <c r="AP18">
        <f t="shared" si="30"/>
        <v>0</v>
      </c>
      <c r="AQ18">
        <f t="shared" si="31"/>
        <v>0</v>
      </c>
      <c r="AR18">
        <f t="shared" si="14"/>
        <v>0</v>
      </c>
      <c r="AS18">
        <f t="shared" si="15"/>
        <v>0</v>
      </c>
      <c r="AT18">
        <f t="shared" si="16"/>
        <v>0</v>
      </c>
      <c r="AU18">
        <f t="shared" si="14"/>
        <v>2</v>
      </c>
      <c r="AV18">
        <f t="shared" si="15"/>
        <v>0</v>
      </c>
      <c r="AW18">
        <f t="shared" si="16"/>
        <v>0</v>
      </c>
      <c r="AX18">
        <f t="shared" si="14"/>
        <v>0</v>
      </c>
      <c r="AY18">
        <f t="shared" si="15"/>
        <v>0</v>
      </c>
      <c r="AZ18">
        <f t="shared" si="16"/>
        <v>5</v>
      </c>
      <c r="BA18">
        <f t="shared" si="14"/>
        <v>0</v>
      </c>
      <c r="BB18">
        <f t="shared" si="15"/>
        <v>9</v>
      </c>
      <c r="BC18">
        <f t="shared" si="16"/>
        <v>0</v>
      </c>
      <c r="BD18">
        <f t="shared" si="14"/>
        <v>0</v>
      </c>
      <c r="BE18">
        <f t="shared" si="15"/>
        <v>0</v>
      </c>
      <c r="BF18">
        <f t="shared" si="16"/>
        <v>0</v>
      </c>
      <c r="BG18" s="158">
        <f t="shared" si="13"/>
        <v>16</v>
      </c>
    </row>
    <row r="19" spans="1:60" x14ac:dyDescent="0.25">
      <c r="AB19" s="35">
        <f>'2_PA'!U16</f>
        <v>0</v>
      </c>
      <c r="AC19" s="36" t="str">
        <f>'2_PA'!V16</f>
        <v>PR</v>
      </c>
      <c r="AD19" s="37">
        <f>'2_PA'!W16</f>
        <v>6</v>
      </c>
      <c r="AE19" s="38" t="str">
        <f>'2_PA'!X16</f>
        <v>PA 3.1</v>
      </c>
      <c r="AF19" s="36">
        <f>'2_PA'!Y16</f>
        <v>0</v>
      </c>
      <c r="AG19" s="37">
        <f>'2_PA'!Z16</f>
        <v>0</v>
      </c>
      <c r="AH19" s="38">
        <f>'2_PA'!AA16</f>
        <v>0</v>
      </c>
      <c r="AI19" s="36" t="str">
        <f>'2_PA'!AB16</f>
        <v>AM</v>
      </c>
      <c r="AJ19" s="37">
        <f>'2_PA'!AC16</f>
        <v>4</v>
      </c>
      <c r="AK19" s="39" t="str">
        <f>'2_PA'!AD16</f>
        <v>PA 6.1</v>
      </c>
      <c r="AL19" s="177"/>
      <c r="AO19">
        <f t="shared" si="29"/>
        <v>0</v>
      </c>
      <c r="AP19">
        <f t="shared" si="30"/>
        <v>0</v>
      </c>
      <c r="AQ19">
        <f t="shared" si="31"/>
        <v>0</v>
      </c>
      <c r="AR19">
        <f t="shared" si="14"/>
        <v>0</v>
      </c>
      <c r="AS19">
        <f t="shared" si="15"/>
        <v>0</v>
      </c>
      <c r="AT19">
        <f t="shared" si="16"/>
        <v>4</v>
      </c>
      <c r="AU19">
        <f t="shared" si="14"/>
        <v>0</v>
      </c>
      <c r="AV19">
        <f t="shared" si="15"/>
        <v>0</v>
      </c>
      <c r="AW19">
        <f t="shared" si="16"/>
        <v>0</v>
      </c>
      <c r="AX19">
        <f t="shared" si="14"/>
        <v>0</v>
      </c>
      <c r="AY19">
        <f t="shared" si="15"/>
        <v>0</v>
      </c>
      <c r="AZ19">
        <f t="shared" si="16"/>
        <v>0</v>
      </c>
      <c r="BA19">
        <f t="shared" si="14"/>
        <v>6</v>
      </c>
      <c r="BB19">
        <f t="shared" si="15"/>
        <v>0</v>
      </c>
      <c r="BC19">
        <f t="shared" si="16"/>
        <v>0</v>
      </c>
      <c r="BD19">
        <f t="shared" si="14"/>
        <v>0</v>
      </c>
      <c r="BE19">
        <f t="shared" si="15"/>
        <v>0</v>
      </c>
      <c r="BF19">
        <f t="shared" si="16"/>
        <v>0</v>
      </c>
      <c r="BG19" s="158">
        <f t="shared" si="13"/>
        <v>10</v>
      </c>
    </row>
    <row r="20" spans="1:60" x14ac:dyDescent="0.25">
      <c r="AB20" s="31" t="str">
        <f>'2_PA'!U17</f>
        <v>Dalla Pietà Massimo</v>
      </c>
      <c r="AC20" s="32" t="str">
        <f>'2_PA'!V17</f>
        <v>VE</v>
      </c>
      <c r="AD20" s="33">
        <f>'2_PA'!W17</f>
        <v>10</v>
      </c>
      <c r="AE20" s="84" t="str">
        <f>'2_PA'!X17</f>
        <v>PA 1.2</v>
      </c>
      <c r="AF20" s="48" t="str">
        <f>'2_PA'!Y17</f>
        <v>PR</v>
      </c>
      <c r="AG20" s="49">
        <f>'2_PA'!Z17</f>
        <v>9</v>
      </c>
      <c r="AH20" s="50" t="str">
        <f>'2_PA'!AA17</f>
        <v>PA 3.2</v>
      </c>
      <c r="AI20" s="32" t="str">
        <f>'2_PA'!AB17</f>
        <v>RE</v>
      </c>
      <c r="AJ20" s="33">
        <f>'2_PA'!AC17</f>
        <v>4</v>
      </c>
      <c r="AK20" s="7" t="str">
        <f>'2_PA'!AD17</f>
        <v>PA 3.3</v>
      </c>
      <c r="AL20" s="177">
        <f>'2_PA'!AE17</f>
        <v>28</v>
      </c>
      <c r="AO20">
        <f t="shared" si="29"/>
        <v>0</v>
      </c>
      <c r="AP20">
        <f t="shared" si="30"/>
        <v>0</v>
      </c>
      <c r="AQ20">
        <f t="shared" si="31"/>
        <v>4</v>
      </c>
      <c r="AR20">
        <f t="shared" si="14"/>
        <v>0</v>
      </c>
      <c r="AS20">
        <f t="shared" si="15"/>
        <v>0</v>
      </c>
      <c r="AT20">
        <f t="shared" si="16"/>
        <v>0</v>
      </c>
      <c r="AU20">
        <f t="shared" si="14"/>
        <v>0</v>
      </c>
      <c r="AV20">
        <f t="shared" si="15"/>
        <v>0</v>
      </c>
      <c r="AW20">
        <f t="shared" si="16"/>
        <v>0</v>
      </c>
      <c r="AX20">
        <f t="shared" si="14"/>
        <v>10</v>
      </c>
      <c r="AY20">
        <f t="shared" si="15"/>
        <v>0</v>
      </c>
      <c r="AZ20">
        <f t="shared" si="16"/>
        <v>0</v>
      </c>
      <c r="BA20">
        <f t="shared" si="14"/>
        <v>0</v>
      </c>
      <c r="BB20">
        <f t="shared" si="15"/>
        <v>9</v>
      </c>
      <c r="BC20">
        <f t="shared" si="16"/>
        <v>0</v>
      </c>
      <c r="BD20">
        <f t="shared" si="14"/>
        <v>0</v>
      </c>
      <c r="BE20">
        <f t="shared" si="15"/>
        <v>0</v>
      </c>
      <c r="BF20">
        <f t="shared" si="16"/>
        <v>0</v>
      </c>
      <c r="BG20" s="158">
        <f t="shared" si="13"/>
        <v>23</v>
      </c>
    </row>
    <row r="21" spans="1:60" x14ac:dyDescent="0.25">
      <c r="AB21" s="31">
        <f>'2_PA'!U18</f>
        <v>0</v>
      </c>
      <c r="AC21" s="32" t="str">
        <f>'2_PA'!V18</f>
        <v>PR</v>
      </c>
      <c r="AD21" s="33">
        <f>'2_PA'!W18</f>
        <v>2</v>
      </c>
      <c r="AE21" s="34" t="str">
        <f>'2_PA'!X18</f>
        <v>PA 3.1</v>
      </c>
      <c r="AF21" s="32">
        <f>'2_PA'!Y18</f>
        <v>0</v>
      </c>
      <c r="AG21" s="33">
        <f>'2_PA'!Z18</f>
        <v>0</v>
      </c>
      <c r="AH21" s="34">
        <f>'2_PA'!AA18</f>
        <v>0</v>
      </c>
      <c r="AI21" s="32" t="str">
        <f>'2_PA'!AB18</f>
        <v>VE</v>
      </c>
      <c r="AJ21" s="33">
        <f>'2_PA'!AC18</f>
        <v>3</v>
      </c>
      <c r="AK21" s="7" t="str">
        <f>'2_PA'!AD18</f>
        <v>PA 6.2</v>
      </c>
      <c r="AL21" s="177"/>
      <c r="AO21">
        <f t="shared" si="29"/>
        <v>0</v>
      </c>
      <c r="AP21">
        <f t="shared" si="30"/>
        <v>0</v>
      </c>
      <c r="AQ21">
        <f t="shared" si="31"/>
        <v>0</v>
      </c>
      <c r="AR21">
        <f t="shared" si="14"/>
        <v>0</v>
      </c>
      <c r="AS21">
        <f t="shared" si="15"/>
        <v>0</v>
      </c>
      <c r="AT21">
        <f t="shared" si="16"/>
        <v>0</v>
      </c>
      <c r="AU21">
        <f t="shared" si="14"/>
        <v>0</v>
      </c>
      <c r="AV21">
        <f t="shared" si="15"/>
        <v>0</v>
      </c>
      <c r="AW21">
        <f t="shared" si="16"/>
        <v>0</v>
      </c>
      <c r="AX21">
        <f t="shared" si="14"/>
        <v>0</v>
      </c>
      <c r="AY21">
        <f t="shared" si="15"/>
        <v>0</v>
      </c>
      <c r="AZ21">
        <f t="shared" si="16"/>
        <v>3</v>
      </c>
      <c r="BA21">
        <f t="shared" si="14"/>
        <v>2</v>
      </c>
      <c r="BB21">
        <f t="shared" si="15"/>
        <v>0</v>
      </c>
      <c r="BC21">
        <f t="shared" si="16"/>
        <v>0</v>
      </c>
      <c r="BD21">
        <f t="shared" si="14"/>
        <v>0</v>
      </c>
      <c r="BE21">
        <f t="shared" si="15"/>
        <v>0</v>
      </c>
      <c r="BF21">
        <f t="shared" si="16"/>
        <v>0</v>
      </c>
      <c r="BG21" s="158">
        <f t="shared" si="13"/>
        <v>5</v>
      </c>
    </row>
    <row r="22" spans="1:60" x14ac:dyDescent="0.25">
      <c r="AB22" s="47" t="str">
        <f>'2_PA'!U19</f>
        <v>Braghetto Lorenzo</v>
      </c>
      <c r="AC22" s="48" t="str">
        <f>'2_PA'!V19</f>
        <v>AM</v>
      </c>
      <c r="AD22" s="49">
        <f>'2_PA'!W19</f>
        <v>5</v>
      </c>
      <c r="AE22" s="50" t="str">
        <f>'2_PA'!X19</f>
        <v>PA 2.0</v>
      </c>
      <c r="AF22" s="48" t="str">
        <f>'2_PA'!Y19</f>
        <v>PR</v>
      </c>
      <c r="AG22" s="49">
        <f>'2_PA'!Z19</f>
        <v>10</v>
      </c>
      <c r="AH22" s="50" t="str">
        <f>'2_PA'!AA19</f>
        <v>PA 3.2</v>
      </c>
      <c r="AI22" s="48" t="str">
        <f>'2_PA'!AB19</f>
        <v>AM</v>
      </c>
      <c r="AJ22" s="49">
        <f>'2_PA'!AC19</f>
        <v>6</v>
      </c>
      <c r="AK22" s="40" t="str">
        <f>'2_PA'!AD19</f>
        <v>PA 5.1</v>
      </c>
      <c r="AL22" s="177">
        <f>'2_PA'!AE19</f>
        <v>30</v>
      </c>
      <c r="AO22">
        <f t="shared" si="29"/>
        <v>0</v>
      </c>
      <c r="AP22">
        <f t="shared" si="30"/>
        <v>0</v>
      </c>
      <c r="AQ22">
        <f t="shared" si="31"/>
        <v>0</v>
      </c>
      <c r="AR22">
        <f t="shared" si="14"/>
        <v>5</v>
      </c>
      <c r="AS22">
        <f t="shared" si="15"/>
        <v>0</v>
      </c>
      <c r="AT22">
        <f t="shared" si="16"/>
        <v>6</v>
      </c>
      <c r="AU22">
        <f t="shared" si="14"/>
        <v>0</v>
      </c>
      <c r="AV22">
        <f t="shared" si="15"/>
        <v>0</v>
      </c>
      <c r="AW22">
        <f t="shared" si="16"/>
        <v>0</v>
      </c>
      <c r="AX22">
        <f t="shared" si="14"/>
        <v>0</v>
      </c>
      <c r="AY22">
        <f t="shared" si="15"/>
        <v>0</v>
      </c>
      <c r="AZ22">
        <f t="shared" si="16"/>
        <v>0</v>
      </c>
      <c r="BA22">
        <f t="shared" si="14"/>
        <v>0</v>
      </c>
      <c r="BB22">
        <f t="shared" si="15"/>
        <v>10</v>
      </c>
      <c r="BC22">
        <f t="shared" si="16"/>
        <v>0</v>
      </c>
      <c r="BD22">
        <f t="shared" si="14"/>
        <v>0</v>
      </c>
      <c r="BE22">
        <f t="shared" si="15"/>
        <v>0</v>
      </c>
      <c r="BF22">
        <f t="shared" si="16"/>
        <v>0</v>
      </c>
      <c r="BG22" s="158">
        <f t="shared" si="13"/>
        <v>21</v>
      </c>
    </row>
    <row r="23" spans="1:60" x14ac:dyDescent="0.25">
      <c r="A23" s="156" t="s">
        <v>0</v>
      </c>
      <c r="B23" s="194" t="s">
        <v>1</v>
      </c>
      <c r="C23" s="194"/>
      <c r="D23" s="194"/>
      <c r="E23" s="194" t="s">
        <v>2</v>
      </c>
      <c r="F23" s="194"/>
      <c r="G23" s="194"/>
      <c r="H23" s="194" t="s">
        <v>3</v>
      </c>
      <c r="I23" s="194"/>
      <c r="J23" s="194"/>
      <c r="K23" s="194" t="s">
        <v>4</v>
      </c>
      <c r="L23" s="194"/>
      <c r="M23" s="194"/>
      <c r="N23" s="194" t="s">
        <v>5</v>
      </c>
      <c r="O23" s="194"/>
      <c r="P23" s="194"/>
      <c r="Q23" s="194" t="s">
        <v>6</v>
      </c>
      <c r="R23" s="194"/>
      <c r="S23" s="194"/>
      <c r="T23" s="156" t="s">
        <v>14</v>
      </c>
      <c r="U23" s="160"/>
      <c r="AB23" s="35">
        <f>'2_PA'!U20</f>
        <v>0</v>
      </c>
      <c r="AC23" s="36" t="str">
        <f>'2_PA'!V20</f>
        <v>PR</v>
      </c>
      <c r="AD23" s="37">
        <f>'2_PA'!W20</f>
        <v>7</v>
      </c>
      <c r="AE23" s="38" t="str">
        <f>'2_PA'!X20</f>
        <v>PA 3.1</v>
      </c>
      <c r="AF23" s="36">
        <f>'2_PA'!Y20</f>
        <v>0</v>
      </c>
      <c r="AG23" s="37">
        <f>'2_PA'!Z20</f>
        <v>0</v>
      </c>
      <c r="AH23" s="38">
        <f>'2_PA'!AA20</f>
        <v>0</v>
      </c>
      <c r="AI23" s="36" t="str">
        <f>'2_PA'!AB20</f>
        <v>AN</v>
      </c>
      <c r="AJ23" s="37">
        <f>'2_PA'!AC20</f>
        <v>2</v>
      </c>
      <c r="AK23" s="39">
        <f>'2_PA'!AD20</f>
        <v>0</v>
      </c>
      <c r="AL23" s="177"/>
      <c r="AO23">
        <f t="shared" si="29"/>
        <v>0</v>
      </c>
      <c r="AP23">
        <f t="shared" si="30"/>
        <v>0</v>
      </c>
      <c r="AQ23">
        <f t="shared" si="31"/>
        <v>0</v>
      </c>
      <c r="AR23">
        <f t="shared" si="14"/>
        <v>0</v>
      </c>
      <c r="AS23">
        <f t="shared" si="15"/>
        <v>0</v>
      </c>
      <c r="AT23">
        <f t="shared" si="16"/>
        <v>0</v>
      </c>
      <c r="AU23">
        <f t="shared" si="14"/>
        <v>0</v>
      </c>
      <c r="AV23">
        <f t="shared" si="15"/>
        <v>0</v>
      </c>
      <c r="AW23">
        <f t="shared" si="16"/>
        <v>2</v>
      </c>
      <c r="AX23">
        <f t="shared" si="14"/>
        <v>0</v>
      </c>
      <c r="AY23">
        <f t="shared" si="15"/>
        <v>0</v>
      </c>
      <c r="AZ23">
        <f t="shared" si="16"/>
        <v>0</v>
      </c>
      <c r="BA23">
        <f t="shared" si="14"/>
        <v>7</v>
      </c>
      <c r="BB23">
        <f t="shared" si="15"/>
        <v>0</v>
      </c>
      <c r="BC23">
        <f t="shared" si="16"/>
        <v>0</v>
      </c>
      <c r="BD23">
        <f t="shared" si="14"/>
        <v>0</v>
      </c>
      <c r="BE23">
        <f t="shared" si="15"/>
        <v>0</v>
      </c>
      <c r="BF23">
        <f t="shared" si="16"/>
        <v>0</v>
      </c>
      <c r="BG23" s="158">
        <f t="shared" si="13"/>
        <v>9</v>
      </c>
    </row>
    <row r="24" spans="1:60" x14ac:dyDescent="0.25">
      <c r="A24" s="186" t="s">
        <v>7</v>
      </c>
      <c r="B24" s="188">
        <f>SUM(AO4:AQ4,AO14:AQ15,AO31:AQ32,AO48:AQ49)</f>
        <v>4</v>
      </c>
      <c r="C24" s="188"/>
      <c r="D24" s="188"/>
      <c r="E24" s="188">
        <f>SUM(AR4:AT4,AR14:AT15,AR31:AT32,AR48:AT49)</f>
        <v>10</v>
      </c>
      <c r="F24" s="188"/>
      <c r="G24" s="188"/>
      <c r="H24" s="187">
        <f>SUM(AU4:AW4,AU14:AW15,AU31:AW32,AU48:AW49)</f>
        <v>9</v>
      </c>
      <c r="I24" s="187"/>
      <c r="J24" s="187"/>
      <c r="K24" s="188">
        <f>SUM(AX4:AZ4,AX14:AZ15,AX31:AZ32,AX48:AZ49)</f>
        <v>10</v>
      </c>
      <c r="L24" s="188"/>
      <c r="M24" s="188"/>
      <c r="N24" s="187">
        <f>SUM(BA4:BC4,BA14:BC15,BA31:BC32,BA48:BC49)</f>
        <v>59</v>
      </c>
      <c r="O24" s="187"/>
      <c r="P24" s="187"/>
      <c r="Q24" s="188">
        <f>SUM(BD4:BF4,BD14:BF15,BD31:BF32,BD48:BF49)</f>
        <v>4</v>
      </c>
      <c r="R24" s="188"/>
      <c r="S24" s="188"/>
      <c r="T24" s="188">
        <f t="shared" ref="T24" si="32">SUM(B24:S25)</f>
        <v>96</v>
      </c>
      <c r="U24" s="196"/>
      <c r="AB24" s="31" t="str">
        <f>'2_PA'!U21</f>
        <v>Quadrio Giacomo</v>
      </c>
      <c r="AC24" s="32" t="str">
        <f>'2_PA'!V21</f>
        <v>PR</v>
      </c>
      <c r="AD24" s="33">
        <f>'2_PA'!W21</f>
        <v>12</v>
      </c>
      <c r="AE24" s="34" t="str">
        <f>'2_PA'!X21</f>
        <v>PA 3.1</v>
      </c>
      <c r="AF24" s="32" t="str">
        <f>'2_PA'!Y21</f>
        <v>PR</v>
      </c>
      <c r="AG24" s="33">
        <f>'2_PA'!Z21</f>
        <v>10</v>
      </c>
      <c r="AH24" s="84" t="str">
        <f>'2_PA'!AA21</f>
        <v>PA 3.2</v>
      </c>
      <c r="AI24" s="32" t="str">
        <f>'2_PA'!AB21</f>
        <v>RE</v>
      </c>
      <c r="AJ24" s="33">
        <f>'2_PA'!AC21</f>
        <v>6</v>
      </c>
      <c r="AK24" s="85" t="str">
        <f>'2_PA'!AD21</f>
        <v>PA 5.1, 6.2</v>
      </c>
      <c r="AL24" s="177">
        <f>'2_PA'!AE21</f>
        <v>28</v>
      </c>
      <c r="AO24">
        <f t="shared" si="29"/>
        <v>0</v>
      </c>
      <c r="AP24">
        <f t="shared" si="30"/>
        <v>0</v>
      </c>
      <c r="AQ24">
        <f t="shared" si="31"/>
        <v>6</v>
      </c>
      <c r="AR24">
        <f t="shared" si="14"/>
        <v>0</v>
      </c>
      <c r="AS24">
        <f t="shared" si="15"/>
        <v>0</v>
      </c>
      <c r="AT24">
        <f t="shared" si="16"/>
        <v>0</v>
      </c>
      <c r="AU24">
        <f t="shared" si="14"/>
        <v>0</v>
      </c>
      <c r="AV24">
        <f t="shared" si="15"/>
        <v>0</v>
      </c>
      <c r="AW24">
        <f t="shared" si="16"/>
        <v>0</v>
      </c>
      <c r="AX24">
        <f t="shared" si="14"/>
        <v>0</v>
      </c>
      <c r="AY24">
        <f t="shared" si="15"/>
        <v>0</v>
      </c>
      <c r="AZ24">
        <f t="shared" si="16"/>
        <v>0</v>
      </c>
      <c r="BA24">
        <f t="shared" si="14"/>
        <v>12</v>
      </c>
      <c r="BB24">
        <f t="shared" si="15"/>
        <v>10</v>
      </c>
      <c r="BC24">
        <f t="shared" si="16"/>
        <v>0</v>
      </c>
      <c r="BD24">
        <f t="shared" si="14"/>
        <v>0</v>
      </c>
      <c r="BE24">
        <f t="shared" si="15"/>
        <v>0</v>
      </c>
      <c r="BF24">
        <f t="shared" si="16"/>
        <v>0</v>
      </c>
      <c r="BG24" s="158">
        <f t="shared" si="13"/>
        <v>28</v>
      </c>
    </row>
    <row r="25" spans="1:60" x14ac:dyDescent="0.25">
      <c r="A25" s="186"/>
      <c r="B25" s="188"/>
      <c r="C25" s="188"/>
      <c r="D25" s="188"/>
      <c r="E25" s="188"/>
      <c r="F25" s="188"/>
      <c r="G25" s="188"/>
      <c r="H25" s="187"/>
      <c r="I25" s="187"/>
      <c r="J25" s="187"/>
      <c r="K25" s="188"/>
      <c r="L25" s="188"/>
      <c r="M25" s="188"/>
      <c r="N25" s="187"/>
      <c r="O25" s="187"/>
      <c r="P25" s="187"/>
      <c r="Q25" s="188"/>
      <c r="R25" s="188"/>
      <c r="S25" s="188"/>
      <c r="T25" s="188"/>
      <c r="U25" s="196"/>
      <c r="AB25" s="31">
        <f>'2_PA'!U22</f>
        <v>0</v>
      </c>
      <c r="AC25" s="32">
        <f>'2_PA'!V22</f>
        <v>0</v>
      </c>
      <c r="AD25" s="33">
        <f>'2_PA'!W22</f>
        <v>0</v>
      </c>
      <c r="AE25" s="34">
        <f>'2_PA'!X22</f>
        <v>0</v>
      </c>
      <c r="AF25" s="32">
        <f>'2_PA'!Y22</f>
        <v>0</v>
      </c>
      <c r="AG25" s="33">
        <f>'2_PA'!Z22</f>
        <v>0</v>
      </c>
      <c r="AH25" s="34">
        <f>'2_PA'!AA22</f>
        <v>0</v>
      </c>
      <c r="AI25" s="32">
        <f>'2_PA'!AB22</f>
        <v>0</v>
      </c>
      <c r="AJ25" s="33">
        <f>'2_PA'!AC22</f>
        <v>0</v>
      </c>
      <c r="AK25" s="7">
        <f>'2_PA'!AD22</f>
        <v>0</v>
      </c>
      <c r="AL25" s="177"/>
      <c r="AO25">
        <f t="shared" si="29"/>
        <v>0</v>
      </c>
      <c r="AP25">
        <f t="shared" si="30"/>
        <v>0</v>
      </c>
      <c r="AQ25">
        <f t="shared" si="31"/>
        <v>0</v>
      </c>
      <c r="AR25">
        <f t="shared" si="14"/>
        <v>0</v>
      </c>
      <c r="AS25">
        <f t="shared" si="15"/>
        <v>0</v>
      </c>
      <c r="AT25">
        <f t="shared" si="16"/>
        <v>0</v>
      </c>
      <c r="AU25">
        <f t="shared" si="14"/>
        <v>0</v>
      </c>
      <c r="AV25">
        <f t="shared" si="15"/>
        <v>0</v>
      </c>
      <c r="AW25">
        <f t="shared" si="16"/>
        <v>0</v>
      </c>
      <c r="AX25">
        <f t="shared" si="14"/>
        <v>0</v>
      </c>
      <c r="AY25">
        <f t="shared" si="15"/>
        <v>0</v>
      </c>
      <c r="AZ25">
        <f t="shared" si="16"/>
        <v>0</v>
      </c>
      <c r="BA25">
        <f t="shared" si="14"/>
        <v>0</v>
      </c>
      <c r="BB25">
        <f t="shared" si="15"/>
        <v>0</v>
      </c>
      <c r="BC25">
        <f t="shared" si="16"/>
        <v>0</v>
      </c>
      <c r="BD25">
        <f t="shared" si="14"/>
        <v>0</v>
      </c>
      <c r="BE25">
        <f t="shared" si="15"/>
        <v>0</v>
      </c>
      <c r="BF25">
        <f t="shared" si="16"/>
        <v>0</v>
      </c>
      <c r="BG25" s="158">
        <f t="shared" si="13"/>
        <v>0</v>
      </c>
    </row>
    <row r="26" spans="1:60" x14ac:dyDescent="0.25">
      <c r="A26" s="186" t="s">
        <v>11</v>
      </c>
      <c r="B26" s="188">
        <f>SUM(AO5:AQ5,AO16:AQ17,AO33:AQ34,AO50:AQ51)</f>
        <v>13</v>
      </c>
      <c r="C26" s="188"/>
      <c r="D26" s="188"/>
      <c r="E26" s="188">
        <f>SUM(AR5:AT5,AR16:AT17,AR33:AT34,AR50:AT51)</f>
        <v>10</v>
      </c>
      <c r="F26" s="188"/>
      <c r="G26" s="188"/>
      <c r="H26" s="188">
        <f>SUM(AU5:AW5,AU16:AW17,AU33:AW34,AU50:AW51)</f>
        <v>0</v>
      </c>
      <c r="I26" s="188"/>
      <c r="J26" s="188"/>
      <c r="K26" s="187">
        <f>SUM(AX5:AZ5,AX16:AZ17,AX33:AZ34,AX50:AZ51)</f>
        <v>33</v>
      </c>
      <c r="L26" s="187"/>
      <c r="M26" s="187"/>
      <c r="N26" s="188">
        <f>SUM(BA5:BC5,BA16:BC17,BA33:BC34,BA50:BC51)</f>
        <v>29</v>
      </c>
      <c r="O26" s="188"/>
      <c r="P26" s="188"/>
      <c r="Q26" s="188">
        <f>SUM(BD5:BF5,BD16:BF17,BD33:BF34,BD50:BF51)</f>
        <v>12</v>
      </c>
      <c r="R26" s="188"/>
      <c r="S26" s="188"/>
      <c r="T26" s="188">
        <f t="shared" ref="T26" si="33">SUM(B26:S27)</f>
        <v>97</v>
      </c>
      <c r="U26" s="196"/>
      <c r="AB26" s="47" t="str">
        <f>'2_PA'!U23</f>
        <v>Maggiolo Giorgio</v>
      </c>
      <c r="AC26" s="48" t="str">
        <f>'2_PA'!V23</f>
        <v>AN</v>
      </c>
      <c r="AD26" s="49">
        <f>'2_PA'!W23</f>
        <v>7</v>
      </c>
      <c r="AE26" s="50" t="str">
        <f>'2_PA'!X23</f>
        <v>PA 1.1</v>
      </c>
      <c r="AF26" s="48" t="str">
        <f>'2_PA'!Y23</f>
        <v>PR</v>
      </c>
      <c r="AG26" s="49">
        <f>'2_PA'!Z23</f>
        <v>10</v>
      </c>
      <c r="AH26" s="50" t="str">
        <f>'2_PA'!AA23</f>
        <v>PA 4.1</v>
      </c>
      <c r="AI26" s="48" t="str">
        <f>'2_PA'!AB23</f>
        <v>VE</v>
      </c>
      <c r="AJ26" s="49">
        <f>'2_PA'!AC23</f>
        <v>5</v>
      </c>
      <c r="AK26" s="40" t="str">
        <f>'2_PA'!AD23</f>
        <v>PA 3.3</v>
      </c>
      <c r="AL26" s="177">
        <f>'2_PA'!AE23</f>
        <v>28</v>
      </c>
      <c r="AO26">
        <f t="shared" si="29"/>
        <v>0</v>
      </c>
      <c r="AP26">
        <f t="shared" si="30"/>
        <v>0</v>
      </c>
      <c r="AQ26">
        <f t="shared" si="31"/>
        <v>0</v>
      </c>
      <c r="AR26">
        <f t="shared" si="14"/>
        <v>0</v>
      </c>
      <c r="AS26">
        <f t="shared" si="15"/>
        <v>0</v>
      </c>
      <c r="AT26">
        <f t="shared" si="16"/>
        <v>0</v>
      </c>
      <c r="AU26">
        <f t="shared" si="14"/>
        <v>7</v>
      </c>
      <c r="AV26">
        <f t="shared" si="15"/>
        <v>0</v>
      </c>
      <c r="AW26">
        <f t="shared" si="16"/>
        <v>0</v>
      </c>
      <c r="AX26">
        <f t="shared" si="14"/>
        <v>0</v>
      </c>
      <c r="AY26">
        <f t="shared" si="15"/>
        <v>0</v>
      </c>
      <c r="AZ26">
        <f t="shared" si="16"/>
        <v>5</v>
      </c>
      <c r="BA26">
        <f t="shared" si="14"/>
        <v>0</v>
      </c>
      <c r="BB26">
        <f t="shared" si="15"/>
        <v>10</v>
      </c>
      <c r="BC26">
        <f t="shared" si="16"/>
        <v>0</v>
      </c>
      <c r="BD26">
        <f t="shared" si="14"/>
        <v>0</v>
      </c>
      <c r="BE26">
        <f t="shared" si="15"/>
        <v>0</v>
      </c>
      <c r="BF26">
        <f t="shared" si="16"/>
        <v>0</v>
      </c>
      <c r="BG26" s="158">
        <f t="shared" si="13"/>
        <v>22</v>
      </c>
    </row>
    <row r="27" spans="1:60" ht="15.75" thickBot="1" x14ac:dyDescent="0.3">
      <c r="A27" s="186"/>
      <c r="B27" s="188"/>
      <c r="C27" s="188"/>
      <c r="D27" s="188"/>
      <c r="E27" s="188"/>
      <c r="F27" s="188"/>
      <c r="G27" s="188"/>
      <c r="H27" s="188"/>
      <c r="I27" s="188"/>
      <c r="J27" s="188"/>
      <c r="K27" s="187"/>
      <c r="L27" s="187"/>
      <c r="M27" s="187"/>
      <c r="N27" s="188"/>
      <c r="O27" s="188"/>
      <c r="P27" s="188"/>
      <c r="Q27" s="188"/>
      <c r="R27" s="188"/>
      <c r="S27" s="188"/>
      <c r="T27" s="188"/>
      <c r="U27" s="196"/>
      <c r="AB27" s="63">
        <f>'2_PA'!U24</f>
        <v>0</v>
      </c>
      <c r="AC27" s="64">
        <f>'2_PA'!V24</f>
        <v>0</v>
      </c>
      <c r="AD27" s="65">
        <f>'2_PA'!W24</f>
        <v>0</v>
      </c>
      <c r="AE27" s="66">
        <f>'2_PA'!X24</f>
        <v>0</v>
      </c>
      <c r="AF27" s="64" t="str">
        <f>'2_PA'!Y24</f>
        <v>RE</v>
      </c>
      <c r="AG27" s="65">
        <f>'2_PA'!Z24</f>
        <v>2</v>
      </c>
      <c r="AH27" s="66" t="str">
        <f>'2_PA'!AA24</f>
        <v>PA 4.2</v>
      </c>
      <c r="AI27" s="64" t="str">
        <f>'2_PA'!AB24</f>
        <v>AM</v>
      </c>
      <c r="AJ27" s="65">
        <f>'2_PA'!AC24</f>
        <v>4</v>
      </c>
      <c r="AK27" s="67" t="str">
        <f>'2_PA'!AD24</f>
        <v>PA 5.1</v>
      </c>
      <c r="AL27" s="178"/>
      <c r="AO27">
        <f t="shared" si="29"/>
        <v>0</v>
      </c>
      <c r="AP27">
        <f t="shared" si="30"/>
        <v>2</v>
      </c>
      <c r="AQ27">
        <f t="shared" si="31"/>
        <v>0</v>
      </c>
      <c r="AR27">
        <f t="shared" si="14"/>
        <v>0</v>
      </c>
      <c r="AS27">
        <f t="shared" si="15"/>
        <v>0</v>
      </c>
      <c r="AT27">
        <f t="shared" si="16"/>
        <v>4</v>
      </c>
      <c r="AU27">
        <f t="shared" si="14"/>
        <v>0</v>
      </c>
      <c r="AV27">
        <f t="shared" si="15"/>
        <v>0</v>
      </c>
      <c r="AW27">
        <f t="shared" si="16"/>
        <v>0</v>
      </c>
      <c r="AX27">
        <f t="shared" si="14"/>
        <v>0</v>
      </c>
      <c r="AY27">
        <f t="shared" si="15"/>
        <v>0</v>
      </c>
      <c r="AZ27">
        <f t="shared" si="16"/>
        <v>0</v>
      </c>
      <c r="BA27">
        <f t="shared" si="14"/>
        <v>0</v>
      </c>
      <c r="BB27">
        <f t="shared" si="15"/>
        <v>0</v>
      </c>
      <c r="BC27">
        <f t="shared" si="16"/>
        <v>0</v>
      </c>
      <c r="BD27">
        <f t="shared" si="14"/>
        <v>0</v>
      </c>
      <c r="BE27">
        <f t="shared" si="15"/>
        <v>0</v>
      </c>
      <c r="BF27">
        <f t="shared" si="16"/>
        <v>0</v>
      </c>
      <c r="BG27" s="158">
        <f t="shared" si="13"/>
        <v>6</v>
      </c>
    </row>
    <row r="28" spans="1:60" ht="15.75" thickBot="1" x14ac:dyDescent="0.3">
      <c r="A28" s="186" t="s">
        <v>10</v>
      </c>
      <c r="B28" s="188">
        <f>SUM(AO6:AQ6,AO18:AQ19,AO35:AQ36,AO52:AQ53)</f>
        <v>10</v>
      </c>
      <c r="C28" s="188"/>
      <c r="D28" s="188"/>
      <c r="E28" s="188">
        <f>SUM(AR6:AT6,AR18:AT19,AR35:AT36,AR52:AT53)</f>
        <v>4</v>
      </c>
      <c r="F28" s="188"/>
      <c r="G28" s="188"/>
      <c r="H28" s="188">
        <f>SUM(AU6:AW6,AU18:AW19,AU35:AW36,AU52:AW53)</f>
        <v>2</v>
      </c>
      <c r="I28" s="188"/>
      <c r="J28" s="188"/>
      <c r="K28" s="188">
        <f>SUM(AX6:AZ6,AX18:AZ19,AX35:AZ36,AX52:AZ53)</f>
        <v>27</v>
      </c>
      <c r="L28" s="188"/>
      <c r="M28" s="188"/>
      <c r="N28" s="188">
        <f>SUM(BA6:BC6,BA18:BC19,BA35:BC36,BA52:BC53)</f>
        <v>33</v>
      </c>
      <c r="O28" s="188"/>
      <c r="P28" s="188"/>
      <c r="Q28" s="187">
        <f>SUM(BD6:BF6,BD18:BF19,BD35:BF36,BD52:BF53)</f>
        <v>20</v>
      </c>
      <c r="R28" s="187"/>
      <c r="S28" s="187"/>
      <c r="T28" s="188">
        <f t="shared" ref="T28" si="34">SUM(B28:S29)</f>
        <v>96</v>
      </c>
      <c r="U28" s="196"/>
      <c r="BG28" s="158">
        <f t="shared" si="13"/>
        <v>0</v>
      </c>
    </row>
    <row r="29" spans="1:60" x14ac:dyDescent="0.25">
      <c r="A29" s="186"/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7"/>
      <c r="R29" s="187"/>
      <c r="S29" s="187"/>
      <c r="T29" s="188"/>
      <c r="U29" s="196"/>
      <c r="AA29" t="s">
        <v>124</v>
      </c>
      <c r="AB29" s="149" t="s">
        <v>127</v>
      </c>
      <c r="AC29" s="179" t="str">
        <f>'3_PDC'!U6</f>
        <v>I Periodo</v>
      </c>
      <c r="AD29" s="180"/>
      <c r="AE29" s="181"/>
      <c r="AF29" s="179" t="str">
        <f>'3_PDC'!X6</f>
        <v>II Periodo</v>
      </c>
      <c r="AG29" s="180"/>
      <c r="AH29" s="182"/>
      <c r="AI29" s="183" t="str">
        <f>'3_PDC'!AA6</f>
        <v>Totale</v>
      </c>
      <c r="BG29" s="158">
        <f t="shared" si="13"/>
        <v>0</v>
      </c>
    </row>
    <row r="30" spans="1:60" ht="15.75" thickBot="1" x14ac:dyDescent="0.3">
      <c r="A30" s="186" t="s">
        <v>9</v>
      </c>
      <c r="B30" s="188">
        <f>SUM(AO7:AQ7,AO20:AQ21,AO37:AQ38,AO54:AQ55)</f>
        <v>15</v>
      </c>
      <c r="C30" s="188"/>
      <c r="D30" s="188"/>
      <c r="E30" s="188">
        <f>SUM(AR7:AT7,AR20:AT21,AR37:AT38,AR54:AT55)</f>
        <v>4</v>
      </c>
      <c r="F30" s="188"/>
      <c r="G30" s="188"/>
      <c r="H30" s="188">
        <f>SUM(AU7:AW7,AU20:AW21,AU37:AW38,AU54:AW55)</f>
        <v>0</v>
      </c>
      <c r="I30" s="188"/>
      <c r="J30" s="188"/>
      <c r="K30" s="187">
        <f>SUM(AX7:AZ7,AX20:AZ21,AX37:AZ38,AX54:AZ55)</f>
        <v>31</v>
      </c>
      <c r="L30" s="187"/>
      <c r="M30" s="187"/>
      <c r="N30" s="187">
        <f>SUM(BA7:BC7,BA20:BC21,BA37:BC38,BA54:BC55)</f>
        <v>35</v>
      </c>
      <c r="O30" s="187"/>
      <c r="P30" s="187"/>
      <c r="Q30" s="188">
        <f>SUM(BD7:BF7,BD20:BF21,BD37:BF38,BD54:BF55)</f>
        <v>18</v>
      </c>
      <c r="R30" s="188"/>
      <c r="S30" s="188"/>
      <c r="T30" s="188">
        <f t="shared" ref="T30" si="35">SUM(B30:S31)</f>
        <v>103</v>
      </c>
      <c r="U30" s="196"/>
      <c r="AB30" s="150"/>
      <c r="AC30" s="26" t="str">
        <f>'3_PDC'!U7</f>
        <v>Ruolo</v>
      </c>
      <c r="AD30" s="27" t="str">
        <f>'3_PDC'!V7</f>
        <v>Ore</v>
      </c>
      <c r="AE30" s="28" t="str">
        <f>'3_PDC'!W7</f>
        <v>Fase</v>
      </c>
      <c r="AF30" s="26" t="str">
        <f>'3_PDC'!X7</f>
        <v>Ruolo</v>
      </c>
      <c r="AG30" s="27" t="str">
        <f>'3_PDC'!Y7</f>
        <v>Ore</v>
      </c>
      <c r="AH30" s="29" t="str">
        <f>'3_PDC'!Z7</f>
        <v>Fase</v>
      </c>
      <c r="AI30" s="184"/>
      <c r="AK30">
        <f>SUM(AI31:AI44)</f>
        <v>373</v>
      </c>
      <c r="BG30" s="158">
        <f t="shared" si="13"/>
        <v>0</v>
      </c>
    </row>
    <row r="31" spans="1:60" x14ac:dyDescent="0.25">
      <c r="A31" s="186"/>
      <c r="B31" s="188"/>
      <c r="C31" s="188"/>
      <c r="D31" s="188"/>
      <c r="E31" s="188"/>
      <c r="F31" s="188"/>
      <c r="G31" s="188"/>
      <c r="H31" s="188"/>
      <c r="I31" s="188"/>
      <c r="J31" s="188"/>
      <c r="K31" s="187"/>
      <c r="L31" s="187"/>
      <c r="M31" s="187"/>
      <c r="N31" s="187"/>
      <c r="O31" s="187"/>
      <c r="P31" s="187"/>
      <c r="Q31" s="188"/>
      <c r="R31" s="188"/>
      <c r="S31" s="188"/>
      <c r="T31" s="188"/>
      <c r="U31" s="196"/>
      <c r="AB31" s="31" t="str">
        <f>'3_PDC'!T8</f>
        <v>Begolo Marco</v>
      </c>
      <c r="AC31" s="32" t="str">
        <f>'3_PDC'!U8</f>
        <v>PR</v>
      </c>
      <c r="AD31" s="33">
        <f>'3_PDC'!V8</f>
        <v>36</v>
      </c>
      <c r="AE31" s="34" t="str">
        <f>'3_PDC'!W8</f>
        <v>PDC 2.1</v>
      </c>
      <c r="AF31" s="32" t="str">
        <f>'3_PDC'!X8</f>
        <v>VE</v>
      </c>
      <c r="AG31" s="33">
        <f>'3_PDC'!Y8</f>
        <v>10</v>
      </c>
      <c r="AH31" s="7" t="str">
        <f>'3_PDC'!Z8</f>
        <v>PDC 4.4</v>
      </c>
      <c r="AI31" s="185">
        <f>'3_PDC'!AA8</f>
        <v>52</v>
      </c>
      <c r="AO31">
        <f>IF($AC31=AO$2,$AD31,0)</f>
        <v>0</v>
      </c>
      <c r="AP31">
        <f>IF($AF31=AP$2,$AG31,0)</f>
        <v>0</v>
      </c>
      <c r="AQ31">
        <f>IF($AI31=AQ$2,$AJ31,0)</f>
        <v>0</v>
      </c>
      <c r="AR31">
        <f t="shared" ref="AR31:BD44" si="36">IF($AC31=AR$2,$AD31,0)</f>
        <v>0</v>
      </c>
      <c r="AS31">
        <f t="shared" ref="AS31:BE44" si="37">IF($AF31=AS$2,$AG31,0)</f>
        <v>0</v>
      </c>
      <c r="AT31">
        <f t="shared" ref="AT31:BF44" si="38">IF($AI31=AT$2,$AJ31,0)</f>
        <v>0</v>
      </c>
      <c r="AU31">
        <f t="shared" ref="AU31:AU32" si="39">IF($AC31=AU$2,$AD31,0)</f>
        <v>0</v>
      </c>
      <c r="AV31">
        <f t="shared" ref="AV31:AV32" si="40">IF($AF31=AV$2,$AG31,0)</f>
        <v>0</v>
      </c>
      <c r="AW31">
        <f t="shared" ref="AW31:AW32" si="41">IF($AI31=AW$2,$AJ31,0)</f>
        <v>0</v>
      </c>
      <c r="AX31">
        <f t="shared" ref="AX31:AX32" si="42">IF($AC31=AX$2,$AD31,0)</f>
        <v>0</v>
      </c>
      <c r="AY31">
        <f t="shared" ref="AY31:AY32" si="43">IF($AF31=AY$2,$AG31,0)</f>
        <v>10</v>
      </c>
      <c r="AZ31">
        <f t="shared" ref="AZ31:AZ32" si="44">IF($AI31=AZ$2,$AJ31,0)</f>
        <v>0</v>
      </c>
      <c r="BA31">
        <f t="shared" ref="BA31:BA32" si="45">IF($AC31=BA$2,$AD31,0)</f>
        <v>36</v>
      </c>
      <c r="BB31">
        <f t="shared" ref="BB31:BB32" si="46">IF($AF31=BB$2,$AG31,0)</f>
        <v>0</v>
      </c>
      <c r="BC31">
        <f t="shared" ref="BC31:BC32" si="47">IF($AI31=BC$2,$AJ31,0)</f>
        <v>0</v>
      </c>
      <c r="BD31">
        <f t="shared" ref="BD31:BD32" si="48">IF($AC31=BD$2,$AD31,0)</f>
        <v>0</v>
      </c>
      <c r="BE31">
        <f t="shared" ref="BE31:BE32" si="49">IF($AF31=BE$2,$AG31,0)</f>
        <v>0</v>
      </c>
      <c r="BF31">
        <f t="shared" ref="BF31:BF32" si="50">IF($AI31=BF$2,$AJ31,0)</f>
        <v>0</v>
      </c>
      <c r="BG31" s="158">
        <f t="shared" si="13"/>
        <v>46</v>
      </c>
      <c r="BH31">
        <f>SUM(AO31:BF44)</f>
        <v>373</v>
      </c>
    </row>
    <row r="32" spans="1:60" x14ac:dyDescent="0.25">
      <c r="A32" s="186" t="s">
        <v>8</v>
      </c>
      <c r="B32" s="188">
        <f>SUM(AO8:AQ8,AO22:AQ23,AO39:AQ40,AO56:AQ57)</f>
        <v>9</v>
      </c>
      <c r="C32" s="188"/>
      <c r="D32" s="188"/>
      <c r="E32" s="188">
        <f>SUM(AR8:AT8,AR22:AT23,AR39:AT40,AR56:AT57)</f>
        <v>11</v>
      </c>
      <c r="F32" s="188"/>
      <c r="G32" s="188"/>
      <c r="H32" s="188">
        <f>SUM(AU8:AW8,AU22:AW23,AU39:AW40,AU56:AW57)</f>
        <v>2</v>
      </c>
      <c r="I32" s="188"/>
      <c r="J32" s="188"/>
      <c r="K32" s="188">
        <f>SUM(AX8:AZ8,AX22:AZ23,AX39:AZ40,AX56:AZ57)</f>
        <v>20</v>
      </c>
      <c r="L32" s="188"/>
      <c r="M32" s="188"/>
      <c r="N32" s="187">
        <f>SUM(BA8:BC8,BA22:BC23,BA39:BC40,BA56:BC57)</f>
        <v>37</v>
      </c>
      <c r="O32" s="187"/>
      <c r="P32" s="187"/>
      <c r="Q32" s="188">
        <f>SUM(BD8:BF8,BD22:BF23,BD39:BF40,BD56:BF57)</f>
        <v>23</v>
      </c>
      <c r="R32" s="188"/>
      <c r="S32" s="188"/>
      <c r="T32" s="188">
        <f t="shared" ref="T32" si="51">SUM(B32:S33)</f>
        <v>102</v>
      </c>
      <c r="U32" s="196"/>
      <c r="AB32" s="35">
        <f>'3_PDC'!T9</f>
        <v>0</v>
      </c>
      <c r="AC32" s="36">
        <f>'3_PDC'!U9</f>
        <v>0</v>
      </c>
      <c r="AD32" s="37">
        <f>'3_PDC'!V9</f>
        <v>0</v>
      </c>
      <c r="AE32" s="38">
        <f>'3_PDC'!W9</f>
        <v>0</v>
      </c>
      <c r="AF32" s="36" t="str">
        <f>'3_PDC'!X9</f>
        <v>PR</v>
      </c>
      <c r="AG32" s="37">
        <f>'3_PDC'!Y9</f>
        <v>6</v>
      </c>
      <c r="AH32" s="39" t="str">
        <f>'3_PDC'!Z9</f>
        <v>PDC 7</v>
      </c>
      <c r="AI32" s="177"/>
      <c r="AO32">
        <f>IF($AC32=AO$2,$AD32,0)</f>
        <v>0</v>
      </c>
      <c r="AP32">
        <f>IF($AF32=AP$2,$AG32,0)</f>
        <v>0</v>
      </c>
      <c r="AQ32">
        <f>IF($AI32=AQ$2,$AJ32,0)</f>
        <v>0</v>
      </c>
      <c r="AR32">
        <f t="shared" si="36"/>
        <v>0</v>
      </c>
      <c r="AS32">
        <f t="shared" si="37"/>
        <v>0</v>
      </c>
      <c r="AT32">
        <f t="shared" si="38"/>
        <v>0</v>
      </c>
      <c r="AU32">
        <f t="shared" si="39"/>
        <v>0</v>
      </c>
      <c r="AV32">
        <f t="shared" si="40"/>
        <v>0</v>
      </c>
      <c r="AW32">
        <f t="shared" si="41"/>
        <v>0</v>
      </c>
      <c r="AX32">
        <f t="shared" si="42"/>
        <v>0</v>
      </c>
      <c r="AY32">
        <f t="shared" si="43"/>
        <v>0</v>
      </c>
      <c r="AZ32">
        <f t="shared" si="44"/>
        <v>0</v>
      </c>
      <c r="BA32">
        <f t="shared" si="45"/>
        <v>0</v>
      </c>
      <c r="BB32">
        <f t="shared" si="46"/>
        <v>6</v>
      </c>
      <c r="BC32">
        <f t="shared" si="47"/>
        <v>0</v>
      </c>
      <c r="BD32">
        <f t="shared" si="48"/>
        <v>0</v>
      </c>
      <c r="BE32">
        <f t="shared" si="49"/>
        <v>0</v>
      </c>
      <c r="BF32">
        <f t="shared" si="50"/>
        <v>0</v>
      </c>
      <c r="BG32" s="158">
        <f t="shared" si="13"/>
        <v>6</v>
      </c>
    </row>
    <row r="33" spans="1:60" x14ac:dyDescent="0.25">
      <c r="A33" s="186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7"/>
      <c r="O33" s="187"/>
      <c r="P33" s="187"/>
      <c r="Q33" s="188"/>
      <c r="R33" s="188"/>
      <c r="S33" s="188"/>
      <c r="T33" s="188"/>
      <c r="U33" s="196"/>
      <c r="AB33" s="31" t="str">
        <f>'3_PDC'!T10</f>
        <v>Facchin Gabriele</v>
      </c>
      <c r="AC33" s="32" t="str">
        <f>'3_PDC'!U10</f>
        <v>VE</v>
      </c>
      <c r="AD33" s="33">
        <f>'3_PDC'!V10</f>
        <v>25</v>
      </c>
      <c r="AE33" s="34" t="str">
        <f>'3_PDC'!W10</f>
        <v>PDC 2.2</v>
      </c>
      <c r="AF33" s="32" t="str">
        <f>'3_PDC'!X10</f>
        <v>PR</v>
      </c>
      <c r="AG33" s="33">
        <f>'3_PDC'!Y10</f>
        <v>15</v>
      </c>
      <c r="AH33" s="7" t="str">
        <f>'3_PDC'!Z10</f>
        <v>PDC 3.1</v>
      </c>
      <c r="AI33" s="177">
        <f>'3_PDC'!AA10</f>
        <v>52</v>
      </c>
      <c r="AO33">
        <f t="shared" ref="AO33:AO44" si="52">IF($AC33=AO$2,$AD33,0)</f>
        <v>0</v>
      </c>
      <c r="AP33">
        <f t="shared" ref="AP33:AP44" si="53">IF($AF33=AP$2,$AG33,0)</f>
        <v>0</v>
      </c>
      <c r="AQ33">
        <f t="shared" ref="AQ33:AQ44" si="54">IF($AI33=AQ$2,$AJ33,0)</f>
        <v>0</v>
      </c>
      <c r="AR33">
        <f t="shared" si="36"/>
        <v>0</v>
      </c>
      <c r="AS33">
        <f t="shared" si="37"/>
        <v>0</v>
      </c>
      <c r="AT33">
        <f t="shared" si="38"/>
        <v>0</v>
      </c>
      <c r="AU33">
        <f t="shared" si="36"/>
        <v>0</v>
      </c>
      <c r="AV33">
        <f t="shared" si="37"/>
        <v>0</v>
      </c>
      <c r="AW33">
        <f t="shared" si="38"/>
        <v>0</v>
      </c>
      <c r="AX33">
        <f t="shared" si="36"/>
        <v>25</v>
      </c>
      <c r="AY33">
        <f t="shared" si="37"/>
        <v>0</v>
      </c>
      <c r="AZ33">
        <f t="shared" si="38"/>
        <v>0</v>
      </c>
      <c r="BA33">
        <f t="shared" si="36"/>
        <v>0</v>
      </c>
      <c r="BB33">
        <f t="shared" si="37"/>
        <v>15</v>
      </c>
      <c r="BC33">
        <f t="shared" si="38"/>
        <v>0</v>
      </c>
      <c r="BD33">
        <f t="shared" si="36"/>
        <v>0</v>
      </c>
      <c r="BE33">
        <f t="shared" si="37"/>
        <v>0</v>
      </c>
      <c r="BF33">
        <f t="shared" si="38"/>
        <v>0</v>
      </c>
      <c r="BG33" s="158">
        <f t="shared" si="13"/>
        <v>40</v>
      </c>
    </row>
    <row r="34" spans="1:60" x14ac:dyDescent="0.25">
      <c r="A34" s="186" t="s">
        <v>13</v>
      </c>
      <c r="B34" s="188">
        <f>SUM(AO9:AQ9,AO24:AQ25,AO41:AQ42,AO58:AQ59)</f>
        <v>6</v>
      </c>
      <c r="C34" s="188"/>
      <c r="D34" s="188"/>
      <c r="E34" s="188">
        <f>SUM(AR9:AT9,AR24:AT25,AR41:AT42,AR58:AT59)</f>
        <v>2</v>
      </c>
      <c r="F34" s="188"/>
      <c r="G34" s="188"/>
      <c r="H34" s="188">
        <f>SUM(AU9:AW9,AU24:AW25,AU41:AW42,AU58:AW59)</f>
        <v>0</v>
      </c>
      <c r="I34" s="188"/>
      <c r="J34" s="188"/>
      <c r="K34" s="187">
        <f>SUM(AX9:AZ9,AX24:AZ25,AX41:AZ42,AX58:AZ59)</f>
        <v>27</v>
      </c>
      <c r="L34" s="187"/>
      <c r="M34" s="187"/>
      <c r="N34" s="187">
        <f>SUM(BA9:BC9,BA24:BC25,BA41:BC42,BA58:BC59)</f>
        <v>40</v>
      </c>
      <c r="O34" s="187"/>
      <c r="P34" s="187"/>
      <c r="Q34" s="187">
        <f>SUM(BD9:BF9,BD24:BF25,BD41:BF42,BD58:BF59)</f>
        <v>25</v>
      </c>
      <c r="R34" s="187"/>
      <c r="S34" s="187"/>
      <c r="T34" s="188">
        <f t="shared" ref="T34" si="55">SUM(B34:S35)</f>
        <v>100</v>
      </c>
      <c r="U34" s="196"/>
      <c r="AB34" s="31">
        <f>'3_PDC'!T11</f>
        <v>0</v>
      </c>
      <c r="AC34" s="32" t="str">
        <f>'3_PDC'!U11</f>
        <v>AM</v>
      </c>
      <c r="AD34" s="33">
        <f>'3_PDC'!V11</f>
        <v>8</v>
      </c>
      <c r="AE34" s="34" t="str">
        <f>'3_PDC'!W11</f>
        <v>PDC 1</v>
      </c>
      <c r="AF34" s="32" t="str">
        <f>'3_PDC'!X11</f>
        <v>PROG</v>
      </c>
      <c r="AG34" s="33">
        <f>'3_PDC'!Y11</f>
        <v>4</v>
      </c>
      <c r="AH34" s="7" t="str">
        <f>'3_PDC'!Z11</f>
        <v>PDC 4.3</v>
      </c>
      <c r="AI34" s="177"/>
      <c r="AO34">
        <f t="shared" si="52"/>
        <v>0</v>
      </c>
      <c r="AP34">
        <f t="shared" si="53"/>
        <v>0</v>
      </c>
      <c r="AQ34">
        <f t="shared" si="54"/>
        <v>0</v>
      </c>
      <c r="AR34">
        <f t="shared" si="36"/>
        <v>8</v>
      </c>
      <c r="AS34">
        <f t="shared" si="37"/>
        <v>0</v>
      </c>
      <c r="AT34">
        <f t="shared" si="38"/>
        <v>0</v>
      </c>
      <c r="AU34">
        <f t="shared" si="36"/>
        <v>0</v>
      </c>
      <c r="AV34">
        <f t="shared" si="37"/>
        <v>0</v>
      </c>
      <c r="AW34">
        <f t="shared" si="38"/>
        <v>0</v>
      </c>
      <c r="AX34">
        <f t="shared" si="36"/>
        <v>0</v>
      </c>
      <c r="AY34">
        <f t="shared" si="37"/>
        <v>0</v>
      </c>
      <c r="AZ34">
        <f t="shared" si="38"/>
        <v>0</v>
      </c>
      <c r="BA34">
        <f t="shared" si="36"/>
        <v>0</v>
      </c>
      <c r="BB34">
        <f t="shared" si="37"/>
        <v>0</v>
      </c>
      <c r="BC34">
        <f t="shared" si="38"/>
        <v>0</v>
      </c>
      <c r="BD34">
        <f t="shared" si="36"/>
        <v>0</v>
      </c>
      <c r="BE34">
        <f t="shared" si="37"/>
        <v>4</v>
      </c>
      <c r="BF34">
        <f t="shared" si="38"/>
        <v>0</v>
      </c>
      <c r="BG34" s="158">
        <f t="shared" si="13"/>
        <v>12</v>
      </c>
    </row>
    <row r="35" spans="1:60" x14ac:dyDescent="0.25">
      <c r="A35" s="186"/>
      <c r="B35" s="188"/>
      <c r="C35" s="188"/>
      <c r="D35" s="188"/>
      <c r="E35" s="188"/>
      <c r="F35" s="188"/>
      <c r="G35" s="188"/>
      <c r="H35" s="188"/>
      <c r="I35" s="188"/>
      <c r="J35" s="188"/>
      <c r="K35" s="187"/>
      <c r="L35" s="187"/>
      <c r="M35" s="187"/>
      <c r="N35" s="187"/>
      <c r="O35" s="187"/>
      <c r="P35" s="187"/>
      <c r="Q35" s="187"/>
      <c r="R35" s="187"/>
      <c r="S35" s="187"/>
      <c r="T35" s="188"/>
      <c r="U35" s="196"/>
      <c r="AB35" s="47" t="str">
        <f>'3_PDC'!T12</f>
        <v>Cornaglia Alessando</v>
      </c>
      <c r="AC35" s="48" t="str">
        <f>'3_PDC'!U12</f>
        <v>PROG</v>
      </c>
      <c r="AD35" s="49">
        <f>'3_PDC'!V12</f>
        <v>20</v>
      </c>
      <c r="AE35" s="50" t="str">
        <f>'3_PDC'!W12</f>
        <v>PDC 4.1</v>
      </c>
      <c r="AF35" s="48" t="str">
        <f>'3_PDC'!X12</f>
        <v>RE</v>
      </c>
      <c r="AG35" s="49">
        <f>'3_PDC'!Y12</f>
        <v>10</v>
      </c>
      <c r="AH35" s="51" t="str">
        <f>'3_PDC'!Z12</f>
        <v>PDC 4.4 e 5</v>
      </c>
      <c r="AI35" s="177">
        <f>'3_PDC'!AA12</f>
        <v>52</v>
      </c>
      <c r="AJ35" t="s">
        <v>137</v>
      </c>
      <c r="AK35">
        <f>SUM(AD41,AD40,AD35,AG34,AG37,AG43)</f>
        <v>100</v>
      </c>
      <c r="AO35">
        <f t="shared" si="52"/>
        <v>0</v>
      </c>
      <c r="AP35">
        <f t="shared" si="53"/>
        <v>10</v>
      </c>
      <c r="AQ35">
        <f t="shared" si="54"/>
        <v>0</v>
      </c>
      <c r="AR35">
        <f t="shared" si="36"/>
        <v>0</v>
      </c>
      <c r="AS35">
        <f t="shared" si="37"/>
        <v>0</v>
      </c>
      <c r="AT35">
        <f t="shared" si="38"/>
        <v>0</v>
      </c>
      <c r="AU35">
        <f t="shared" si="36"/>
        <v>0</v>
      </c>
      <c r="AV35">
        <f t="shared" si="37"/>
        <v>0</v>
      </c>
      <c r="AW35">
        <f t="shared" si="38"/>
        <v>0</v>
      </c>
      <c r="AX35">
        <f t="shared" si="36"/>
        <v>0</v>
      </c>
      <c r="AY35">
        <f t="shared" si="37"/>
        <v>0</v>
      </c>
      <c r="AZ35">
        <f t="shared" si="38"/>
        <v>0</v>
      </c>
      <c r="BA35">
        <f t="shared" si="36"/>
        <v>0</v>
      </c>
      <c r="BB35">
        <f t="shared" si="37"/>
        <v>0</v>
      </c>
      <c r="BC35">
        <f t="shared" si="38"/>
        <v>0</v>
      </c>
      <c r="BD35">
        <f t="shared" si="36"/>
        <v>20</v>
      </c>
      <c r="BE35">
        <f t="shared" si="37"/>
        <v>0</v>
      </c>
      <c r="BF35">
        <f t="shared" si="38"/>
        <v>0</v>
      </c>
      <c r="BG35" s="158">
        <f t="shared" si="13"/>
        <v>30</v>
      </c>
    </row>
    <row r="36" spans="1:60" x14ac:dyDescent="0.25">
      <c r="A36" s="186" t="s">
        <v>12</v>
      </c>
      <c r="B36" s="188">
        <f>SUM(AO10:AQ10,AO26:AQ27,AO43:AQ44,AO60:AQ61)</f>
        <v>2</v>
      </c>
      <c r="C36" s="188"/>
      <c r="D36" s="188"/>
      <c r="E36" s="188">
        <f>SUM(AR10:AT10,AR26:AT27,AR43:AT44,AR60:AT61)</f>
        <v>8</v>
      </c>
      <c r="F36" s="188"/>
      <c r="G36" s="188"/>
      <c r="H36" s="188">
        <f>SUM(AU10:AW10,AU26:AW27,AU43:AW44,AU60:AW61)</f>
        <v>7</v>
      </c>
      <c r="I36" s="188"/>
      <c r="J36" s="188"/>
      <c r="K36" s="187">
        <f>SUM(AX10:AZ10,AX26:AZ27,AX43:AZ44,AX60:AZ61)</f>
        <v>51</v>
      </c>
      <c r="L36" s="187"/>
      <c r="M36" s="187"/>
      <c r="N36" s="188">
        <f>SUM(BA10:BC10,BA26:BC27,BA43:BC44,BA60:BC61)</f>
        <v>10</v>
      </c>
      <c r="O36" s="188"/>
      <c r="P36" s="188"/>
      <c r="Q36" s="188">
        <f>SUM(BD10:BF10,BD26:BF27,BD43:BF44,BD60:BF61)</f>
        <v>18</v>
      </c>
      <c r="R36" s="188"/>
      <c r="S36" s="188"/>
      <c r="T36" s="188">
        <f t="shared" ref="T36" si="56">SUM(B36:S37)</f>
        <v>96</v>
      </c>
      <c r="U36" s="196"/>
      <c r="AB36" s="35">
        <f>'3_PDC'!T13</f>
        <v>0</v>
      </c>
      <c r="AC36" s="36" t="str">
        <f>'3_PDC'!U13</f>
        <v>VE</v>
      </c>
      <c r="AD36" s="37">
        <f>'3_PDC'!V13</f>
        <v>12</v>
      </c>
      <c r="AE36" s="38" t="str">
        <f>'3_PDC'!W13</f>
        <v>PDC 2.4</v>
      </c>
      <c r="AF36" s="36" t="str">
        <f>'3_PDC'!X13</f>
        <v>PR</v>
      </c>
      <c r="AG36" s="37">
        <f>'3_PDC'!Y13</f>
        <v>10</v>
      </c>
      <c r="AH36" s="39" t="str">
        <f>'3_PDC'!Z13</f>
        <v>PDC 7</v>
      </c>
      <c r="AI36" s="177"/>
      <c r="AK36">
        <f>SUM(BD31:BF44)</f>
        <v>100</v>
      </c>
      <c r="AO36">
        <f t="shared" si="52"/>
        <v>0</v>
      </c>
      <c r="AP36">
        <f t="shared" si="53"/>
        <v>0</v>
      </c>
      <c r="AQ36">
        <f t="shared" si="54"/>
        <v>0</v>
      </c>
      <c r="AR36">
        <f t="shared" si="36"/>
        <v>0</v>
      </c>
      <c r="AS36">
        <f t="shared" si="37"/>
        <v>0</v>
      </c>
      <c r="AT36">
        <f t="shared" si="38"/>
        <v>0</v>
      </c>
      <c r="AU36">
        <f t="shared" si="36"/>
        <v>0</v>
      </c>
      <c r="AV36">
        <f t="shared" si="37"/>
        <v>0</v>
      </c>
      <c r="AW36">
        <f t="shared" si="38"/>
        <v>0</v>
      </c>
      <c r="AX36">
        <f t="shared" si="36"/>
        <v>12</v>
      </c>
      <c r="AY36">
        <f t="shared" si="37"/>
        <v>0</v>
      </c>
      <c r="AZ36">
        <f t="shared" si="38"/>
        <v>0</v>
      </c>
      <c r="BA36">
        <f t="shared" si="36"/>
        <v>0</v>
      </c>
      <c r="BB36">
        <f t="shared" si="37"/>
        <v>10</v>
      </c>
      <c r="BC36">
        <f t="shared" si="38"/>
        <v>0</v>
      </c>
      <c r="BD36">
        <f t="shared" si="36"/>
        <v>0</v>
      </c>
      <c r="BE36">
        <f t="shared" si="37"/>
        <v>0</v>
      </c>
      <c r="BF36">
        <f t="shared" si="38"/>
        <v>0</v>
      </c>
      <c r="BG36" s="158">
        <f t="shared" si="13"/>
        <v>22</v>
      </c>
    </row>
    <row r="37" spans="1:60" x14ac:dyDescent="0.25">
      <c r="A37" s="186"/>
      <c r="B37" s="188"/>
      <c r="C37" s="188"/>
      <c r="D37" s="188"/>
      <c r="E37" s="188"/>
      <c r="F37" s="188"/>
      <c r="G37" s="188"/>
      <c r="H37" s="188"/>
      <c r="I37" s="188"/>
      <c r="J37" s="188"/>
      <c r="K37" s="187"/>
      <c r="L37" s="187"/>
      <c r="M37" s="187"/>
      <c r="N37" s="188"/>
      <c r="O37" s="188"/>
      <c r="P37" s="188"/>
      <c r="Q37" s="188"/>
      <c r="R37" s="188"/>
      <c r="S37" s="188"/>
      <c r="T37" s="188"/>
      <c r="U37" s="196"/>
      <c r="AB37" s="31" t="str">
        <f>'3_PDC'!T14</f>
        <v>Dalla Pietà Massimo</v>
      </c>
      <c r="AC37" s="32" t="str">
        <f>'3_PDC'!U14</f>
        <v>RE</v>
      </c>
      <c r="AD37" s="33">
        <f>'3_PDC'!V14</f>
        <v>11</v>
      </c>
      <c r="AE37" s="55" t="str">
        <f>'3_PDC'!W14</f>
        <v>tutte</v>
      </c>
      <c r="AF37" s="32" t="str">
        <f>'3_PDC'!X14</f>
        <v>PROG</v>
      </c>
      <c r="AG37" s="33">
        <f>'3_PDC'!Y14</f>
        <v>18</v>
      </c>
      <c r="AH37" s="7" t="str">
        <f>'3_PDC'!Z14</f>
        <v>PDC 4.3</v>
      </c>
      <c r="AI37" s="177">
        <f>'3_PDC'!AA14</f>
        <v>57</v>
      </c>
      <c r="AO37">
        <f t="shared" si="52"/>
        <v>11</v>
      </c>
      <c r="AP37">
        <f t="shared" si="53"/>
        <v>0</v>
      </c>
      <c r="AQ37">
        <f t="shared" si="54"/>
        <v>0</v>
      </c>
      <c r="AR37">
        <f t="shared" si="36"/>
        <v>0</v>
      </c>
      <c r="AS37">
        <f t="shared" si="37"/>
        <v>0</v>
      </c>
      <c r="AT37">
        <f t="shared" si="38"/>
        <v>0</v>
      </c>
      <c r="AU37">
        <f t="shared" si="36"/>
        <v>0</v>
      </c>
      <c r="AV37">
        <f t="shared" si="37"/>
        <v>0</v>
      </c>
      <c r="AW37">
        <f t="shared" si="38"/>
        <v>0</v>
      </c>
      <c r="AX37">
        <f t="shared" si="36"/>
        <v>0</v>
      </c>
      <c r="AY37">
        <f t="shared" si="37"/>
        <v>0</v>
      </c>
      <c r="AZ37">
        <f t="shared" si="38"/>
        <v>0</v>
      </c>
      <c r="BA37">
        <f t="shared" si="36"/>
        <v>0</v>
      </c>
      <c r="BB37">
        <f t="shared" si="37"/>
        <v>0</v>
      </c>
      <c r="BC37">
        <f t="shared" si="38"/>
        <v>0</v>
      </c>
      <c r="BD37">
        <f t="shared" si="36"/>
        <v>0</v>
      </c>
      <c r="BE37">
        <f t="shared" si="37"/>
        <v>18</v>
      </c>
      <c r="BF37">
        <f t="shared" si="38"/>
        <v>0</v>
      </c>
      <c r="BG37" s="158">
        <f t="shared" si="13"/>
        <v>29</v>
      </c>
    </row>
    <row r="38" spans="1:60" x14ac:dyDescent="0.25">
      <c r="A38" s="195" t="s">
        <v>14</v>
      </c>
      <c r="B38" s="188">
        <f>SUM(B24:D37)</f>
        <v>59</v>
      </c>
      <c r="C38" s="188"/>
      <c r="D38" s="188"/>
      <c r="E38" s="188">
        <f t="shared" ref="E38" si="57">SUM(E24:G37)</f>
        <v>49</v>
      </c>
      <c r="F38" s="188"/>
      <c r="G38" s="188"/>
      <c r="H38" s="188">
        <f>SUM(H24:J37)</f>
        <v>20</v>
      </c>
      <c r="I38" s="188"/>
      <c r="J38" s="188"/>
      <c r="K38" s="188">
        <f t="shared" ref="K38" si="58">SUM(K24:M37)</f>
        <v>199</v>
      </c>
      <c r="L38" s="188"/>
      <c r="M38" s="188"/>
      <c r="N38" s="188">
        <f t="shared" ref="N38" si="59">SUM(N24:P37)</f>
        <v>243</v>
      </c>
      <c r="O38" s="188"/>
      <c r="P38" s="188"/>
      <c r="Q38" s="188">
        <f>SUM(Q24:S37)</f>
        <v>120</v>
      </c>
      <c r="R38" s="188"/>
      <c r="S38" s="188"/>
      <c r="T38" s="199">
        <f>SUM(B38:S39)</f>
        <v>690</v>
      </c>
      <c r="U38" s="196"/>
      <c r="AB38" s="31">
        <f>'3_PDC'!T15</f>
        <v>0</v>
      </c>
      <c r="AC38" s="32" t="str">
        <f>'3_PDC'!U15</f>
        <v>PR</v>
      </c>
      <c r="AD38" s="33">
        <f>'3_PDC'!V15</f>
        <v>24</v>
      </c>
      <c r="AE38" s="34" t="str">
        <f>'3_PDC'!W15</f>
        <v>PDC 2.1</v>
      </c>
      <c r="AF38" s="32" t="str">
        <f>'3_PDC'!X15</f>
        <v>AM</v>
      </c>
      <c r="AG38" s="33">
        <f>'3_PDC'!Y15</f>
        <v>4</v>
      </c>
      <c r="AH38" s="7" t="str">
        <f>'3_PDC'!Z15</f>
        <v>PDC 7</v>
      </c>
      <c r="AI38" s="177"/>
      <c r="AO38">
        <f t="shared" si="52"/>
        <v>0</v>
      </c>
      <c r="AP38">
        <f t="shared" si="53"/>
        <v>0</v>
      </c>
      <c r="AQ38">
        <f t="shared" si="54"/>
        <v>0</v>
      </c>
      <c r="AR38">
        <f t="shared" si="36"/>
        <v>0</v>
      </c>
      <c r="AS38">
        <f t="shared" si="37"/>
        <v>4</v>
      </c>
      <c r="AT38">
        <f t="shared" si="38"/>
        <v>0</v>
      </c>
      <c r="AU38">
        <f t="shared" si="36"/>
        <v>0</v>
      </c>
      <c r="AV38">
        <f t="shared" si="37"/>
        <v>0</v>
      </c>
      <c r="AW38">
        <f t="shared" si="38"/>
        <v>0</v>
      </c>
      <c r="AX38">
        <f t="shared" si="36"/>
        <v>0</v>
      </c>
      <c r="AY38">
        <f t="shared" si="37"/>
        <v>0</v>
      </c>
      <c r="AZ38">
        <f t="shared" si="38"/>
        <v>0</v>
      </c>
      <c r="BA38">
        <f t="shared" si="36"/>
        <v>24</v>
      </c>
      <c r="BB38">
        <f t="shared" si="37"/>
        <v>0</v>
      </c>
      <c r="BC38">
        <f t="shared" si="38"/>
        <v>0</v>
      </c>
      <c r="BD38">
        <f t="shared" si="36"/>
        <v>0</v>
      </c>
      <c r="BE38">
        <f t="shared" si="37"/>
        <v>0</v>
      </c>
      <c r="BF38">
        <f t="shared" si="38"/>
        <v>0</v>
      </c>
      <c r="BG38" s="158">
        <f t="shared" si="13"/>
        <v>28</v>
      </c>
    </row>
    <row r="39" spans="1:60" x14ac:dyDescent="0.25">
      <c r="A39" s="195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99"/>
      <c r="U39" s="196"/>
      <c r="AB39" s="47" t="str">
        <f>'3_PDC'!T16</f>
        <v>Braghetto Lorenzo</v>
      </c>
      <c r="AC39" s="48" t="str">
        <f>'3_PDC'!U16</f>
        <v>PR</v>
      </c>
      <c r="AD39" s="49">
        <f>'3_PDC'!V16</f>
        <v>20</v>
      </c>
      <c r="AE39" s="50" t="str">
        <f>'3_PDC'!W16</f>
        <v>PDC 2.3</v>
      </c>
      <c r="AF39" s="48" t="str">
        <f>'3_PDC'!X16</f>
        <v>VE</v>
      </c>
      <c r="AG39" s="49">
        <f>'3_PDC'!Y16</f>
        <v>10</v>
      </c>
      <c r="AH39" s="40" t="str">
        <f>'3_PDC'!Z16</f>
        <v>PDC 4.4</v>
      </c>
      <c r="AI39" s="177">
        <f>'3_PDC'!AA16</f>
        <v>54</v>
      </c>
      <c r="AO39">
        <f t="shared" si="52"/>
        <v>0</v>
      </c>
      <c r="AP39">
        <f t="shared" si="53"/>
        <v>0</v>
      </c>
      <c r="AQ39">
        <f t="shared" si="54"/>
        <v>0</v>
      </c>
      <c r="AR39">
        <f t="shared" si="36"/>
        <v>0</v>
      </c>
      <c r="AS39">
        <f t="shared" si="37"/>
        <v>0</v>
      </c>
      <c r="AT39">
        <f t="shared" si="38"/>
        <v>0</v>
      </c>
      <c r="AU39">
        <f t="shared" si="36"/>
        <v>0</v>
      </c>
      <c r="AV39">
        <f t="shared" si="37"/>
        <v>0</v>
      </c>
      <c r="AW39">
        <f t="shared" si="38"/>
        <v>0</v>
      </c>
      <c r="AX39">
        <f t="shared" si="36"/>
        <v>0</v>
      </c>
      <c r="AY39">
        <f t="shared" si="37"/>
        <v>10</v>
      </c>
      <c r="AZ39">
        <f t="shared" si="38"/>
        <v>0</v>
      </c>
      <c r="BA39">
        <f t="shared" si="36"/>
        <v>20</v>
      </c>
      <c r="BB39">
        <f t="shared" si="37"/>
        <v>0</v>
      </c>
      <c r="BC39">
        <f t="shared" si="38"/>
        <v>0</v>
      </c>
      <c r="BD39">
        <f t="shared" si="36"/>
        <v>0</v>
      </c>
      <c r="BE39">
        <f t="shared" si="37"/>
        <v>0</v>
      </c>
      <c r="BF39">
        <f t="shared" si="38"/>
        <v>0</v>
      </c>
      <c r="BG39" s="158">
        <f t="shared" si="13"/>
        <v>30</v>
      </c>
    </row>
    <row r="40" spans="1:60" x14ac:dyDescent="0.25">
      <c r="A40" s="147"/>
      <c r="AB40" s="35">
        <f>'3_PDC'!T17</f>
        <v>0</v>
      </c>
      <c r="AC40" s="36" t="str">
        <f>'3_PDC'!U17</f>
        <v>PROG</v>
      </c>
      <c r="AD40" s="37">
        <f>'3_PDC'!V17</f>
        <v>15</v>
      </c>
      <c r="AE40" s="38" t="str">
        <f>'3_PDC'!W17</f>
        <v>PDC 4.1</v>
      </c>
      <c r="AF40" s="36" t="str">
        <f>'3_PDC'!X17</f>
        <v>RE</v>
      </c>
      <c r="AG40" s="37">
        <f>'3_PDC'!Y17</f>
        <v>9</v>
      </c>
      <c r="AH40" s="39" t="str">
        <f>'3_PDC'!Z17</f>
        <v>PDC 7</v>
      </c>
      <c r="AI40" s="177"/>
      <c r="AO40">
        <f t="shared" si="52"/>
        <v>0</v>
      </c>
      <c r="AP40">
        <f t="shared" si="53"/>
        <v>9</v>
      </c>
      <c r="AQ40">
        <f t="shared" si="54"/>
        <v>0</v>
      </c>
      <c r="AR40">
        <f t="shared" si="36"/>
        <v>0</v>
      </c>
      <c r="AS40">
        <f t="shared" si="37"/>
        <v>0</v>
      </c>
      <c r="AT40">
        <f t="shared" si="38"/>
        <v>0</v>
      </c>
      <c r="AU40">
        <f t="shared" si="36"/>
        <v>0</v>
      </c>
      <c r="AV40">
        <f t="shared" si="37"/>
        <v>0</v>
      </c>
      <c r="AW40">
        <f t="shared" si="38"/>
        <v>0</v>
      </c>
      <c r="AX40">
        <f t="shared" si="36"/>
        <v>0</v>
      </c>
      <c r="AY40">
        <f t="shared" si="37"/>
        <v>0</v>
      </c>
      <c r="AZ40">
        <f t="shared" si="38"/>
        <v>0</v>
      </c>
      <c r="BA40">
        <f t="shared" si="36"/>
        <v>0</v>
      </c>
      <c r="BB40">
        <f t="shared" si="37"/>
        <v>0</v>
      </c>
      <c r="BC40">
        <f t="shared" si="38"/>
        <v>0</v>
      </c>
      <c r="BD40">
        <f t="shared" si="36"/>
        <v>15</v>
      </c>
      <c r="BE40">
        <f t="shared" si="37"/>
        <v>0</v>
      </c>
      <c r="BF40">
        <f t="shared" si="38"/>
        <v>0</v>
      </c>
      <c r="BG40" s="158">
        <f t="shared" si="13"/>
        <v>24</v>
      </c>
    </row>
    <row r="41" spans="1:60" x14ac:dyDescent="0.25">
      <c r="A41" s="147"/>
      <c r="AB41" s="31" t="str">
        <f>'3_PDC'!T18</f>
        <v>Quadrio Giacomo</v>
      </c>
      <c r="AC41" s="32" t="str">
        <f>'3_PDC'!U18</f>
        <v>PROG</v>
      </c>
      <c r="AD41" s="33">
        <f>'3_PDC'!V18</f>
        <v>25</v>
      </c>
      <c r="AE41" s="34" t="str">
        <f>'3_PDC'!W18</f>
        <v>PDC 4.1</v>
      </c>
      <c r="AF41" s="32" t="str">
        <f>'3_PDC'!X18</f>
        <v>AM</v>
      </c>
      <c r="AG41" s="33">
        <f>'3_PDC'!Y18</f>
        <v>2</v>
      </c>
      <c r="AH41" s="58" t="str">
        <f>'3_PDC'!Z18</f>
        <v>PDC 6</v>
      </c>
      <c r="AI41" s="177">
        <f>'3_PDC'!AA18</f>
        <v>54</v>
      </c>
      <c r="AO41">
        <f t="shared" si="52"/>
        <v>0</v>
      </c>
      <c r="AP41">
        <f t="shared" si="53"/>
        <v>0</v>
      </c>
      <c r="AQ41">
        <f t="shared" si="54"/>
        <v>0</v>
      </c>
      <c r="AR41">
        <f t="shared" si="36"/>
        <v>0</v>
      </c>
      <c r="AS41">
        <f t="shared" si="37"/>
        <v>2</v>
      </c>
      <c r="AT41">
        <f t="shared" si="38"/>
        <v>0</v>
      </c>
      <c r="AU41">
        <f t="shared" si="36"/>
        <v>0</v>
      </c>
      <c r="AV41">
        <f t="shared" si="37"/>
        <v>0</v>
      </c>
      <c r="AW41">
        <f t="shared" si="38"/>
        <v>0</v>
      </c>
      <c r="AX41">
        <f t="shared" si="36"/>
        <v>0</v>
      </c>
      <c r="AY41">
        <f t="shared" si="37"/>
        <v>0</v>
      </c>
      <c r="AZ41">
        <f t="shared" si="38"/>
        <v>0</v>
      </c>
      <c r="BA41">
        <f t="shared" si="36"/>
        <v>0</v>
      </c>
      <c r="BB41">
        <f t="shared" si="37"/>
        <v>0</v>
      </c>
      <c r="BC41">
        <f t="shared" si="38"/>
        <v>0</v>
      </c>
      <c r="BD41">
        <f t="shared" si="36"/>
        <v>25</v>
      </c>
      <c r="BE41">
        <f t="shared" si="37"/>
        <v>0</v>
      </c>
      <c r="BF41">
        <f t="shared" si="38"/>
        <v>0</v>
      </c>
      <c r="BG41" s="158">
        <f t="shared" si="13"/>
        <v>27</v>
      </c>
    </row>
    <row r="42" spans="1:60" x14ac:dyDescent="0.25">
      <c r="A42" s="147"/>
      <c r="AB42" s="31">
        <f>'3_PDC'!T19</f>
        <v>0</v>
      </c>
      <c r="AC42" s="32" t="str">
        <f>'3_PDC'!U19</f>
        <v>PR</v>
      </c>
      <c r="AD42" s="33">
        <f>'3_PDC'!V19</f>
        <v>10</v>
      </c>
      <c r="AE42" s="34" t="str">
        <f>'3_PDC'!W19</f>
        <v>PDC 2.3</v>
      </c>
      <c r="AF42" s="32" t="str">
        <f>'3_PDC'!X19</f>
        <v>VE</v>
      </c>
      <c r="AG42" s="33">
        <f>'3_PDC'!Y19</f>
        <v>17</v>
      </c>
      <c r="AH42" s="7" t="str">
        <f>'3_PDC'!Z19</f>
        <v>PDC 3.2, 5 e 7</v>
      </c>
      <c r="AI42" s="177"/>
      <c r="AO42">
        <f t="shared" si="52"/>
        <v>0</v>
      </c>
      <c r="AP42">
        <f t="shared" si="53"/>
        <v>0</v>
      </c>
      <c r="AQ42">
        <f t="shared" si="54"/>
        <v>0</v>
      </c>
      <c r="AR42">
        <f t="shared" si="36"/>
        <v>0</v>
      </c>
      <c r="AS42">
        <f t="shared" si="37"/>
        <v>0</v>
      </c>
      <c r="AT42">
        <f t="shared" si="38"/>
        <v>0</v>
      </c>
      <c r="AU42">
        <f t="shared" si="36"/>
        <v>0</v>
      </c>
      <c r="AV42">
        <f t="shared" si="37"/>
        <v>0</v>
      </c>
      <c r="AW42">
        <f t="shared" si="38"/>
        <v>0</v>
      </c>
      <c r="AX42">
        <f t="shared" si="36"/>
        <v>0</v>
      </c>
      <c r="AY42">
        <f t="shared" si="37"/>
        <v>17</v>
      </c>
      <c r="AZ42">
        <f t="shared" si="38"/>
        <v>0</v>
      </c>
      <c r="BA42">
        <f t="shared" si="36"/>
        <v>10</v>
      </c>
      <c r="BB42">
        <f t="shared" si="37"/>
        <v>0</v>
      </c>
      <c r="BC42">
        <f t="shared" si="38"/>
        <v>0</v>
      </c>
      <c r="BD42">
        <f t="shared" si="36"/>
        <v>0</v>
      </c>
      <c r="BE42">
        <f t="shared" si="37"/>
        <v>0</v>
      </c>
      <c r="BF42">
        <f t="shared" si="38"/>
        <v>0</v>
      </c>
      <c r="BG42" s="158">
        <f t="shared" si="13"/>
        <v>27</v>
      </c>
    </row>
    <row r="43" spans="1:60" x14ac:dyDescent="0.25">
      <c r="A43" s="147"/>
      <c r="AB43" s="47" t="str">
        <f>'3_PDC'!T20</f>
        <v>Maggiolo Giorgio</v>
      </c>
      <c r="AC43" s="48" t="str">
        <f>'3_PDC'!U20</f>
        <v>VE</v>
      </c>
      <c r="AD43" s="49">
        <f>'3_PDC'!V20</f>
        <v>30</v>
      </c>
      <c r="AE43" s="50" t="str">
        <f>'3_PDC'!W20</f>
        <v>PDC 4.2</v>
      </c>
      <c r="AF43" s="48" t="str">
        <f>'3_PDC'!X20</f>
        <v>PROG</v>
      </c>
      <c r="AG43" s="49">
        <f>'3_PDC'!Y20</f>
        <v>18</v>
      </c>
      <c r="AH43" s="40" t="str">
        <f>'3_PDC'!Z20</f>
        <v>PDC 4.3</v>
      </c>
      <c r="AI43" s="177">
        <f>'3_PDC'!AA20</f>
        <v>52</v>
      </c>
      <c r="AO43">
        <f t="shared" si="52"/>
        <v>0</v>
      </c>
      <c r="AP43">
        <f t="shared" si="53"/>
        <v>0</v>
      </c>
      <c r="AQ43">
        <f t="shared" si="54"/>
        <v>0</v>
      </c>
      <c r="AR43">
        <f t="shared" si="36"/>
        <v>0</v>
      </c>
      <c r="AS43">
        <f t="shared" si="37"/>
        <v>0</v>
      </c>
      <c r="AT43">
        <f t="shared" si="38"/>
        <v>0</v>
      </c>
      <c r="AU43">
        <f t="shared" si="36"/>
        <v>0</v>
      </c>
      <c r="AV43">
        <f t="shared" si="37"/>
        <v>0</v>
      </c>
      <c r="AW43">
        <f t="shared" si="38"/>
        <v>0</v>
      </c>
      <c r="AX43">
        <f t="shared" si="36"/>
        <v>30</v>
      </c>
      <c r="AY43">
        <f t="shared" si="37"/>
        <v>0</v>
      </c>
      <c r="AZ43">
        <f t="shared" si="38"/>
        <v>0</v>
      </c>
      <c r="BA43">
        <f t="shared" si="36"/>
        <v>0</v>
      </c>
      <c r="BB43">
        <f t="shared" si="37"/>
        <v>0</v>
      </c>
      <c r="BC43">
        <f t="shared" si="38"/>
        <v>0</v>
      </c>
      <c r="BD43">
        <f t="shared" si="36"/>
        <v>0</v>
      </c>
      <c r="BE43">
        <f t="shared" si="37"/>
        <v>18</v>
      </c>
      <c r="BF43">
        <f t="shared" si="38"/>
        <v>0</v>
      </c>
      <c r="BG43" s="158">
        <f t="shared" si="13"/>
        <v>48</v>
      </c>
    </row>
    <row r="44" spans="1:60" ht="15.75" thickBot="1" x14ac:dyDescent="0.3">
      <c r="A44" s="147"/>
      <c r="AB44" s="63">
        <f>'3_PDC'!T21</f>
        <v>0</v>
      </c>
      <c r="AC44" s="64">
        <f>'3_PDC'!U21</f>
        <v>0</v>
      </c>
      <c r="AD44" s="65">
        <f>'3_PDC'!V21</f>
        <v>0</v>
      </c>
      <c r="AE44" s="66">
        <f>'3_PDC'!W21</f>
        <v>0</v>
      </c>
      <c r="AF44" s="64" t="str">
        <f>'3_PDC'!X21</f>
        <v>AM</v>
      </c>
      <c r="AG44" s="65">
        <f>'3_PDC'!Y21</f>
        <v>4</v>
      </c>
      <c r="AH44" s="67" t="str">
        <f>'3_PDC'!Z21</f>
        <v>PDC 7</v>
      </c>
      <c r="AI44" s="178"/>
      <c r="AO44">
        <f t="shared" si="52"/>
        <v>0</v>
      </c>
      <c r="AP44">
        <f t="shared" si="53"/>
        <v>0</v>
      </c>
      <c r="AQ44">
        <f t="shared" si="54"/>
        <v>0</v>
      </c>
      <c r="AR44">
        <f t="shared" si="36"/>
        <v>0</v>
      </c>
      <c r="AS44">
        <f t="shared" si="37"/>
        <v>4</v>
      </c>
      <c r="AT44">
        <f t="shared" si="38"/>
        <v>0</v>
      </c>
      <c r="AU44">
        <f t="shared" si="36"/>
        <v>0</v>
      </c>
      <c r="AV44">
        <f t="shared" si="37"/>
        <v>0</v>
      </c>
      <c r="AW44">
        <f t="shared" si="38"/>
        <v>0</v>
      </c>
      <c r="AX44">
        <f t="shared" si="36"/>
        <v>0</v>
      </c>
      <c r="AY44">
        <f t="shared" si="37"/>
        <v>0</v>
      </c>
      <c r="AZ44">
        <f t="shared" si="38"/>
        <v>0</v>
      </c>
      <c r="BA44">
        <f t="shared" si="36"/>
        <v>0</v>
      </c>
      <c r="BB44">
        <f t="shared" si="37"/>
        <v>0</v>
      </c>
      <c r="BC44">
        <f t="shared" si="38"/>
        <v>0</v>
      </c>
      <c r="BD44">
        <f t="shared" si="36"/>
        <v>0</v>
      </c>
      <c r="BE44">
        <f t="shared" si="37"/>
        <v>0</v>
      </c>
      <c r="BF44">
        <f t="shared" si="38"/>
        <v>0</v>
      </c>
      <c r="BG44" s="158">
        <f t="shared" si="13"/>
        <v>4</v>
      </c>
    </row>
    <row r="45" spans="1:60" ht="15.75" thickBot="1" x14ac:dyDescent="0.3">
      <c r="A45" s="147"/>
      <c r="BG45" s="158">
        <f t="shared" si="13"/>
        <v>0</v>
      </c>
    </row>
    <row r="46" spans="1:60" x14ac:dyDescent="0.25">
      <c r="A46" s="147"/>
      <c r="AA46" t="s">
        <v>125</v>
      </c>
      <c r="AB46" s="149" t="s">
        <v>128</v>
      </c>
      <c r="AC46" s="179" t="str">
        <f>'4_VV'!U3</f>
        <v>I Periodo</v>
      </c>
      <c r="AD46" s="180"/>
      <c r="AE46" s="181"/>
      <c r="AF46" s="179" t="str">
        <f>'4_VV'!X3</f>
        <v>II Periodo</v>
      </c>
      <c r="AG46" s="180"/>
      <c r="AH46" s="182"/>
      <c r="AI46" s="183" t="str">
        <f>'4_VV'!AA3</f>
        <v>Totale</v>
      </c>
      <c r="AK46">
        <f>SUM(AI48:AI61)</f>
        <v>124</v>
      </c>
      <c r="BG46" s="158">
        <f t="shared" si="13"/>
        <v>0</v>
      </c>
    </row>
    <row r="47" spans="1:60" ht="15.75" thickBot="1" x14ac:dyDescent="0.3">
      <c r="A47" s="147"/>
      <c r="AB47" s="150"/>
      <c r="AC47" s="26" t="str">
        <f>'4_VV'!U4</f>
        <v>Ruolo</v>
      </c>
      <c r="AD47" s="27" t="str">
        <f>'4_VV'!V4</f>
        <v>Ore</v>
      </c>
      <c r="AE47" s="28" t="str">
        <f>'4_VV'!W4</f>
        <v>Fase</v>
      </c>
      <c r="AF47" s="26" t="str">
        <f>'4_VV'!X4</f>
        <v>Ruolo</v>
      </c>
      <c r="AG47" s="27" t="str">
        <f>'4_VV'!Y4</f>
        <v>Ore</v>
      </c>
      <c r="AH47" s="29" t="str">
        <f>'4_VV'!Z4</f>
        <v>Fase</v>
      </c>
      <c r="AI47" s="184"/>
      <c r="BG47" s="158">
        <f t="shared" si="13"/>
        <v>0</v>
      </c>
    </row>
    <row r="48" spans="1:60" x14ac:dyDescent="0.25">
      <c r="A48" s="147"/>
      <c r="AB48" s="31" t="str">
        <f>'4_VV'!T5</f>
        <v>Begolo Marco</v>
      </c>
      <c r="AC48" s="78" t="str">
        <f>'4_VV'!U5</f>
        <v>RE</v>
      </c>
      <c r="AD48" s="33">
        <f>'4_VV'!V5</f>
        <v>4</v>
      </c>
      <c r="AE48" s="55" t="str">
        <f>'4_VV'!W5</f>
        <v>Tutte</v>
      </c>
      <c r="AF48" s="78" t="str">
        <f>'4_VV'!X5</f>
        <v>AM</v>
      </c>
      <c r="AG48" s="33">
        <f>'4_VV'!Y5</f>
        <v>10</v>
      </c>
      <c r="AH48" s="79" t="str">
        <f>'4_VV'!Z5</f>
        <v>VV 3.2</v>
      </c>
      <c r="AI48" s="185">
        <f>'4_VV'!AA5</f>
        <v>18</v>
      </c>
      <c r="AO48">
        <f>IF($AC48=AO$2,$AD48,0)</f>
        <v>4</v>
      </c>
      <c r="AP48">
        <f>IF($AF48=AP$2,$AG48,0)</f>
        <v>0</v>
      </c>
      <c r="AQ48">
        <f>IF($AI48=AQ$2,$AJ48,0)</f>
        <v>0</v>
      </c>
      <c r="AR48">
        <f t="shared" ref="AR48:BD61" si="60">IF($AC48=AR$2,$AD48,0)</f>
        <v>0</v>
      </c>
      <c r="AS48">
        <f t="shared" ref="AS48:BE61" si="61">IF($AF48=AS$2,$AG48,0)</f>
        <v>10</v>
      </c>
      <c r="AT48">
        <f t="shared" ref="AT48:BF61" si="62">IF($AI48=AT$2,$AJ48,0)</f>
        <v>0</v>
      </c>
      <c r="AU48">
        <f t="shared" ref="AU48:AU49" si="63">IF($AC48=AU$2,$AD48,0)</f>
        <v>0</v>
      </c>
      <c r="AV48">
        <f t="shared" ref="AV48:AV49" si="64">IF($AF48=AV$2,$AG48,0)</f>
        <v>0</v>
      </c>
      <c r="AW48">
        <f t="shared" ref="AW48:AW49" si="65">IF($AI48=AW$2,$AJ48,0)</f>
        <v>0</v>
      </c>
      <c r="AX48">
        <f t="shared" ref="AX48:AX49" si="66">IF($AC48=AX$2,$AD48,0)</f>
        <v>0</v>
      </c>
      <c r="AY48">
        <f t="shared" ref="AY48:AY49" si="67">IF($AF48=AY$2,$AG48,0)</f>
        <v>0</v>
      </c>
      <c r="AZ48">
        <f t="shared" ref="AZ48:AZ49" si="68">IF($AI48=AZ$2,$AJ48,0)</f>
        <v>0</v>
      </c>
      <c r="BA48">
        <f t="shared" ref="BA48:BA49" si="69">IF($AC48=BA$2,$AD48,0)</f>
        <v>0</v>
      </c>
      <c r="BB48">
        <f t="shared" ref="BB48:BB49" si="70">IF($AF48=BB$2,$AG48,0)</f>
        <v>0</v>
      </c>
      <c r="BC48">
        <f t="shared" ref="BC48:BC49" si="71">IF($AI48=BC$2,$AJ48,0)</f>
        <v>0</v>
      </c>
      <c r="BD48">
        <f t="shared" ref="BD48:BD49" si="72">IF($AC48=BD$2,$AD48,0)</f>
        <v>0</v>
      </c>
      <c r="BE48">
        <f t="shared" ref="BE48:BE49" si="73">IF($AF48=BE$2,$AG48,0)</f>
        <v>0</v>
      </c>
      <c r="BF48">
        <f t="shared" ref="BF48:BF49" si="74">IF($AI48=BF$2,$AJ48,0)</f>
        <v>0</v>
      </c>
      <c r="BG48" s="158">
        <f t="shared" si="13"/>
        <v>14</v>
      </c>
      <c r="BH48">
        <f>SUM(AO48:BF61)</f>
        <v>124</v>
      </c>
    </row>
    <row r="49" spans="20:59" x14ac:dyDescent="0.25">
      <c r="AB49" s="35">
        <f>'4_VV'!T6</f>
        <v>0</v>
      </c>
      <c r="AC49" s="81" t="str">
        <f>'4_VV'!U6</f>
        <v>PROG</v>
      </c>
      <c r="AD49" s="37">
        <f>'4_VV'!V6</f>
        <v>4</v>
      </c>
      <c r="AE49" s="82" t="str">
        <f>'4_VV'!W6</f>
        <v>VV 2.1</v>
      </c>
      <c r="AF49" s="81">
        <f>'4_VV'!X6</f>
        <v>0</v>
      </c>
      <c r="AG49" s="37">
        <f>'4_VV'!Y6</f>
        <v>0</v>
      </c>
      <c r="AH49" s="83">
        <f>'4_VV'!Z6</f>
        <v>0</v>
      </c>
      <c r="AI49" s="177"/>
      <c r="AO49">
        <f>IF($AC49=AO$2,$AD49,0)</f>
        <v>0</v>
      </c>
      <c r="AP49">
        <f>IF($AF49=AP$2,$AG49,0)</f>
        <v>0</v>
      </c>
      <c r="AQ49">
        <f>IF($AI49=AQ$2,$AJ49,0)</f>
        <v>0</v>
      </c>
      <c r="AR49">
        <f t="shared" si="60"/>
        <v>0</v>
      </c>
      <c r="AS49">
        <f t="shared" si="61"/>
        <v>0</v>
      </c>
      <c r="AT49">
        <f t="shared" si="62"/>
        <v>0</v>
      </c>
      <c r="AU49">
        <f t="shared" si="63"/>
        <v>0</v>
      </c>
      <c r="AV49">
        <f t="shared" si="64"/>
        <v>0</v>
      </c>
      <c r="AW49">
        <f t="shared" si="65"/>
        <v>0</v>
      </c>
      <c r="AX49">
        <f t="shared" si="66"/>
        <v>0</v>
      </c>
      <c r="AY49">
        <f t="shared" si="67"/>
        <v>0</v>
      </c>
      <c r="AZ49">
        <f t="shared" si="68"/>
        <v>0</v>
      </c>
      <c r="BA49">
        <f t="shared" si="69"/>
        <v>0</v>
      </c>
      <c r="BB49">
        <f t="shared" si="70"/>
        <v>0</v>
      </c>
      <c r="BC49">
        <f t="shared" si="71"/>
        <v>0</v>
      </c>
      <c r="BD49">
        <f t="shared" si="72"/>
        <v>4</v>
      </c>
      <c r="BE49">
        <f t="shared" si="73"/>
        <v>0</v>
      </c>
      <c r="BF49">
        <f t="shared" si="74"/>
        <v>0</v>
      </c>
      <c r="BG49" s="158">
        <f t="shared" si="13"/>
        <v>4</v>
      </c>
    </row>
    <row r="50" spans="20:59" ht="15.75" thickBot="1" x14ac:dyDescent="0.3">
      <c r="AB50" s="31" t="str">
        <f>'4_VV'!T7</f>
        <v>Facchin Gabriele</v>
      </c>
      <c r="AC50" s="78" t="str">
        <f>'4_VV'!U7</f>
        <v>PROG</v>
      </c>
      <c r="AD50" s="33">
        <f>'4_VV'!V7</f>
        <v>8</v>
      </c>
      <c r="AE50" s="84" t="str">
        <f>'4_VV'!W7</f>
        <v>VV 1.1</v>
      </c>
      <c r="AF50" s="78" t="str">
        <f>'4_VV'!X7</f>
        <v>RE</v>
      </c>
      <c r="AG50" s="33">
        <f>'4_VV'!Y7</f>
        <v>8</v>
      </c>
      <c r="AH50" s="85" t="str">
        <f>'4_VV'!Z7</f>
        <v>VV 3.2</v>
      </c>
      <c r="AI50" s="177">
        <f>'4_VV'!AA7</f>
        <v>18</v>
      </c>
      <c r="AJ50" t="s">
        <v>137</v>
      </c>
      <c r="AK50">
        <f>SUM(AD49,AD50,AD52,AD56,AD58)</f>
        <v>36</v>
      </c>
      <c r="AO50">
        <f t="shared" ref="AO50:AO61" si="75">IF($AC50=AO$2,$AD50,0)</f>
        <v>0</v>
      </c>
      <c r="AP50">
        <f t="shared" ref="AP50:AP61" si="76">IF($AF50=AP$2,$AG50,0)</f>
        <v>8</v>
      </c>
      <c r="AQ50">
        <f t="shared" ref="AQ50:AQ61" si="77">IF($AI50=AQ$2,$AJ50,0)</f>
        <v>0</v>
      </c>
      <c r="AR50">
        <f t="shared" si="60"/>
        <v>0</v>
      </c>
      <c r="AS50">
        <f t="shared" si="61"/>
        <v>0</v>
      </c>
      <c r="AT50">
        <f t="shared" si="62"/>
        <v>0</v>
      </c>
      <c r="AU50">
        <f t="shared" si="60"/>
        <v>0</v>
      </c>
      <c r="AV50">
        <f t="shared" si="61"/>
        <v>0</v>
      </c>
      <c r="AW50">
        <f t="shared" si="62"/>
        <v>0</v>
      </c>
      <c r="AX50">
        <f t="shared" si="60"/>
        <v>0</v>
      </c>
      <c r="AY50">
        <f t="shared" si="61"/>
        <v>0</v>
      </c>
      <c r="AZ50">
        <f t="shared" si="62"/>
        <v>0</v>
      </c>
      <c r="BA50">
        <f t="shared" si="60"/>
        <v>0</v>
      </c>
      <c r="BB50">
        <f t="shared" si="61"/>
        <v>0</v>
      </c>
      <c r="BC50">
        <f t="shared" si="62"/>
        <v>0</v>
      </c>
      <c r="BD50">
        <f t="shared" si="60"/>
        <v>8</v>
      </c>
      <c r="BE50">
        <f t="shared" si="61"/>
        <v>0</v>
      </c>
      <c r="BF50">
        <f t="shared" si="62"/>
        <v>0</v>
      </c>
      <c r="BG50" s="158">
        <f t="shared" si="13"/>
        <v>16</v>
      </c>
    </row>
    <row r="51" spans="20:59" ht="15.75" thickBot="1" x14ac:dyDescent="0.3">
      <c r="T51" s="1" t="s">
        <v>26</v>
      </c>
      <c r="U51" s="3" t="s">
        <v>20</v>
      </c>
      <c r="V51" s="5" t="s">
        <v>28</v>
      </c>
      <c r="W51" t="s">
        <v>29</v>
      </c>
      <c r="AB51" s="31">
        <f>'4_VV'!T8</f>
        <v>0</v>
      </c>
      <c r="AC51" s="78">
        <f>'4_VV'!U8</f>
        <v>0</v>
      </c>
      <c r="AD51" s="33">
        <f>'4_VV'!V8</f>
        <v>0</v>
      </c>
      <c r="AE51" s="84">
        <f>'4_VV'!W8</f>
        <v>0</v>
      </c>
      <c r="AF51" s="78" t="str">
        <f>'4_VV'!X8</f>
        <v>AM</v>
      </c>
      <c r="AG51" s="33">
        <f>'4_VV'!Y8</f>
        <v>2</v>
      </c>
      <c r="AH51" s="85" t="str">
        <f>'4_VV'!Z8</f>
        <v>VV 3.2</v>
      </c>
      <c r="AI51" s="177"/>
      <c r="AO51">
        <f t="shared" si="75"/>
        <v>0</v>
      </c>
      <c r="AP51">
        <f t="shared" si="76"/>
        <v>0</v>
      </c>
      <c r="AQ51">
        <f t="shared" si="77"/>
        <v>0</v>
      </c>
      <c r="AR51">
        <f t="shared" si="60"/>
        <v>0</v>
      </c>
      <c r="AS51">
        <f t="shared" si="61"/>
        <v>2</v>
      </c>
      <c r="AT51">
        <f t="shared" si="62"/>
        <v>0</v>
      </c>
      <c r="AU51">
        <f t="shared" si="60"/>
        <v>0</v>
      </c>
      <c r="AV51">
        <f t="shared" si="61"/>
        <v>0</v>
      </c>
      <c r="AW51">
        <f t="shared" si="62"/>
        <v>0</v>
      </c>
      <c r="AX51">
        <f t="shared" si="60"/>
        <v>0</v>
      </c>
      <c r="AY51">
        <f t="shared" si="61"/>
        <v>0</v>
      </c>
      <c r="AZ51">
        <f t="shared" si="62"/>
        <v>0</v>
      </c>
      <c r="BA51">
        <f t="shared" si="60"/>
        <v>0</v>
      </c>
      <c r="BB51">
        <f t="shared" si="61"/>
        <v>0</v>
      </c>
      <c r="BC51">
        <f t="shared" si="62"/>
        <v>0</v>
      </c>
      <c r="BD51">
        <f t="shared" si="60"/>
        <v>0</v>
      </c>
      <c r="BE51">
        <f t="shared" si="61"/>
        <v>0</v>
      </c>
      <c r="BF51">
        <f t="shared" si="62"/>
        <v>0</v>
      </c>
      <c r="BG51" s="158">
        <f t="shared" si="13"/>
        <v>2</v>
      </c>
    </row>
    <row r="52" spans="20:59" x14ac:dyDescent="0.25">
      <c r="T52" s="12" t="s">
        <v>1</v>
      </c>
      <c r="U52" s="13">
        <f>B38</f>
        <v>59</v>
      </c>
      <c r="V52" s="14">
        <f>U52*W52</f>
        <v>1770</v>
      </c>
      <c r="W52">
        <v>30</v>
      </c>
      <c r="AB52" s="47" t="str">
        <f>'4_VV'!T9</f>
        <v>Cornaglia Alessando</v>
      </c>
      <c r="AC52" s="86" t="str">
        <f>'4_VV'!U9</f>
        <v>PR</v>
      </c>
      <c r="AD52" s="49">
        <f>'4_VV'!V9</f>
        <v>8</v>
      </c>
      <c r="AE52" s="87" t="str">
        <f>'4_VV'!W9</f>
        <v>VV 1.1</v>
      </c>
      <c r="AF52" s="86" t="str">
        <f>'4_VV'!X9</f>
        <v>VE</v>
      </c>
      <c r="AG52" s="49">
        <f>'4_VV'!Y9</f>
        <v>10</v>
      </c>
      <c r="AH52" s="79" t="str">
        <f>'4_VV'!Z9</f>
        <v>VV 3.1</v>
      </c>
      <c r="AI52" s="177">
        <f>'4_VV'!AA9</f>
        <v>18</v>
      </c>
      <c r="AO52">
        <f t="shared" si="75"/>
        <v>0</v>
      </c>
      <c r="AP52">
        <f t="shared" si="76"/>
        <v>0</v>
      </c>
      <c r="AQ52">
        <f t="shared" si="77"/>
        <v>0</v>
      </c>
      <c r="AR52">
        <f t="shared" si="60"/>
        <v>0</v>
      </c>
      <c r="AS52">
        <f t="shared" si="61"/>
        <v>0</v>
      </c>
      <c r="AT52">
        <f t="shared" si="62"/>
        <v>0</v>
      </c>
      <c r="AU52">
        <f t="shared" si="60"/>
        <v>0</v>
      </c>
      <c r="AV52">
        <f t="shared" si="61"/>
        <v>0</v>
      </c>
      <c r="AW52">
        <f t="shared" si="62"/>
        <v>0</v>
      </c>
      <c r="AX52">
        <f t="shared" si="60"/>
        <v>0</v>
      </c>
      <c r="AY52">
        <f t="shared" si="61"/>
        <v>10</v>
      </c>
      <c r="AZ52">
        <f t="shared" si="62"/>
        <v>0</v>
      </c>
      <c r="BA52">
        <f t="shared" si="60"/>
        <v>8</v>
      </c>
      <c r="BB52">
        <f t="shared" si="61"/>
        <v>0</v>
      </c>
      <c r="BC52">
        <f t="shared" si="62"/>
        <v>0</v>
      </c>
      <c r="BD52">
        <f t="shared" si="60"/>
        <v>0</v>
      </c>
      <c r="BE52">
        <f t="shared" si="61"/>
        <v>0</v>
      </c>
      <c r="BF52">
        <f t="shared" si="62"/>
        <v>0</v>
      </c>
      <c r="BG52" s="158">
        <f t="shared" si="13"/>
        <v>18</v>
      </c>
    </row>
    <row r="53" spans="20:59" x14ac:dyDescent="0.25">
      <c r="T53" s="15" t="s">
        <v>2</v>
      </c>
      <c r="U53" s="16">
        <f>E38</f>
        <v>49</v>
      </c>
      <c r="V53" s="17">
        <f t="shared" ref="V53:V57" si="78">U53*W53</f>
        <v>980</v>
      </c>
      <c r="W53">
        <v>20</v>
      </c>
      <c r="AB53" s="35">
        <f>'4_VV'!T10</f>
        <v>0</v>
      </c>
      <c r="AC53" s="81">
        <f>'4_VV'!U10</f>
        <v>0</v>
      </c>
      <c r="AD53" s="37">
        <f>'4_VV'!V10</f>
        <v>0</v>
      </c>
      <c r="AE53" s="82">
        <f>'4_VV'!W10</f>
        <v>0</v>
      </c>
      <c r="AF53" s="81">
        <f>'4_VV'!X10</f>
        <v>0</v>
      </c>
      <c r="AG53" s="37">
        <f>'4_VV'!Y10</f>
        <v>0</v>
      </c>
      <c r="AH53" s="83">
        <f>'4_VV'!Z10</f>
        <v>0</v>
      </c>
      <c r="AI53" s="177"/>
      <c r="AO53">
        <f t="shared" si="75"/>
        <v>0</v>
      </c>
      <c r="AP53">
        <f t="shared" si="76"/>
        <v>0</v>
      </c>
      <c r="AQ53">
        <f t="shared" si="77"/>
        <v>0</v>
      </c>
      <c r="AR53">
        <f t="shared" si="60"/>
        <v>0</v>
      </c>
      <c r="AS53">
        <f t="shared" si="61"/>
        <v>0</v>
      </c>
      <c r="AT53">
        <f t="shared" si="62"/>
        <v>0</v>
      </c>
      <c r="AU53">
        <f t="shared" si="60"/>
        <v>0</v>
      </c>
      <c r="AV53">
        <f t="shared" si="61"/>
        <v>0</v>
      </c>
      <c r="AW53">
        <f t="shared" si="62"/>
        <v>0</v>
      </c>
      <c r="AX53">
        <f t="shared" si="60"/>
        <v>0</v>
      </c>
      <c r="AY53">
        <f t="shared" si="61"/>
        <v>0</v>
      </c>
      <c r="AZ53">
        <f t="shared" si="62"/>
        <v>0</v>
      </c>
      <c r="BA53">
        <f t="shared" si="60"/>
        <v>0</v>
      </c>
      <c r="BB53">
        <f t="shared" si="61"/>
        <v>0</v>
      </c>
      <c r="BC53">
        <f t="shared" si="62"/>
        <v>0</v>
      </c>
      <c r="BD53">
        <f t="shared" si="60"/>
        <v>0</v>
      </c>
      <c r="BE53">
        <f t="shared" si="61"/>
        <v>0</v>
      </c>
      <c r="BF53">
        <f t="shared" si="62"/>
        <v>0</v>
      </c>
      <c r="BG53" s="158">
        <f t="shared" si="13"/>
        <v>0</v>
      </c>
    </row>
    <row r="54" spans="20:59" x14ac:dyDescent="0.25">
      <c r="T54" s="15" t="s">
        <v>3</v>
      </c>
      <c r="U54" s="16">
        <f>H38</f>
        <v>20</v>
      </c>
      <c r="V54" s="17">
        <f t="shared" si="78"/>
        <v>500</v>
      </c>
      <c r="W54">
        <v>25</v>
      </c>
      <c r="AB54" s="31" t="str">
        <f>'4_VV'!T11</f>
        <v>Dalla Pietà Massimo</v>
      </c>
      <c r="AC54" s="78" t="str">
        <f>'4_VV'!U11</f>
        <v>VE</v>
      </c>
      <c r="AD54" s="33">
        <f>'4_VV'!V11</f>
        <v>8</v>
      </c>
      <c r="AE54" s="84" t="str">
        <f>'4_VV'!W11</f>
        <v>VV 1.2</v>
      </c>
      <c r="AF54" s="78" t="str">
        <f>'4_VV'!X11</f>
        <v>VE</v>
      </c>
      <c r="AG54" s="33">
        <f>'4_VV'!Y11</f>
        <v>10</v>
      </c>
      <c r="AH54" s="79" t="str">
        <f>'4_VV'!Z11</f>
        <v>VV 3.1</v>
      </c>
      <c r="AI54" s="177">
        <f>'4_VV'!AA11</f>
        <v>18</v>
      </c>
      <c r="AO54">
        <f t="shared" si="75"/>
        <v>0</v>
      </c>
      <c r="AP54">
        <f t="shared" si="76"/>
        <v>0</v>
      </c>
      <c r="AQ54">
        <f t="shared" si="77"/>
        <v>0</v>
      </c>
      <c r="AR54">
        <f t="shared" si="60"/>
        <v>0</v>
      </c>
      <c r="AS54">
        <f t="shared" si="61"/>
        <v>0</v>
      </c>
      <c r="AT54">
        <f t="shared" si="62"/>
        <v>0</v>
      </c>
      <c r="AU54">
        <f t="shared" si="60"/>
        <v>0</v>
      </c>
      <c r="AV54">
        <f t="shared" si="61"/>
        <v>0</v>
      </c>
      <c r="AW54">
        <f t="shared" si="62"/>
        <v>0</v>
      </c>
      <c r="AX54">
        <f t="shared" si="60"/>
        <v>8</v>
      </c>
      <c r="AY54">
        <f t="shared" si="61"/>
        <v>10</v>
      </c>
      <c r="AZ54">
        <f t="shared" si="62"/>
        <v>0</v>
      </c>
      <c r="BA54">
        <f t="shared" si="60"/>
        <v>0</v>
      </c>
      <c r="BB54">
        <f t="shared" si="61"/>
        <v>0</v>
      </c>
      <c r="BC54">
        <f t="shared" si="62"/>
        <v>0</v>
      </c>
      <c r="BD54">
        <f t="shared" si="60"/>
        <v>0</v>
      </c>
      <c r="BE54">
        <f t="shared" si="61"/>
        <v>0</v>
      </c>
      <c r="BF54">
        <f t="shared" si="62"/>
        <v>0</v>
      </c>
      <c r="BG54" s="158">
        <f t="shared" si="13"/>
        <v>18</v>
      </c>
    </row>
    <row r="55" spans="20:59" x14ac:dyDescent="0.25">
      <c r="T55" s="15" t="s">
        <v>4</v>
      </c>
      <c r="U55" s="16">
        <f>K38</f>
        <v>199</v>
      </c>
      <c r="V55" s="17">
        <f t="shared" si="78"/>
        <v>2985</v>
      </c>
      <c r="W55">
        <v>15</v>
      </c>
      <c r="AB55" s="31">
        <f>'4_VV'!T12</f>
        <v>0</v>
      </c>
      <c r="AC55" s="78">
        <f>'4_VV'!U12</f>
        <v>0</v>
      </c>
      <c r="AD55" s="33">
        <f>'4_VV'!V12</f>
        <v>0</v>
      </c>
      <c r="AE55" s="84">
        <f>'4_VV'!W12</f>
        <v>0</v>
      </c>
      <c r="AF55" s="78">
        <f>'4_VV'!X12</f>
        <v>0</v>
      </c>
      <c r="AG55" s="33">
        <f>'4_VV'!Y12</f>
        <v>0</v>
      </c>
      <c r="AH55" s="85">
        <f>'4_VV'!Z12</f>
        <v>0</v>
      </c>
      <c r="AI55" s="177"/>
      <c r="AO55">
        <f t="shared" si="75"/>
        <v>0</v>
      </c>
      <c r="AP55">
        <f t="shared" si="76"/>
        <v>0</v>
      </c>
      <c r="AQ55">
        <f t="shared" si="77"/>
        <v>0</v>
      </c>
      <c r="AR55">
        <f t="shared" si="60"/>
        <v>0</v>
      </c>
      <c r="AS55">
        <f t="shared" si="61"/>
        <v>0</v>
      </c>
      <c r="AT55">
        <f t="shared" si="62"/>
        <v>0</v>
      </c>
      <c r="AU55">
        <f t="shared" si="60"/>
        <v>0</v>
      </c>
      <c r="AV55">
        <f t="shared" si="61"/>
        <v>0</v>
      </c>
      <c r="AW55">
        <f t="shared" si="62"/>
        <v>0</v>
      </c>
      <c r="AX55">
        <f t="shared" si="60"/>
        <v>0</v>
      </c>
      <c r="AY55">
        <f t="shared" si="61"/>
        <v>0</v>
      </c>
      <c r="AZ55">
        <f t="shared" si="62"/>
        <v>0</v>
      </c>
      <c r="BA55">
        <f t="shared" si="60"/>
        <v>0</v>
      </c>
      <c r="BB55">
        <f t="shared" si="61"/>
        <v>0</v>
      </c>
      <c r="BC55">
        <f t="shared" si="62"/>
        <v>0</v>
      </c>
      <c r="BD55">
        <f t="shared" si="60"/>
        <v>0</v>
      </c>
      <c r="BE55">
        <f t="shared" si="61"/>
        <v>0</v>
      </c>
      <c r="BF55">
        <f t="shared" si="62"/>
        <v>0</v>
      </c>
      <c r="BG55" s="158">
        <f t="shared" si="13"/>
        <v>0</v>
      </c>
    </row>
    <row r="56" spans="20:59" x14ac:dyDescent="0.25">
      <c r="T56" s="15" t="s">
        <v>5</v>
      </c>
      <c r="U56" s="16">
        <f>N38</f>
        <v>243</v>
      </c>
      <c r="V56" s="17">
        <f t="shared" si="78"/>
        <v>5346</v>
      </c>
      <c r="W56">
        <v>22</v>
      </c>
      <c r="AB56" s="47" t="str">
        <f>'4_VV'!T13</f>
        <v>Braghetto Lorenzo</v>
      </c>
      <c r="AC56" s="86" t="str">
        <f>'4_VV'!U13</f>
        <v>PROG</v>
      </c>
      <c r="AD56" s="49">
        <f>'4_VV'!V13</f>
        <v>8</v>
      </c>
      <c r="AE56" s="87" t="str">
        <f>'4_VV'!W13</f>
        <v>VV 2.1</v>
      </c>
      <c r="AF56" s="86" t="str">
        <f>'4_VV'!X13</f>
        <v>VE</v>
      </c>
      <c r="AG56" s="49">
        <f>'4_VV'!Y13</f>
        <v>10</v>
      </c>
      <c r="AH56" s="79" t="str">
        <f>'4_VV'!Z13</f>
        <v>VV 3.1</v>
      </c>
      <c r="AI56" s="177">
        <f>'4_VV'!AA13</f>
        <v>18</v>
      </c>
      <c r="AO56">
        <f t="shared" si="75"/>
        <v>0</v>
      </c>
      <c r="AP56">
        <f t="shared" si="76"/>
        <v>0</v>
      </c>
      <c r="AQ56">
        <f t="shared" si="77"/>
        <v>0</v>
      </c>
      <c r="AR56">
        <f t="shared" si="60"/>
        <v>0</v>
      </c>
      <c r="AS56">
        <f t="shared" si="61"/>
        <v>0</v>
      </c>
      <c r="AT56">
        <f t="shared" si="62"/>
        <v>0</v>
      </c>
      <c r="AU56">
        <f t="shared" si="60"/>
        <v>0</v>
      </c>
      <c r="AV56">
        <f t="shared" si="61"/>
        <v>0</v>
      </c>
      <c r="AW56">
        <f t="shared" si="62"/>
        <v>0</v>
      </c>
      <c r="AX56">
        <f t="shared" si="60"/>
        <v>0</v>
      </c>
      <c r="AY56">
        <f t="shared" si="61"/>
        <v>10</v>
      </c>
      <c r="AZ56">
        <f t="shared" si="62"/>
        <v>0</v>
      </c>
      <c r="BA56">
        <f t="shared" si="60"/>
        <v>0</v>
      </c>
      <c r="BB56">
        <f t="shared" si="61"/>
        <v>0</v>
      </c>
      <c r="BC56">
        <f t="shared" si="62"/>
        <v>0</v>
      </c>
      <c r="BD56" s="30">
        <f t="shared" si="60"/>
        <v>8</v>
      </c>
      <c r="BE56">
        <f t="shared" si="61"/>
        <v>0</v>
      </c>
      <c r="BF56">
        <f t="shared" si="62"/>
        <v>0</v>
      </c>
      <c r="BG56" s="158">
        <f t="shared" si="13"/>
        <v>18</v>
      </c>
    </row>
    <row r="57" spans="20:59" ht="15.75" thickBot="1" x14ac:dyDescent="0.3">
      <c r="T57" s="22" t="s">
        <v>6</v>
      </c>
      <c r="U57" s="23">
        <f>Q38</f>
        <v>120</v>
      </c>
      <c r="V57" s="24">
        <f t="shared" si="78"/>
        <v>1800</v>
      </c>
      <c r="W57">
        <v>15</v>
      </c>
      <c r="AB57" s="35">
        <f>'4_VV'!T14</f>
        <v>0</v>
      </c>
      <c r="AC57" s="81">
        <f>'4_VV'!U14</f>
        <v>0</v>
      </c>
      <c r="AD57" s="37">
        <f>'4_VV'!V14</f>
        <v>0</v>
      </c>
      <c r="AE57" s="82">
        <f>'4_VV'!W14</f>
        <v>0</v>
      </c>
      <c r="AF57" s="81">
        <f>'4_VV'!X14</f>
        <v>0</v>
      </c>
      <c r="AG57" s="37">
        <f>'4_VV'!Y14</f>
        <v>0</v>
      </c>
      <c r="AH57" s="83">
        <f>'4_VV'!Z14</f>
        <v>0</v>
      </c>
      <c r="AI57" s="177"/>
      <c r="AO57">
        <f t="shared" si="75"/>
        <v>0</v>
      </c>
      <c r="AP57">
        <f t="shared" si="76"/>
        <v>0</v>
      </c>
      <c r="AQ57">
        <f t="shared" si="77"/>
        <v>0</v>
      </c>
      <c r="AR57">
        <f t="shared" si="60"/>
        <v>0</v>
      </c>
      <c r="AS57">
        <f t="shared" si="61"/>
        <v>0</v>
      </c>
      <c r="AT57">
        <f t="shared" si="62"/>
        <v>0</v>
      </c>
      <c r="AU57">
        <f t="shared" si="60"/>
        <v>0</v>
      </c>
      <c r="AV57">
        <f t="shared" si="61"/>
        <v>0</v>
      </c>
      <c r="AW57">
        <f t="shared" si="62"/>
        <v>0</v>
      </c>
      <c r="AX57">
        <f t="shared" si="60"/>
        <v>0</v>
      </c>
      <c r="AY57">
        <f t="shared" si="61"/>
        <v>0</v>
      </c>
      <c r="AZ57">
        <f t="shared" si="62"/>
        <v>0</v>
      </c>
      <c r="BA57">
        <f t="shared" si="60"/>
        <v>0</v>
      </c>
      <c r="BB57">
        <f t="shared" si="61"/>
        <v>0</v>
      </c>
      <c r="BC57">
        <f t="shared" si="62"/>
        <v>0</v>
      </c>
      <c r="BD57">
        <f t="shared" si="60"/>
        <v>0</v>
      </c>
      <c r="BE57">
        <f t="shared" si="61"/>
        <v>0</v>
      </c>
      <c r="BF57">
        <f t="shared" si="62"/>
        <v>0</v>
      </c>
      <c r="BG57" s="158">
        <f t="shared" si="13"/>
        <v>0</v>
      </c>
    </row>
    <row r="58" spans="20:59" ht="15.75" thickBot="1" x14ac:dyDescent="0.3">
      <c r="T58" s="1" t="s">
        <v>14</v>
      </c>
      <c r="U58" s="3">
        <f>SUM(U52:U57)</f>
        <v>690</v>
      </c>
      <c r="V58" s="25">
        <f>SUM(V52:V57)</f>
        <v>13381</v>
      </c>
      <c r="AB58" s="31" t="str">
        <f>'4_VV'!T15</f>
        <v>Quadrio Giacomo</v>
      </c>
      <c r="AC58" s="78" t="str">
        <f>'4_VV'!U15</f>
        <v>PR</v>
      </c>
      <c r="AD58" s="33">
        <f>'4_VV'!V15</f>
        <v>8</v>
      </c>
      <c r="AE58" s="84" t="str">
        <f>'4_VV'!W15</f>
        <v>VV 2.1</v>
      </c>
      <c r="AF58" s="78" t="str">
        <f>'4_VV'!X15</f>
        <v>VE</v>
      </c>
      <c r="AG58" s="33">
        <f>'4_VV'!Y15</f>
        <v>10</v>
      </c>
      <c r="AH58" s="85" t="str">
        <f>'4_VV'!Z15</f>
        <v>VV 3.1</v>
      </c>
      <c r="AI58" s="177">
        <f>'4_VV'!AA15</f>
        <v>18</v>
      </c>
      <c r="AO58">
        <f t="shared" si="75"/>
        <v>0</v>
      </c>
      <c r="AP58">
        <f t="shared" si="76"/>
        <v>0</v>
      </c>
      <c r="AQ58">
        <f t="shared" si="77"/>
        <v>0</v>
      </c>
      <c r="AR58">
        <f t="shared" si="60"/>
        <v>0</v>
      </c>
      <c r="AS58">
        <f t="shared" si="61"/>
        <v>0</v>
      </c>
      <c r="AT58">
        <f t="shared" si="62"/>
        <v>0</v>
      </c>
      <c r="AU58">
        <f t="shared" si="60"/>
        <v>0</v>
      </c>
      <c r="AV58">
        <f t="shared" si="61"/>
        <v>0</v>
      </c>
      <c r="AW58">
        <f t="shared" si="62"/>
        <v>0</v>
      </c>
      <c r="AX58">
        <f t="shared" si="60"/>
        <v>0</v>
      </c>
      <c r="AY58">
        <f t="shared" si="61"/>
        <v>10</v>
      </c>
      <c r="AZ58">
        <f t="shared" si="62"/>
        <v>0</v>
      </c>
      <c r="BA58">
        <f t="shared" si="60"/>
        <v>8</v>
      </c>
      <c r="BB58">
        <f t="shared" si="61"/>
        <v>0</v>
      </c>
      <c r="BC58">
        <f t="shared" si="62"/>
        <v>0</v>
      </c>
      <c r="BD58">
        <f t="shared" si="60"/>
        <v>0</v>
      </c>
      <c r="BE58">
        <f t="shared" si="61"/>
        <v>0</v>
      </c>
      <c r="BF58">
        <f t="shared" si="62"/>
        <v>0</v>
      </c>
      <c r="BG58" s="158">
        <f t="shared" si="13"/>
        <v>18</v>
      </c>
    </row>
    <row r="59" spans="20:59" x14ac:dyDescent="0.25">
      <c r="AB59" s="31">
        <f>'4_VV'!T16</f>
        <v>0</v>
      </c>
      <c r="AC59" s="78">
        <f>'4_VV'!U16</f>
        <v>0</v>
      </c>
      <c r="AD59" s="33">
        <f>'4_VV'!V16</f>
        <v>0</v>
      </c>
      <c r="AE59" s="84">
        <f>'4_VV'!W16</f>
        <v>0</v>
      </c>
      <c r="AF59" s="78">
        <f>'4_VV'!X16</f>
        <v>0</v>
      </c>
      <c r="AG59" s="33">
        <f>'4_VV'!Y16</f>
        <v>0</v>
      </c>
      <c r="AH59" s="85">
        <f>'4_VV'!Z16</f>
        <v>0</v>
      </c>
      <c r="AI59" s="177"/>
      <c r="AO59">
        <f t="shared" si="75"/>
        <v>0</v>
      </c>
      <c r="AP59">
        <f t="shared" si="76"/>
        <v>0</v>
      </c>
      <c r="AQ59">
        <f t="shared" si="77"/>
        <v>0</v>
      </c>
      <c r="AR59">
        <f t="shared" si="60"/>
        <v>0</v>
      </c>
      <c r="AS59">
        <f t="shared" si="61"/>
        <v>0</v>
      </c>
      <c r="AT59">
        <f t="shared" si="62"/>
        <v>0</v>
      </c>
      <c r="AU59">
        <f t="shared" si="60"/>
        <v>0</v>
      </c>
      <c r="AV59">
        <f t="shared" si="61"/>
        <v>0</v>
      </c>
      <c r="AW59">
        <f t="shared" si="62"/>
        <v>0</v>
      </c>
      <c r="AX59">
        <f t="shared" si="60"/>
        <v>0</v>
      </c>
      <c r="AY59">
        <f t="shared" si="61"/>
        <v>0</v>
      </c>
      <c r="AZ59">
        <f t="shared" si="62"/>
        <v>0</v>
      </c>
      <c r="BA59">
        <f t="shared" si="60"/>
        <v>0</v>
      </c>
      <c r="BB59">
        <f t="shared" si="61"/>
        <v>0</v>
      </c>
      <c r="BC59">
        <f t="shared" si="62"/>
        <v>0</v>
      </c>
      <c r="BD59">
        <f t="shared" si="60"/>
        <v>0</v>
      </c>
      <c r="BE59">
        <f t="shared" si="61"/>
        <v>0</v>
      </c>
      <c r="BF59">
        <f t="shared" si="62"/>
        <v>0</v>
      </c>
      <c r="BG59" s="158">
        <f t="shared" si="13"/>
        <v>0</v>
      </c>
    </row>
    <row r="60" spans="20:59" x14ac:dyDescent="0.25">
      <c r="AB60" s="47" t="str">
        <f>'4_VV'!T17</f>
        <v>Maggiolo Giorgio</v>
      </c>
      <c r="AC60" s="86" t="str">
        <f>'4_VV'!U17</f>
        <v>VE</v>
      </c>
      <c r="AD60" s="49">
        <f>'4_VV'!V17</f>
        <v>6</v>
      </c>
      <c r="AE60" s="87" t="str">
        <f>'4_VV'!W17</f>
        <v>VV 2.2</v>
      </c>
      <c r="AF60" s="86" t="str">
        <f>'4_VV'!X17</f>
        <v>VE</v>
      </c>
      <c r="AG60" s="49">
        <f>'4_VV'!Y17</f>
        <v>10</v>
      </c>
      <c r="AH60" s="79" t="str">
        <f>'4_VV'!Z17</f>
        <v>VV 3.1</v>
      </c>
      <c r="AI60" s="177">
        <f>'4_VV'!AA17</f>
        <v>16</v>
      </c>
      <c r="AO60">
        <f t="shared" si="75"/>
        <v>0</v>
      </c>
      <c r="AP60">
        <f t="shared" si="76"/>
        <v>0</v>
      </c>
      <c r="AQ60">
        <f t="shared" si="77"/>
        <v>0</v>
      </c>
      <c r="AR60">
        <f t="shared" si="60"/>
        <v>0</v>
      </c>
      <c r="AS60">
        <f t="shared" si="61"/>
        <v>0</v>
      </c>
      <c r="AT60">
        <f t="shared" si="62"/>
        <v>0</v>
      </c>
      <c r="AU60">
        <f t="shared" si="60"/>
        <v>0</v>
      </c>
      <c r="AV60">
        <f t="shared" si="61"/>
        <v>0</v>
      </c>
      <c r="AW60">
        <f t="shared" si="62"/>
        <v>0</v>
      </c>
      <c r="AX60">
        <f t="shared" si="60"/>
        <v>6</v>
      </c>
      <c r="AY60">
        <f t="shared" si="61"/>
        <v>10</v>
      </c>
      <c r="AZ60">
        <f t="shared" si="62"/>
        <v>0</v>
      </c>
      <c r="BA60">
        <f t="shared" si="60"/>
        <v>0</v>
      </c>
      <c r="BB60">
        <f t="shared" si="61"/>
        <v>0</v>
      </c>
      <c r="BC60">
        <f t="shared" si="62"/>
        <v>0</v>
      </c>
      <c r="BD60">
        <f t="shared" si="60"/>
        <v>0</v>
      </c>
      <c r="BE60">
        <f t="shared" si="61"/>
        <v>0</v>
      </c>
      <c r="BF60">
        <f t="shared" si="62"/>
        <v>0</v>
      </c>
      <c r="BG60" s="158">
        <f t="shared" si="13"/>
        <v>16</v>
      </c>
    </row>
    <row r="61" spans="20:59" ht="15.75" thickBot="1" x14ac:dyDescent="0.3">
      <c r="AB61" s="63">
        <f>'4_VV'!T18</f>
        <v>0</v>
      </c>
      <c r="AC61" s="96">
        <f>'4_VV'!U18</f>
        <v>0</v>
      </c>
      <c r="AD61" s="65">
        <f>'4_VV'!V18</f>
        <v>0</v>
      </c>
      <c r="AE61" s="97">
        <f>'4_VV'!W18</f>
        <v>0</v>
      </c>
      <c r="AF61" s="96">
        <f>'4_VV'!X18</f>
        <v>0</v>
      </c>
      <c r="AG61" s="65">
        <f>'4_VV'!Y18</f>
        <v>0</v>
      </c>
      <c r="AH61" s="98">
        <f>'4_VV'!Z18</f>
        <v>0</v>
      </c>
      <c r="AI61" s="178"/>
      <c r="AO61">
        <f t="shared" si="75"/>
        <v>0</v>
      </c>
      <c r="AP61">
        <f t="shared" si="76"/>
        <v>0</v>
      </c>
      <c r="AQ61">
        <f t="shared" si="77"/>
        <v>0</v>
      </c>
      <c r="AR61">
        <f t="shared" si="60"/>
        <v>0</v>
      </c>
      <c r="AS61">
        <f t="shared" si="61"/>
        <v>0</v>
      </c>
      <c r="AT61">
        <f t="shared" si="62"/>
        <v>0</v>
      </c>
      <c r="AU61">
        <f t="shared" si="60"/>
        <v>0</v>
      </c>
      <c r="AV61">
        <f t="shared" si="61"/>
        <v>0</v>
      </c>
      <c r="AW61">
        <f t="shared" si="62"/>
        <v>0</v>
      </c>
      <c r="AX61">
        <f t="shared" si="60"/>
        <v>0</v>
      </c>
      <c r="AY61">
        <f t="shared" si="61"/>
        <v>0</v>
      </c>
      <c r="AZ61">
        <f t="shared" si="62"/>
        <v>0</v>
      </c>
      <c r="BA61">
        <f t="shared" si="60"/>
        <v>0</v>
      </c>
      <c r="BB61">
        <f t="shared" si="61"/>
        <v>0</v>
      </c>
      <c r="BC61">
        <f t="shared" si="62"/>
        <v>0</v>
      </c>
      <c r="BD61">
        <f t="shared" si="60"/>
        <v>0</v>
      </c>
      <c r="BE61">
        <f t="shared" si="61"/>
        <v>0</v>
      </c>
      <c r="BF61">
        <f t="shared" si="62"/>
        <v>0</v>
      </c>
      <c r="BG61" s="158">
        <f t="shared" si="13"/>
        <v>0</v>
      </c>
    </row>
  </sheetData>
  <mergeCells count="112">
    <mergeCell ref="AI56:AI57"/>
    <mergeCell ref="AI58:AI59"/>
    <mergeCell ref="AI60:AI61"/>
    <mergeCell ref="AC46:AE46"/>
    <mergeCell ref="AF46:AH46"/>
    <mergeCell ref="AI46:AI47"/>
    <mergeCell ref="AI48:AI49"/>
    <mergeCell ref="AI50:AI51"/>
    <mergeCell ref="AI52:AI53"/>
    <mergeCell ref="AI39:AI40"/>
    <mergeCell ref="AI41:AI42"/>
    <mergeCell ref="AI43:AI44"/>
    <mergeCell ref="Q36:S37"/>
    <mergeCell ref="T36:T37"/>
    <mergeCell ref="U36:U37"/>
    <mergeCell ref="AI37:AI38"/>
    <mergeCell ref="AI35:AI36"/>
    <mergeCell ref="AI54:AI55"/>
    <mergeCell ref="A38:A39"/>
    <mergeCell ref="B38:D39"/>
    <mergeCell ref="E38:G39"/>
    <mergeCell ref="H38:J39"/>
    <mergeCell ref="K38:M39"/>
    <mergeCell ref="N38:P39"/>
    <mergeCell ref="Q34:S35"/>
    <mergeCell ref="T34:T35"/>
    <mergeCell ref="U34:U35"/>
    <mergeCell ref="A36:A37"/>
    <mergeCell ref="B36:D37"/>
    <mergeCell ref="E36:G37"/>
    <mergeCell ref="H36:J37"/>
    <mergeCell ref="K36:M37"/>
    <mergeCell ref="N36:P37"/>
    <mergeCell ref="Q38:S39"/>
    <mergeCell ref="T38:T39"/>
    <mergeCell ref="U38:U39"/>
    <mergeCell ref="A34:A35"/>
    <mergeCell ref="B34:D35"/>
    <mergeCell ref="E34:G35"/>
    <mergeCell ref="H34:J35"/>
    <mergeCell ref="K34:M35"/>
    <mergeCell ref="N34:P35"/>
    <mergeCell ref="B24:D25"/>
    <mergeCell ref="E24:G25"/>
    <mergeCell ref="H24:J25"/>
    <mergeCell ref="K24:M25"/>
    <mergeCell ref="N24:P25"/>
    <mergeCell ref="AC29:AE29"/>
    <mergeCell ref="A32:A33"/>
    <mergeCell ref="B32:D33"/>
    <mergeCell ref="E32:G33"/>
    <mergeCell ref="H32:J33"/>
    <mergeCell ref="K32:M33"/>
    <mergeCell ref="N32:P33"/>
    <mergeCell ref="A30:A31"/>
    <mergeCell ref="B30:D31"/>
    <mergeCell ref="E30:G31"/>
    <mergeCell ref="H30:J31"/>
    <mergeCell ref="K30:M31"/>
    <mergeCell ref="N30:P31"/>
    <mergeCell ref="AF29:AH29"/>
    <mergeCell ref="AI29:AI30"/>
    <mergeCell ref="Q30:S31"/>
    <mergeCell ref="T30:T31"/>
    <mergeCell ref="U30:U31"/>
    <mergeCell ref="AI31:AI32"/>
    <mergeCell ref="Q26:S27"/>
    <mergeCell ref="T26:T27"/>
    <mergeCell ref="U26:U27"/>
    <mergeCell ref="Q32:S33"/>
    <mergeCell ref="T32:T33"/>
    <mergeCell ref="U32:U33"/>
    <mergeCell ref="AI33:AI34"/>
    <mergeCell ref="Q28:S29"/>
    <mergeCell ref="T28:T29"/>
    <mergeCell ref="U28:U29"/>
    <mergeCell ref="AL12:AL13"/>
    <mergeCell ref="AL14:AL15"/>
    <mergeCell ref="AL16:AL17"/>
    <mergeCell ref="AL18:AL19"/>
    <mergeCell ref="AL20:AL21"/>
    <mergeCell ref="AL22:AL23"/>
    <mergeCell ref="AL26:AL27"/>
    <mergeCell ref="A28:A29"/>
    <mergeCell ref="B28:D29"/>
    <mergeCell ref="E28:G29"/>
    <mergeCell ref="H28:J29"/>
    <mergeCell ref="K28:M29"/>
    <mergeCell ref="N28:P29"/>
    <mergeCell ref="Q24:S25"/>
    <mergeCell ref="T24:T25"/>
    <mergeCell ref="U24:U25"/>
    <mergeCell ref="AL24:AL25"/>
    <mergeCell ref="A26:A27"/>
    <mergeCell ref="B26:D27"/>
    <mergeCell ref="E26:G27"/>
    <mergeCell ref="H26:J27"/>
    <mergeCell ref="K26:M27"/>
    <mergeCell ref="N26:P27"/>
    <mergeCell ref="A24:A25"/>
    <mergeCell ref="AC2:AE2"/>
    <mergeCell ref="AF2:AH2"/>
    <mergeCell ref="AI2:AI3"/>
    <mergeCell ref="AC12:AE12"/>
    <mergeCell ref="AF12:AH12"/>
    <mergeCell ref="AI12:AK12"/>
    <mergeCell ref="B23:D23"/>
    <mergeCell ref="E23:G23"/>
    <mergeCell ref="H23:J23"/>
    <mergeCell ref="K23:M23"/>
    <mergeCell ref="N23:P23"/>
    <mergeCell ref="Q23:S23"/>
  </mergeCells>
  <conditionalFormatting sqref="AB14:AL27">
    <cfRule type="cellIs" dxfId="20" priority="5" operator="equal">
      <formula>0</formula>
    </cfRule>
  </conditionalFormatting>
  <conditionalFormatting sqref="AB29:AI44">
    <cfRule type="cellIs" dxfId="19" priority="3" operator="equal">
      <formula>0</formula>
    </cfRule>
    <cfRule type="cellIs" dxfId="18" priority="4" operator="equal">
      <formula>27.5</formula>
    </cfRule>
  </conditionalFormatting>
  <conditionalFormatting sqref="AB46:AI61">
    <cfRule type="cellIs" dxfId="17" priority="2" operator="equal">
      <formula>0</formula>
    </cfRule>
  </conditionalFormatting>
  <conditionalFormatting sqref="B24:T39">
    <cfRule type="cellIs" dxfId="1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opLeftCell="G1" workbookViewId="0">
      <selection activeCell="O15" sqref="O15"/>
    </sheetView>
  </sheetViews>
  <sheetFormatPr defaultRowHeight="15" x14ac:dyDescent="0.25"/>
  <cols>
    <col min="1" max="1" width="14.42578125" customWidth="1"/>
    <col min="2" max="2" width="32.140625" customWidth="1"/>
    <col min="3" max="3" width="16.5703125" customWidth="1"/>
    <col min="4" max="4" width="22" customWidth="1"/>
    <col min="6" max="6" width="3" customWidth="1"/>
    <col min="7" max="7" width="3.7109375" customWidth="1"/>
    <col min="8" max="9" width="3.28515625" customWidth="1"/>
    <col min="11" max="11" width="15.42578125" customWidth="1"/>
    <col min="12" max="12" width="18.28515625" customWidth="1"/>
    <col min="13" max="13" width="12.140625" customWidth="1"/>
    <col min="14" max="14" width="29.140625" customWidth="1"/>
    <col min="15" max="15" width="21" customWidth="1"/>
    <col min="18" max="18" width="13" customWidth="1"/>
    <col min="21" max="21" width="14.28515625" customWidth="1"/>
  </cols>
  <sheetData>
    <row r="1" spans="1:22" ht="15.75" thickBot="1" x14ac:dyDescent="0.3">
      <c r="A1" s="99" t="s">
        <v>15</v>
      </c>
      <c r="B1" s="100" t="s">
        <v>16</v>
      </c>
      <c r="C1" s="101" t="s">
        <v>17</v>
      </c>
      <c r="D1" s="102" t="s">
        <v>20</v>
      </c>
      <c r="F1" s="155" t="s">
        <v>21</v>
      </c>
      <c r="G1" s="155" t="s">
        <v>22</v>
      </c>
      <c r="H1" s="155" t="s">
        <v>74</v>
      </c>
      <c r="I1" s="155" t="s">
        <v>23</v>
      </c>
      <c r="K1" s="99" t="s">
        <v>26</v>
      </c>
      <c r="L1" s="101" t="s">
        <v>27</v>
      </c>
      <c r="M1" s="103" t="s">
        <v>28</v>
      </c>
    </row>
    <row r="2" spans="1:22" x14ac:dyDescent="0.25">
      <c r="A2" s="22" t="s">
        <v>75</v>
      </c>
      <c r="B2" s="40" t="s">
        <v>76</v>
      </c>
      <c r="C2" s="23" t="s">
        <v>3</v>
      </c>
      <c r="D2" s="43">
        <v>6</v>
      </c>
      <c r="F2" s="155">
        <f>IF($C2="Responsabile",$D2,0)</f>
        <v>0</v>
      </c>
      <c r="G2" s="155">
        <f>IF($C2="Amministratore",$D2,0)</f>
        <v>0</v>
      </c>
      <c r="H2" s="155">
        <f>IF($C2="Analista",$D2,0)</f>
        <v>6</v>
      </c>
      <c r="I2" s="155">
        <f>IF($C2="Verificatore",$D2,0)</f>
        <v>0</v>
      </c>
      <c r="K2" s="15" t="s">
        <v>1</v>
      </c>
      <c r="L2" s="16">
        <f>SUM(F$2:F$17)</f>
        <v>23</v>
      </c>
      <c r="M2" s="17">
        <f>L2*N2</f>
        <v>690</v>
      </c>
      <c r="N2" s="155">
        <v>30</v>
      </c>
      <c r="O2" s="183" t="s">
        <v>0</v>
      </c>
      <c r="P2" s="189" t="s">
        <v>18</v>
      </c>
      <c r="Q2" s="190"/>
      <c r="R2" s="191"/>
      <c r="S2" s="189" t="s">
        <v>19</v>
      </c>
      <c r="T2" s="190"/>
      <c r="U2" s="191"/>
      <c r="V2" s="183" t="s">
        <v>14</v>
      </c>
    </row>
    <row r="3" spans="1:22" ht="15.75" thickBot="1" x14ac:dyDescent="0.3">
      <c r="A3" s="12"/>
      <c r="B3" s="39"/>
      <c r="C3" s="13" t="s">
        <v>4</v>
      </c>
      <c r="D3" s="38">
        <v>3</v>
      </c>
      <c r="F3" s="155">
        <f t="shared" ref="F3:F17" si="0">IF($C3="Responsabile",$D3,0)</f>
        <v>0</v>
      </c>
      <c r="G3" s="155">
        <f t="shared" ref="G3:G17" si="1">IF($C3="Amministratore",$D3,0)</f>
        <v>0</v>
      </c>
      <c r="H3" s="155">
        <f t="shared" ref="H3:H17" si="2">IF($C3="Analista",$D3,0)</f>
        <v>0</v>
      </c>
      <c r="I3" s="155">
        <f t="shared" ref="I3:I17" si="3">IF($C3="Verificatore",$D3,0)</f>
        <v>3</v>
      </c>
      <c r="K3" s="15" t="s">
        <v>2</v>
      </c>
      <c r="L3" s="16">
        <f>SUM(G$2:G$17)</f>
        <v>20</v>
      </c>
      <c r="M3" s="17">
        <f t="shared" ref="M3:M5" si="4">L3*N3</f>
        <v>400</v>
      </c>
      <c r="N3" s="155">
        <v>20</v>
      </c>
      <c r="O3" s="200"/>
      <c r="P3" s="104" t="s">
        <v>26</v>
      </c>
      <c r="Q3" s="105" t="s">
        <v>38</v>
      </c>
      <c r="R3" s="106" t="s">
        <v>39</v>
      </c>
      <c r="S3" s="104" t="s">
        <v>26</v>
      </c>
      <c r="T3" s="105" t="s">
        <v>38</v>
      </c>
      <c r="U3" s="106" t="s">
        <v>39</v>
      </c>
      <c r="V3" s="184"/>
    </row>
    <row r="4" spans="1:22" x14ac:dyDescent="0.25">
      <c r="A4" s="22" t="s">
        <v>77</v>
      </c>
      <c r="B4" s="40" t="s">
        <v>78</v>
      </c>
      <c r="C4" s="23" t="s">
        <v>2</v>
      </c>
      <c r="D4" s="50">
        <v>10</v>
      </c>
      <c r="F4" s="155">
        <f t="shared" si="0"/>
        <v>0</v>
      </c>
      <c r="G4" s="155">
        <f t="shared" si="1"/>
        <v>10</v>
      </c>
      <c r="H4" s="155">
        <f t="shared" si="2"/>
        <v>0</v>
      </c>
      <c r="I4" s="155">
        <f t="shared" si="3"/>
        <v>0</v>
      </c>
      <c r="K4" s="15" t="s">
        <v>3</v>
      </c>
      <c r="L4" s="16">
        <f>SUM(H$2:H$17)</f>
        <v>59</v>
      </c>
      <c r="M4" s="17">
        <f t="shared" si="4"/>
        <v>1475</v>
      </c>
      <c r="N4" s="155">
        <v>25</v>
      </c>
      <c r="O4" s="108" t="s">
        <v>7</v>
      </c>
      <c r="P4" s="109" t="s">
        <v>21</v>
      </c>
      <c r="Q4" s="110">
        <v>13</v>
      </c>
      <c r="R4" s="111" t="s">
        <v>51</v>
      </c>
      <c r="S4" s="109" t="s">
        <v>74</v>
      </c>
      <c r="T4" s="110">
        <v>6</v>
      </c>
      <c r="U4" s="152" t="s">
        <v>79</v>
      </c>
      <c r="V4" s="35">
        <f>SUM(T4,Q4)</f>
        <v>19</v>
      </c>
    </row>
    <row r="5" spans="1:22" ht="15.75" thickBot="1" x14ac:dyDescent="0.3">
      <c r="A5" s="12"/>
      <c r="B5" s="39"/>
      <c r="C5" s="13" t="s">
        <v>1</v>
      </c>
      <c r="D5" s="38">
        <v>2</v>
      </c>
      <c r="F5" s="155">
        <f t="shared" si="0"/>
        <v>2</v>
      </c>
      <c r="G5" s="155">
        <f t="shared" si="1"/>
        <v>0</v>
      </c>
      <c r="H5" s="155">
        <f t="shared" si="2"/>
        <v>0</v>
      </c>
      <c r="I5" s="155">
        <f t="shared" si="3"/>
        <v>0</v>
      </c>
      <c r="K5" s="22" t="s">
        <v>4</v>
      </c>
      <c r="L5" s="16">
        <f>SUM(I$2:I$17)</f>
        <v>36</v>
      </c>
      <c r="M5" s="17">
        <f t="shared" si="4"/>
        <v>540</v>
      </c>
      <c r="N5" s="155">
        <v>15</v>
      </c>
      <c r="O5" s="113" t="s">
        <v>11</v>
      </c>
      <c r="P5" s="76" t="s">
        <v>74</v>
      </c>
      <c r="Q5" s="114">
        <v>11</v>
      </c>
      <c r="R5" s="115" t="s">
        <v>79</v>
      </c>
      <c r="S5" s="76" t="s">
        <v>23</v>
      </c>
      <c r="T5" s="154">
        <v>8</v>
      </c>
      <c r="U5" s="115" t="s">
        <v>80</v>
      </c>
      <c r="V5" s="117">
        <f t="shared" ref="V5:V8" si="5">SUM(T5,Q5)</f>
        <v>19</v>
      </c>
    </row>
    <row r="6" spans="1:22" ht="15.75" thickBot="1" x14ac:dyDescent="0.3">
      <c r="A6" s="6" t="s">
        <v>81</v>
      </c>
      <c r="B6" s="7" t="s">
        <v>82</v>
      </c>
      <c r="C6" s="8" t="s">
        <v>1</v>
      </c>
      <c r="D6" s="34">
        <v>6</v>
      </c>
      <c r="F6" s="155">
        <f t="shared" si="0"/>
        <v>6</v>
      </c>
      <c r="G6" s="155">
        <f t="shared" si="1"/>
        <v>0</v>
      </c>
      <c r="H6" s="155">
        <f t="shared" si="2"/>
        <v>0</v>
      </c>
      <c r="I6" s="155">
        <f t="shared" si="3"/>
        <v>0</v>
      </c>
      <c r="K6" s="118" t="s">
        <v>14</v>
      </c>
      <c r="L6" s="3">
        <f>SUM(L2:L5)</f>
        <v>138</v>
      </c>
      <c r="M6" s="119">
        <f>SUM(M2:M5)</f>
        <v>3105</v>
      </c>
      <c r="O6" s="113" t="s">
        <v>49</v>
      </c>
      <c r="P6" s="76" t="s">
        <v>74</v>
      </c>
      <c r="Q6" s="114">
        <v>11</v>
      </c>
      <c r="R6" s="115" t="s">
        <v>79</v>
      </c>
      <c r="S6" s="76" t="s">
        <v>22</v>
      </c>
      <c r="T6" s="114">
        <v>10</v>
      </c>
      <c r="U6" s="121" t="s">
        <v>51</v>
      </c>
      <c r="V6" s="117">
        <f t="shared" si="5"/>
        <v>21</v>
      </c>
    </row>
    <row r="7" spans="1:22" x14ac:dyDescent="0.25">
      <c r="A7" s="6"/>
      <c r="B7" s="7"/>
      <c r="C7" s="8" t="s">
        <v>2</v>
      </c>
      <c r="D7" s="34">
        <v>2</v>
      </c>
      <c r="F7" s="155">
        <f t="shared" si="0"/>
        <v>0</v>
      </c>
      <c r="G7" s="155">
        <f t="shared" si="1"/>
        <v>2</v>
      </c>
      <c r="H7" s="155">
        <f t="shared" si="2"/>
        <v>0</v>
      </c>
      <c r="I7" s="155">
        <f t="shared" si="3"/>
        <v>0</v>
      </c>
      <c r="O7" s="113" t="s">
        <v>9</v>
      </c>
      <c r="P7" s="76" t="s">
        <v>74</v>
      </c>
      <c r="Q7" s="114">
        <v>11</v>
      </c>
      <c r="R7" s="115" t="s">
        <v>79</v>
      </c>
      <c r="S7" s="76" t="s">
        <v>23</v>
      </c>
      <c r="T7" s="114">
        <v>8</v>
      </c>
      <c r="U7" s="115" t="s">
        <v>80</v>
      </c>
      <c r="V7" s="117">
        <f t="shared" si="5"/>
        <v>19</v>
      </c>
    </row>
    <row r="8" spans="1:22" x14ac:dyDescent="0.25">
      <c r="A8" s="22" t="s">
        <v>83</v>
      </c>
      <c r="B8" s="40" t="s">
        <v>84</v>
      </c>
      <c r="C8" s="23" t="s">
        <v>1</v>
      </c>
      <c r="D8" s="50">
        <v>8</v>
      </c>
      <c r="F8" s="155">
        <f t="shared" si="0"/>
        <v>8</v>
      </c>
      <c r="G8" s="155">
        <f t="shared" si="1"/>
        <v>0</v>
      </c>
      <c r="H8" s="155">
        <f t="shared" si="2"/>
        <v>0</v>
      </c>
      <c r="I8" s="155">
        <f t="shared" si="3"/>
        <v>0</v>
      </c>
      <c r="O8" s="113" t="s">
        <v>8</v>
      </c>
      <c r="P8" s="76" t="s">
        <v>23</v>
      </c>
      <c r="Q8" s="114">
        <v>10</v>
      </c>
      <c r="R8" s="115" t="s">
        <v>80</v>
      </c>
      <c r="S8" s="76" t="s">
        <v>74</v>
      </c>
      <c r="T8" s="114">
        <v>10</v>
      </c>
      <c r="U8" s="115" t="s">
        <v>79</v>
      </c>
      <c r="V8" s="117">
        <f t="shared" si="5"/>
        <v>20</v>
      </c>
    </row>
    <row r="9" spans="1:22" x14ac:dyDescent="0.25">
      <c r="A9" s="12"/>
      <c r="B9" s="39"/>
      <c r="C9" s="13" t="s">
        <v>2</v>
      </c>
      <c r="D9" s="38">
        <v>3</v>
      </c>
      <c r="F9" s="155">
        <f t="shared" si="0"/>
        <v>0</v>
      </c>
      <c r="G9" s="155">
        <f t="shared" si="1"/>
        <v>3</v>
      </c>
      <c r="H9" s="155">
        <f t="shared" si="2"/>
        <v>0</v>
      </c>
      <c r="I9" s="155">
        <f t="shared" si="3"/>
        <v>0</v>
      </c>
      <c r="O9" s="113" t="s">
        <v>13</v>
      </c>
      <c r="P9" s="76" t="s">
        <v>23</v>
      </c>
      <c r="Q9" s="114">
        <v>10</v>
      </c>
      <c r="R9" s="115" t="s">
        <v>80</v>
      </c>
      <c r="S9" s="76" t="s">
        <v>74</v>
      </c>
      <c r="T9" s="114">
        <v>10</v>
      </c>
      <c r="U9" s="115" t="s">
        <v>79</v>
      </c>
      <c r="V9" s="117">
        <f>SUM(T9,Q9)</f>
        <v>20</v>
      </c>
    </row>
    <row r="10" spans="1:22" ht="15.75" thickBot="1" x14ac:dyDescent="0.3">
      <c r="A10" s="6" t="s">
        <v>85</v>
      </c>
      <c r="B10" s="7" t="s">
        <v>86</v>
      </c>
      <c r="C10" s="8" t="s">
        <v>3</v>
      </c>
      <c r="D10" s="34">
        <v>1</v>
      </c>
      <c r="F10" s="155">
        <f t="shared" si="0"/>
        <v>0</v>
      </c>
      <c r="G10" s="155">
        <f t="shared" si="1"/>
        <v>0</v>
      </c>
      <c r="H10" s="155">
        <f t="shared" si="2"/>
        <v>1</v>
      </c>
      <c r="I10" s="155">
        <f t="shared" si="3"/>
        <v>0</v>
      </c>
      <c r="O10" s="122" t="s">
        <v>12</v>
      </c>
      <c r="P10" s="123" t="s">
        <v>22</v>
      </c>
      <c r="Q10" s="124">
        <v>10</v>
      </c>
      <c r="R10" s="151" t="s">
        <v>51</v>
      </c>
      <c r="S10" s="123" t="s">
        <v>21</v>
      </c>
      <c r="T10" s="124">
        <v>10</v>
      </c>
      <c r="U10" s="151" t="s">
        <v>51</v>
      </c>
      <c r="V10" s="127">
        <f>SUM(T10,Q10)</f>
        <v>20</v>
      </c>
    </row>
    <row r="11" spans="1:22" x14ac:dyDescent="0.25">
      <c r="A11" s="6"/>
      <c r="B11" s="7"/>
      <c r="C11" s="8" t="s">
        <v>1</v>
      </c>
      <c r="D11" s="34">
        <v>1</v>
      </c>
      <c r="F11" s="155">
        <f t="shared" si="0"/>
        <v>1</v>
      </c>
      <c r="G11" s="155">
        <f t="shared" si="1"/>
        <v>0</v>
      </c>
      <c r="H11" s="155">
        <f t="shared" si="2"/>
        <v>0</v>
      </c>
      <c r="I11" s="155">
        <f t="shared" si="3"/>
        <v>0</v>
      </c>
      <c r="O11" s="7"/>
      <c r="P11" s="7"/>
      <c r="Q11" s="58"/>
      <c r="R11" s="7"/>
      <c r="S11" s="7"/>
      <c r="T11" s="58"/>
      <c r="U11" s="7"/>
    </row>
    <row r="12" spans="1:22" x14ac:dyDescent="0.25">
      <c r="A12" s="15" t="s">
        <v>87</v>
      </c>
      <c r="B12" s="18" t="s">
        <v>88</v>
      </c>
      <c r="C12" s="16" t="s">
        <v>3</v>
      </c>
      <c r="D12" s="128">
        <v>52</v>
      </c>
      <c r="F12" s="155">
        <f t="shared" si="0"/>
        <v>0</v>
      </c>
      <c r="G12" s="155">
        <f t="shared" si="1"/>
        <v>0</v>
      </c>
      <c r="H12" s="155">
        <f t="shared" si="2"/>
        <v>52</v>
      </c>
      <c r="I12" s="155">
        <f t="shared" si="3"/>
        <v>0</v>
      </c>
      <c r="O12" s="7"/>
      <c r="P12" s="7"/>
      <c r="Q12" s="7"/>
      <c r="R12" s="7"/>
      <c r="S12" s="7"/>
      <c r="T12" s="7"/>
      <c r="U12" s="7"/>
    </row>
    <row r="13" spans="1:22" x14ac:dyDescent="0.25">
      <c r="A13" s="6" t="s">
        <v>89</v>
      </c>
      <c r="B13" s="7" t="s">
        <v>90</v>
      </c>
      <c r="C13" s="8" t="s">
        <v>4</v>
      </c>
      <c r="D13" s="34">
        <v>19</v>
      </c>
      <c r="F13" s="155">
        <f t="shared" si="0"/>
        <v>0</v>
      </c>
      <c r="G13" s="155">
        <f t="shared" si="1"/>
        <v>0</v>
      </c>
      <c r="H13" s="155">
        <f t="shared" si="2"/>
        <v>0</v>
      </c>
      <c r="I13" s="155">
        <f t="shared" si="3"/>
        <v>19</v>
      </c>
      <c r="O13" s="95"/>
      <c r="P13" s="7"/>
      <c r="Q13" s="58"/>
      <c r="R13" s="7"/>
      <c r="S13" s="7"/>
      <c r="T13" s="58"/>
      <c r="U13" s="7"/>
    </row>
    <row r="14" spans="1:22" x14ac:dyDescent="0.25">
      <c r="A14" s="6"/>
      <c r="B14" s="7"/>
      <c r="C14" s="8" t="s">
        <v>1</v>
      </c>
      <c r="D14" s="34">
        <v>4</v>
      </c>
      <c r="F14" s="155">
        <f t="shared" si="0"/>
        <v>4</v>
      </c>
      <c r="G14" s="155">
        <f t="shared" si="1"/>
        <v>0</v>
      </c>
      <c r="H14" s="155">
        <f t="shared" si="2"/>
        <v>0</v>
      </c>
      <c r="I14" s="155">
        <f t="shared" si="3"/>
        <v>0</v>
      </c>
      <c r="O14" s="7"/>
      <c r="P14" s="7"/>
      <c r="Q14" s="7"/>
      <c r="R14" s="7"/>
      <c r="S14" s="7"/>
      <c r="T14" s="7"/>
      <c r="U14" s="7"/>
    </row>
    <row r="15" spans="1:22" x14ac:dyDescent="0.25">
      <c r="A15" s="15" t="s">
        <v>91</v>
      </c>
      <c r="B15" s="18" t="s">
        <v>92</v>
      </c>
      <c r="C15" s="16" t="s">
        <v>4</v>
      </c>
      <c r="D15" s="128">
        <v>14</v>
      </c>
      <c r="F15" s="155">
        <f t="shared" si="0"/>
        <v>0</v>
      </c>
      <c r="G15" s="155">
        <f t="shared" si="1"/>
        <v>0</v>
      </c>
      <c r="H15" s="155">
        <f t="shared" si="2"/>
        <v>0</v>
      </c>
      <c r="I15" s="155">
        <f t="shared" si="3"/>
        <v>14</v>
      </c>
      <c r="O15" s="7"/>
      <c r="P15" s="7"/>
      <c r="Q15" s="58"/>
      <c r="R15" s="7"/>
      <c r="S15" s="7"/>
      <c r="T15" s="58"/>
      <c r="U15" s="7"/>
    </row>
    <row r="16" spans="1:22" x14ac:dyDescent="0.25">
      <c r="A16" s="6" t="s">
        <v>93</v>
      </c>
      <c r="B16" s="7" t="s">
        <v>94</v>
      </c>
      <c r="C16" s="8" t="s">
        <v>1</v>
      </c>
      <c r="D16" s="34">
        <v>2</v>
      </c>
      <c r="F16" s="155">
        <f t="shared" si="0"/>
        <v>2</v>
      </c>
      <c r="G16" s="155">
        <f t="shared" si="1"/>
        <v>0</v>
      </c>
      <c r="H16" s="155">
        <f t="shared" si="2"/>
        <v>0</v>
      </c>
      <c r="I16" s="155">
        <f t="shared" si="3"/>
        <v>0</v>
      </c>
    </row>
    <row r="17" spans="1:21" ht="15.75" thickBot="1" x14ac:dyDescent="0.3">
      <c r="A17" s="129" t="s">
        <v>95</v>
      </c>
      <c r="B17" s="130" t="s">
        <v>96</v>
      </c>
      <c r="C17" s="52" t="s">
        <v>2</v>
      </c>
      <c r="D17" s="131">
        <v>5</v>
      </c>
      <c r="F17" s="155">
        <f t="shared" si="0"/>
        <v>0</v>
      </c>
      <c r="G17" s="155">
        <f t="shared" si="1"/>
        <v>5</v>
      </c>
      <c r="H17" s="155">
        <f t="shared" si="2"/>
        <v>0</v>
      </c>
      <c r="I17" s="155">
        <f t="shared" si="3"/>
        <v>0</v>
      </c>
      <c r="O17" s="7"/>
      <c r="P17" s="7"/>
      <c r="Q17" s="58"/>
      <c r="R17" s="7"/>
      <c r="S17" s="7"/>
      <c r="T17" s="58"/>
      <c r="U17" s="7"/>
    </row>
    <row r="18" spans="1:21" ht="15.75" thickBot="1" x14ac:dyDescent="0.3">
      <c r="F18" s="155"/>
      <c r="G18" s="155"/>
      <c r="H18" s="155"/>
      <c r="I18" s="155"/>
      <c r="O18" s="30"/>
    </row>
    <row r="19" spans="1:21" ht="15.75" thickBot="1" x14ac:dyDescent="0.3">
      <c r="A19" s="72" t="s">
        <v>14</v>
      </c>
      <c r="B19" s="91"/>
      <c r="C19" s="132"/>
      <c r="D19" s="133">
        <f>SUM(D2:D17)</f>
        <v>138</v>
      </c>
      <c r="F19" s="155">
        <f>SUM(F2:F17)</f>
        <v>23</v>
      </c>
      <c r="G19" s="155">
        <f t="shared" ref="G19:I19" si="6">SUM(G2:G17)</f>
        <v>20</v>
      </c>
      <c r="H19" s="155">
        <f t="shared" si="6"/>
        <v>59</v>
      </c>
      <c r="I19" s="155">
        <f t="shared" si="6"/>
        <v>36</v>
      </c>
    </row>
  </sheetData>
  <mergeCells count="4">
    <mergeCell ref="O2:O3"/>
    <mergeCell ref="P2:R2"/>
    <mergeCell ref="S2:U2"/>
    <mergeCell ref="V2:V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abSelected="1" topLeftCell="N33" zoomScale="85" zoomScaleNormal="85" workbookViewId="0">
      <selection activeCell="AD47" sqref="AD47"/>
    </sheetView>
  </sheetViews>
  <sheetFormatPr defaultRowHeight="15" x14ac:dyDescent="0.25"/>
  <cols>
    <col min="1" max="1" width="14.42578125" customWidth="1"/>
    <col min="2" max="2" width="32.140625" customWidth="1"/>
    <col min="3" max="3" width="16.5703125" customWidth="1"/>
    <col min="4" max="4" width="12.28515625" customWidth="1"/>
    <col min="5" max="5" width="13.28515625" customWidth="1"/>
    <col min="6" max="6" width="13.5703125" customWidth="1"/>
    <col min="7" max="7" width="17.85546875" customWidth="1"/>
    <col min="8" max="8" width="16" customWidth="1"/>
    <col min="9" max="9" width="3" customWidth="1"/>
    <col min="10" max="10" width="3.7109375" customWidth="1"/>
    <col min="11" max="13" width="3.28515625" customWidth="1"/>
    <col min="14" max="14" width="13" customWidth="1"/>
    <col min="15" max="16" width="17.7109375" customWidth="1"/>
    <col min="17" max="17" width="17.140625" customWidth="1"/>
    <col min="18" max="18" width="18.42578125" customWidth="1"/>
    <col min="21" max="21" width="10.85546875" customWidth="1"/>
    <col min="24" max="24" width="11.7109375" customWidth="1"/>
    <col min="27" max="27" width="7" customWidth="1"/>
    <col min="30" max="30" width="10.85546875" customWidth="1"/>
    <col min="43" max="43" width="9.140625" customWidth="1"/>
  </cols>
  <sheetData>
    <row r="1" spans="1:31" ht="15.75" thickBot="1" x14ac:dyDescent="0.3">
      <c r="A1" s="1" t="s">
        <v>15</v>
      </c>
      <c r="B1" s="2" t="s">
        <v>16</v>
      </c>
      <c r="C1" s="3" t="s">
        <v>17</v>
      </c>
      <c r="D1" s="2" t="s">
        <v>97</v>
      </c>
      <c r="E1" s="3" t="s">
        <v>98</v>
      </c>
      <c r="F1" s="2" t="s">
        <v>99</v>
      </c>
      <c r="G1" s="5" t="s">
        <v>100</v>
      </c>
      <c r="I1" s="155" t="s">
        <v>21</v>
      </c>
      <c r="J1" s="155" t="s">
        <v>22</v>
      </c>
      <c r="K1" s="155" t="s">
        <v>74</v>
      </c>
      <c r="L1" s="155" t="s">
        <v>23</v>
      </c>
      <c r="M1" s="155" t="s">
        <v>24</v>
      </c>
      <c r="O1" s="1" t="s">
        <v>26</v>
      </c>
      <c r="P1" s="3" t="s">
        <v>27</v>
      </c>
      <c r="Q1" s="5" t="s">
        <v>28</v>
      </c>
      <c r="R1" s="155" t="s">
        <v>101</v>
      </c>
    </row>
    <row r="2" spans="1:31" x14ac:dyDescent="0.25">
      <c r="A2" s="6" t="s">
        <v>102</v>
      </c>
      <c r="B2" s="7" t="s">
        <v>103</v>
      </c>
      <c r="C2" s="8" t="s">
        <v>3</v>
      </c>
      <c r="D2" s="165">
        <v>18</v>
      </c>
      <c r="E2" s="8"/>
      <c r="F2" s="173">
        <v>2</v>
      </c>
      <c r="G2" s="167">
        <f t="shared" ref="G2:G18" si="0">SUM(D2:F2)</f>
        <v>20</v>
      </c>
      <c r="H2" s="171" t="s">
        <v>138</v>
      </c>
      <c r="I2" s="155">
        <f t="shared" ref="I2:I18" si="1">IF($C2="Responsabile",$G2,0)</f>
        <v>0</v>
      </c>
      <c r="J2" s="155">
        <f t="shared" ref="J2:J18" si="2">IF($C2="Amministratore",$G2,0)</f>
        <v>0</v>
      </c>
      <c r="K2" s="155">
        <f t="shared" ref="K2:K18" si="3">IF($C2="Analista",$G2,0)</f>
        <v>20</v>
      </c>
      <c r="L2" s="155">
        <f t="shared" ref="L2:L18" si="4">IF($C2="Verificatore",$G2,0)</f>
        <v>0</v>
      </c>
      <c r="M2" s="155">
        <f t="shared" ref="M2:M18" si="5">IF($C2="Progettista",$G2,0)</f>
        <v>0</v>
      </c>
      <c r="N2">
        <v>1</v>
      </c>
      <c r="O2" s="12" t="s">
        <v>1</v>
      </c>
      <c r="P2" s="13">
        <f>SUM(I2:I18)</f>
        <v>17</v>
      </c>
      <c r="Q2" s="14">
        <f>P2*R2</f>
        <v>510</v>
      </c>
      <c r="R2" s="155">
        <v>30</v>
      </c>
    </row>
    <row r="3" spans="1:31" x14ac:dyDescent="0.25">
      <c r="A3" s="22" t="s">
        <v>104</v>
      </c>
      <c r="B3" s="40" t="s">
        <v>105</v>
      </c>
      <c r="C3" s="23" t="s">
        <v>4</v>
      </c>
      <c r="D3" s="40">
        <v>10</v>
      </c>
      <c r="E3" s="23"/>
      <c r="F3" s="40"/>
      <c r="G3" s="59">
        <f t="shared" si="0"/>
        <v>10</v>
      </c>
      <c r="I3" s="155">
        <f t="shared" si="1"/>
        <v>0</v>
      </c>
      <c r="J3" s="155">
        <f t="shared" si="2"/>
        <v>0</v>
      </c>
      <c r="K3" s="155">
        <f t="shared" si="3"/>
        <v>0</v>
      </c>
      <c r="L3" s="155">
        <f t="shared" si="4"/>
        <v>10</v>
      </c>
      <c r="M3" s="155">
        <f t="shared" si="5"/>
        <v>0</v>
      </c>
      <c r="N3">
        <v>1</v>
      </c>
      <c r="O3" s="15" t="s">
        <v>2</v>
      </c>
      <c r="P3" s="16">
        <f>SUM(J2:J18)</f>
        <v>19</v>
      </c>
      <c r="Q3" s="17">
        <f t="shared" ref="Q3:Q6" si="6">P3*R3</f>
        <v>380</v>
      </c>
      <c r="R3" s="155">
        <v>20</v>
      </c>
    </row>
    <row r="4" spans="1:31" x14ac:dyDescent="0.25">
      <c r="A4" s="12"/>
      <c r="B4" s="39"/>
      <c r="C4" s="13" t="s">
        <v>1</v>
      </c>
      <c r="D4" s="39">
        <v>4</v>
      </c>
      <c r="E4" s="13"/>
      <c r="F4" s="39"/>
      <c r="G4" s="54">
        <f t="shared" si="0"/>
        <v>4</v>
      </c>
      <c r="I4" s="155">
        <f t="shared" si="1"/>
        <v>4</v>
      </c>
      <c r="J4" s="155">
        <f t="shared" si="2"/>
        <v>0</v>
      </c>
      <c r="K4" s="155">
        <f t="shared" si="3"/>
        <v>0</v>
      </c>
      <c r="L4" s="155">
        <f t="shared" si="4"/>
        <v>0</v>
      </c>
      <c r="M4" s="155">
        <f t="shared" si="5"/>
        <v>0</v>
      </c>
      <c r="N4">
        <v>2</v>
      </c>
      <c r="O4" s="15" t="s">
        <v>3</v>
      </c>
      <c r="P4" s="166">
        <f>SUM(K2:K18)</f>
        <v>20</v>
      </c>
      <c r="Q4" s="170">
        <f t="shared" si="6"/>
        <v>500</v>
      </c>
      <c r="R4" s="155">
        <v>25</v>
      </c>
      <c r="S4" s="171" t="s">
        <v>140</v>
      </c>
    </row>
    <row r="5" spans="1:31" x14ac:dyDescent="0.25">
      <c r="A5" s="6" t="s">
        <v>106</v>
      </c>
      <c r="B5" s="7" t="s">
        <v>107</v>
      </c>
      <c r="C5" s="8" t="s">
        <v>2</v>
      </c>
      <c r="D5" s="7">
        <v>5</v>
      </c>
      <c r="E5" s="8"/>
      <c r="F5" s="7"/>
      <c r="G5" s="134">
        <f t="shared" si="0"/>
        <v>5</v>
      </c>
      <c r="I5" s="155">
        <f t="shared" si="1"/>
        <v>0</v>
      </c>
      <c r="J5" s="155">
        <f t="shared" si="2"/>
        <v>5</v>
      </c>
      <c r="K5" s="155">
        <f t="shared" si="3"/>
        <v>0</v>
      </c>
      <c r="L5" s="155">
        <f t="shared" si="4"/>
        <v>0</v>
      </c>
      <c r="M5" s="155">
        <f t="shared" si="5"/>
        <v>0</v>
      </c>
      <c r="N5">
        <v>1</v>
      </c>
      <c r="O5" s="15" t="s">
        <v>4</v>
      </c>
      <c r="P5" s="16">
        <f>SUM(L2:L18)</f>
        <v>31</v>
      </c>
      <c r="Q5" s="17">
        <f t="shared" si="6"/>
        <v>465</v>
      </c>
      <c r="R5" s="155">
        <v>15</v>
      </c>
    </row>
    <row r="6" spans="1:31" ht="15.75" thickBot="1" x14ac:dyDescent="0.3">
      <c r="A6" s="6"/>
      <c r="B6" s="7"/>
      <c r="C6" s="8" t="s">
        <v>1</v>
      </c>
      <c r="D6" s="7">
        <v>1</v>
      </c>
      <c r="E6" s="8"/>
      <c r="F6" s="7"/>
      <c r="G6" s="134">
        <f t="shared" si="0"/>
        <v>1</v>
      </c>
      <c r="I6" s="155">
        <f t="shared" si="1"/>
        <v>1</v>
      </c>
      <c r="J6" s="155">
        <f t="shared" si="2"/>
        <v>0</v>
      </c>
      <c r="K6" s="155">
        <f t="shared" si="3"/>
        <v>0</v>
      </c>
      <c r="L6" s="155">
        <f t="shared" si="4"/>
        <v>0</v>
      </c>
      <c r="M6" s="155">
        <f t="shared" si="5"/>
        <v>0</v>
      </c>
      <c r="N6">
        <v>3</v>
      </c>
      <c r="O6" s="22" t="s">
        <v>5</v>
      </c>
      <c r="P6" s="168">
        <f>SUM(M2:M18)</f>
        <v>106</v>
      </c>
      <c r="Q6" s="169">
        <f t="shared" si="6"/>
        <v>2332</v>
      </c>
      <c r="R6" s="155">
        <v>22</v>
      </c>
      <c r="S6" s="172" t="s">
        <v>141</v>
      </c>
    </row>
    <row r="7" spans="1:31" ht="15.75" thickBot="1" x14ac:dyDescent="0.3">
      <c r="A7" s="15" t="s">
        <v>108</v>
      </c>
      <c r="B7" s="18" t="s">
        <v>109</v>
      </c>
      <c r="C7" s="16" t="s">
        <v>5</v>
      </c>
      <c r="D7" s="18">
        <v>34</v>
      </c>
      <c r="E7" s="163">
        <v>18</v>
      </c>
      <c r="F7" s="18"/>
      <c r="G7" s="164">
        <f t="shared" si="0"/>
        <v>52</v>
      </c>
      <c r="H7" s="172" t="s">
        <v>139</v>
      </c>
      <c r="I7" s="155">
        <f t="shared" si="1"/>
        <v>0</v>
      </c>
      <c r="J7" s="155">
        <f t="shared" si="2"/>
        <v>0</v>
      </c>
      <c r="K7" s="155">
        <f t="shared" si="3"/>
        <v>0</v>
      </c>
      <c r="L7" s="155">
        <f t="shared" si="4"/>
        <v>0</v>
      </c>
      <c r="M7" s="155">
        <f t="shared" si="5"/>
        <v>52</v>
      </c>
      <c r="O7" s="118" t="s">
        <v>14</v>
      </c>
      <c r="P7" s="3">
        <f>SUM(P2:P6)</f>
        <v>193</v>
      </c>
      <c r="Q7" s="25">
        <f>SUM(Q2:Q6)</f>
        <v>4187</v>
      </c>
      <c r="R7" s="162">
        <f>Q7-S7</f>
        <v>-30</v>
      </c>
      <c r="S7">
        <v>4217</v>
      </c>
    </row>
    <row r="8" spans="1:31" ht="15.75" thickBot="1" x14ac:dyDescent="0.3">
      <c r="A8" s="6" t="s">
        <v>110</v>
      </c>
      <c r="B8" s="7" t="s">
        <v>111</v>
      </c>
      <c r="C8" s="8" t="s">
        <v>5</v>
      </c>
      <c r="D8" s="7"/>
      <c r="E8" s="8">
        <v>34</v>
      </c>
      <c r="F8" s="7">
        <v>14</v>
      </c>
      <c r="G8" s="134">
        <f t="shared" si="0"/>
        <v>48</v>
      </c>
      <c r="I8" s="155">
        <f t="shared" si="1"/>
        <v>0</v>
      </c>
      <c r="J8" s="155">
        <f t="shared" si="2"/>
        <v>0</v>
      </c>
      <c r="K8" s="155">
        <f t="shared" si="3"/>
        <v>0</v>
      </c>
      <c r="L8" s="155">
        <f t="shared" si="4"/>
        <v>0</v>
      </c>
      <c r="M8" s="155">
        <f t="shared" si="5"/>
        <v>48</v>
      </c>
    </row>
    <row r="9" spans="1:31" x14ac:dyDescent="0.25">
      <c r="A9" s="22" t="s">
        <v>112</v>
      </c>
      <c r="B9" s="40" t="s">
        <v>113</v>
      </c>
      <c r="C9" s="23" t="s">
        <v>4</v>
      </c>
      <c r="D9" s="40"/>
      <c r="E9" s="23"/>
      <c r="F9" s="40">
        <v>10</v>
      </c>
      <c r="G9" s="59">
        <f t="shared" si="0"/>
        <v>10</v>
      </c>
      <c r="I9" s="155">
        <f t="shared" si="1"/>
        <v>0</v>
      </c>
      <c r="J9" s="155">
        <f t="shared" si="2"/>
        <v>0</v>
      </c>
      <c r="K9" s="155">
        <f t="shared" si="3"/>
        <v>0</v>
      </c>
      <c r="L9" s="155">
        <f t="shared" si="4"/>
        <v>10</v>
      </c>
      <c r="M9" s="155">
        <f t="shared" si="5"/>
        <v>0</v>
      </c>
      <c r="O9" s="179"/>
      <c r="P9" s="180"/>
      <c r="Q9" s="180"/>
      <c r="R9" s="181"/>
      <c r="U9" s="183" t="s">
        <v>0</v>
      </c>
      <c r="V9" s="179" t="s">
        <v>18</v>
      </c>
      <c r="W9" s="180"/>
      <c r="X9" s="181"/>
      <c r="Y9" s="179" t="s">
        <v>19</v>
      </c>
      <c r="Z9" s="180"/>
      <c r="AA9" s="181"/>
      <c r="AB9" s="179" t="s">
        <v>114</v>
      </c>
      <c r="AC9" s="180"/>
      <c r="AD9" s="182"/>
      <c r="AE9" s="183" t="s">
        <v>14</v>
      </c>
    </row>
    <row r="10" spans="1:31" ht="15.75" thickBot="1" x14ac:dyDescent="0.3">
      <c r="A10" s="12"/>
      <c r="B10" s="39"/>
      <c r="C10" s="13" t="s">
        <v>1</v>
      </c>
      <c r="D10" s="39"/>
      <c r="E10" s="13"/>
      <c r="F10" s="39">
        <v>4</v>
      </c>
      <c r="G10" s="54">
        <f t="shared" si="0"/>
        <v>4</v>
      </c>
      <c r="I10" s="155">
        <f t="shared" si="1"/>
        <v>4</v>
      </c>
      <c r="J10" s="155">
        <f t="shared" si="2"/>
        <v>0</v>
      </c>
      <c r="K10" s="155">
        <f t="shared" si="3"/>
        <v>0</v>
      </c>
      <c r="L10" s="155">
        <f t="shared" si="4"/>
        <v>0</v>
      </c>
      <c r="M10" s="155">
        <f t="shared" si="5"/>
        <v>0</v>
      </c>
      <c r="O10" s="206"/>
      <c r="P10" s="93"/>
      <c r="Q10" s="93"/>
      <c r="R10" s="94"/>
      <c r="U10" s="184"/>
      <c r="V10" s="26" t="s">
        <v>26</v>
      </c>
      <c r="W10" s="27" t="s">
        <v>38</v>
      </c>
      <c r="X10" s="28" t="s">
        <v>39</v>
      </c>
      <c r="Y10" s="26" t="s">
        <v>26</v>
      </c>
      <c r="Z10" s="27" t="s">
        <v>38</v>
      </c>
      <c r="AA10" s="28" t="s">
        <v>39</v>
      </c>
      <c r="AB10" s="26" t="s">
        <v>26</v>
      </c>
      <c r="AC10" s="27" t="s">
        <v>38</v>
      </c>
      <c r="AD10" s="29" t="s">
        <v>39</v>
      </c>
      <c r="AE10" s="184"/>
    </row>
    <row r="11" spans="1:31" x14ac:dyDescent="0.25">
      <c r="A11" s="6" t="s">
        <v>115</v>
      </c>
      <c r="B11" s="7" t="s">
        <v>116</v>
      </c>
      <c r="C11" s="8" t="s">
        <v>5</v>
      </c>
      <c r="D11" s="7"/>
      <c r="E11" s="8">
        <v>6</v>
      </c>
      <c r="F11" s="7"/>
      <c r="G11" s="134">
        <f t="shared" si="0"/>
        <v>6</v>
      </c>
      <c r="I11" s="155">
        <f t="shared" si="1"/>
        <v>0</v>
      </c>
      <c r="J11" s="155">
        <f t="shared" si="2"/>
        <v>0</v>
      </c>
      <c r="K11" s="155">
        <f t="shared" si="3"/>
        <v>0</v>
      </c>
      <c r="L11" s="155">
        <f t="shared" si="4"/>
        <v>0</v>
      </c>
      <c r="M11" s="155">
        <f t="shared" si="5"/>
        <v>6</v>
      </c>
      <c r="O11" s="135"/>
      <c r="P11" s="13"/>
      <c r="Q11" s="136"/>
      <c r="R11" s="74"/>
      <c r="U11" s="31" t="s">
        <v>7</v>
      </c>
      <c r="V11" s="32" t="s">
        <v>74</v>
      </c>
      <c r="W11" s="33">
        <v>9</v>
      </c>
      <c r="X11" s="34" t="s">
        <v>102</v>
      </c>
      <c r="Y11" s="32" t="s">
        <v>24</v>
      </c>
      <c r="Z11" s="33">
        <v>10</v>
      </c>
      <c r="AA11" s="34" t="s">
        <v>108</v>
      </c>
      <c r="AB11" s="32" t="s">
        <v>24</v>
      </c>
      <c r="AC11" s="33">
        <v>7</v>
      </c>
      <c r="AD11" s="7" t="s">
        <v>110</v>
      </c>
      <c r="AE11" s="185">
        <f>SUM(Z11:Z12,AC11:AC12,W11:W12)</f>
        <v>26</v>
      </c>
    </row>
    <row r="12" spans="1:31" x14ac:dyDescent="0.25">
      <c r="A12" s="22" t="s">
        <v>117</v>
      </c>
      <c r="B12" s="40" t="s">
        <v>118</v>
      </c>
      <c r="C12" s="23" t="s">
        <v>4</v>
      </c>
      <c r="D12" s="40"/>
      <c r="E12" s="23">
        <v>8</v>
      </c>
      <c r="F12" s="40"/>
      <c r="G12" s="59">
        <f t="shared" si="0"/>
        <v>8</v>
      </c>
      <c r="I12" s="155">
        <f t="shared" si="1"/>
        <v>0</v>
      </c>
      <c r="J12" s="155">
        <f t="shared" si="2"/>
        <v>0</v>
      </c>
      <c r="K12" s="155">
        <f t="shared" si="3"/>
        <v>0</v>
      </c>
      <c r="L12" s="155">
        <f t="shared" si="4"/>
        <v>8</v>
      </c>
      <c r="M12" s="155">
        <f t="shared" si="5"/>
        <v>0</v>
      </c>
      <c r="O12" s="137"/>
      <c r="P12" s="16"/>
      <c r="Q12" s="138"/>
      <c r="R12" s="77"/>
      <c r="U12" s="35"/>
      <c r="V12" s="36"/>
      <c r="W12" s="37"/>
      <c r="X12" s="38"/>
      <c r="Y12" s="36"/>
      <c r="Z12" s="37"/>
      <c r="AA12" s="38"/>
      <c r="AB12" s="36"/>
      <c r="AC12" s="37"/>
      <c r="AD12" s="139"/>
      <c r="AE12" s="177"/>
    </row>
    <row r="13" spans="1:31" x14ac:dyDescent="0.25">
      <c r="A13" s="12"/>
      <c r="B13" s="39"/>
      <c r="C13" s="13" t="s">
        <v>1</v>
      </c>
      <c r="D13" s="39"/>
      <c r="E13" s="13">
        <v>2</v>
      </c>
      <c r="F13" s="39"/>
      <c r="G13" s="54">
        <f t="shared" si="0"/>
        <v>2</v>
      </c>
      <c r="I13" s="155">
        <f t="shared" si="1"/>
        <v>2</v>
      </c>
      <c r="J13" s="155">
        <f t="shared" si="2"/>
        <v>0</v>
      </c>
      <c r="K13" s="155">
        <f t="shared" si="3"/>
        <v>0</v>
      </c>
      <c r="L13" s="155">
        <f t="shared" si="4"/>
        <v>0</v>
      </c>
      <c r="M13" s="155">
        <f t="shared" si="5"/>
        <v>0</v>
      </c>
      <c r="O13" s="137"/>
      <c r="P13" s="16"/>
      <c r="Q13" s="138"/>
      <c r="R13" s="77"/>
      <c r="U13" s="31" t="s">
        <v>11</v>
      </c>
      <c r="V13" s="32" t="s">
        <v>21</v>
      </c>
      <c r="W13" s="33">
        <v>5</v>
      </c>
      <c r="X13" s="34" t="s">
        <v>119</v>
      </c>
      <c r="Y13" s="32" t="s">
        <v>23</v>
      </c>
      <c r="Z13" s="33">
        <v>8</v>
      </c>
      <c r="AA13" s="34" t="s">
        <v>117</v>
      </c>
      <c r="AB13" s="32" t="s">
        <v>24</v>
      </c>
      <c r="AC13" s="33">
        <v>7</v>
      </c>
      <c r="AD13" s="7" t="s">
        <v>110</v>
      </c>
      <c r="AE13" s="177">
        <f t="shared" ref="AE13" si="7">SUM(Z13:Z14,AC13:AC14,W13:W14)</f>
        <v>27</v>
      </c>
    </row>
    <row r="14" spans="1:31" x14ac:dyDescent="0.25">
      <c r="A14" s="6" t="s">
        <v>120</v>
      </c>
      <c r="B14" s="7" t="s">
        <v>121</v>
      </c>
      <c r="C14" s="8" t="s">
        <v>1</v>
      </c>
      <c r="D14" s="7"/>
      <c r="E14" s="8"/>
      <c r="F14" s="7">
        <v>4</v>
      </c>
      <c r="G14" s="134">
        <f t="shared" si="0"/>
        <v>4</v>
      </c>
      <c r="I14" s="155">
        <f t="shared" si="1"/>
        <v>4</v>
      </c>
      <c r="J14" s="155">
        <f t="shared" si="2"/>
        <v>0</v>
      </c>
      <c r="K14" s="155">
        <f t="shared" si="3"/>
        <v>0</v>
      </c>
      <c r="L14" s="155">
        <f t="shared" si="4"/>
        <v>0</v>
      </c>
      <c r="M14" s="155">
        <f t="shared" si="5"/>
        <v>0</v>
      </c>
      <c r="O14" s="137"/>
      <c r="P14" s="16"/>
      <c r="Q14" s="138"/>
      <c r="R14" s="77"/>
      <c r="U14" s="31"/>
      <c r="V14" s="32" t="s">
        <v>24</v>
      </c>
      <c r="W14" s="33">
        <v>7</v>
      </c>
      <c r="X14" s="34" t="s">
        <v>108</v>
      </c>
      <c r="Y14" s="32"/>
      <c r="Z14" s="33"/>
      <c r="AA14" s="34"/>
      <c r="AB14" s="32"/>
      <c r="AC14" s="33"/>
      <c r="AD14" s="7"/>
      <c r="AE14" s="177"/>
    </row>
    <row r="15" spans="1:31" x14ac:dyDescent="0.25">
      <c r="A15" s="6" t="s">
        <v>131</v>
      </c>
      <c r="B15" s="7" t="s">
        <v>122</v>
      </c>
      <c r="C15" s="8" t="s">
        <v>2</v>
      </c>
      <c r="D15" s="7"/>
      <c r="E15" s="8"/>
      <c r="F15" s="7">
        <v>6</v>
      </c>
      <c r="G15" s="134">
        <f t="shared" si="0"/>
        <v>6</v>
      </c>
      <c r="I15" s="155">
        <f t="shared" si="1"/>
        <v>0</v>
      </c>
      <c r="J15" s="155">
        <f t="shared" si="2"/>
        <v>6</v>
      </c>
      <c r="K15" s="155">
        <f t="shared" si="3"/>
        <v>0</v>
      </c>
      <c r="L15" s="155">
        <f t="shared" si="4"/>
        <v>0</v>
      </c>
      <c r="M15" s="155">
        <f t="shared" si="5"/>
        <v>0</v>
      </c>
      <c r="O15" s="137"/>
      <c r="P15" s="16"/>
      <c r="Q15" s="138"/>
      <c r="R15" s="77"/>
      <c r="U15" s="47" t="s">
        <v>49</v>
      </c>
      <c r="V15" s="48" t="s">
        <v>74</v>
      </c>
      <c r="W15" s="49">
        <v>2</v>
      </c>
      <c r="X15" s="50" t="s">
        <v>102</v>
      </c>
      <c r="Y15" s="48" t="s">
        <v>24</v>
      </c>
      <c r="Z15" s="49">
        <v>9</v>
      </c>
      <c r="AA15" s="87" t="s">
        <v>110</v>
      </c>
      <c r="AB15" s="48" t="s">
        <v>23</v>
      </c>
      <c r="AC15" s="49">
        <v>5</v>
      </c>
      <c r="AD15" s="79" t="s">
        <v>112</v>
      </c>
      <c r="AE15" s="177">
        <f t="shared" ref="AE15" si="8">SUM(Z15:Z16,AC15:AC16,W15:W16)</f>
        <v>26</v>
      </c>
    </row>
    <row r="16" spans="1:31" x14ac:dyDescent="0.25">
      <c r="A16" s="80" t="s">
        <v>132</v>
      </c>
      <c r="B16" s="42" t="s">
        <v>133</v>
      </c>
      <c r="C16" s="42" t="s">
        <v>2</v>
      </c>
      <c r="D16" s="23"/>
      <c r="E16" s="23"/>
      <c r="F16" s="16">
        <v>8</v>
      </c>
      <c r="G16" s="57">
        <f t="shared" si="0"/>
        <v>8</v>
      </c>
      <c r="I16" s="155">
        <f t="shared" si="1"/>
        <v>0</v>
      </c>
      <c r="J16" s="155">
        <f t="shared" si="2"/>
        <v>8</v>
      </c>
      <c r="K16" s="155">
        <f t="shared" si="3"/>
        <v>0</v>
      </c>
      <c r="L16" s="155">
        <f t="shared" si="4"/>
        <v>0</v>
      </c>
      <c r="M16" s="155">
        <f t="shared" si="5"/>
        <v>0</v>
      </c>
      <c r="O16" s="137"/>
      <c r="P16" s="16"/>
      <c r="Q16" s="138"/>
      <c r="R16" s="77"/>
      <c r="U16" s="35"/>
      <c r="V16" s="36" t="s">
        <v>24</v>
      </c>
      <c r="W16" s="37">
        <v>6</v>
      </c>
      <c r="X16" s="38" t="s">
        <v>108</v>
      </c>
      <c r="Y16" s="36"/>
      <c r="Z16" s="37"/>
      <c r="AA16" s="38"/>
      <c r="AB16" s="36" t="s">
        <v>22</v>
      </c>
      <c r="AC16" s="37">
        <v>4</v>
      </c>
      <c r="AD16" s="39" t="s">
        <v>132</v>
      </c>
      <c r="AE16" s="177"/>
    </row>
    <row r="17" spans="1:31" ht="15.75" thickBot="1" x14ac:dyDescent="0.3">
      <c r="A17" s="22" t="s">
        <v>135</v>
      </c>
      <c r="B17" s="42" t="s">
        <v>134</v>
      </c>
      <c r="C17" s="42" t="s">
        <v>4</v>
      </c>
      <c r="D17" s="23"/>
      <c r="E17" s="23"/>
      <c r="F17" s="8">
        <v>3</v>
      </c>
      <c r="G17" s="134">
        <f t="shared" si="0"/>
        <v>3</v>
      </c>
      <c r="I17" s="155">
        <f t="shared" si="1"/>
        <v>0</v>
      </c>
      <c r="J17" s="155">
        <f t="shared" si="2"/>
        <v>0</v>
      </c>
      <c r="K17" s="155">
        <f t="shared" si="3"/>
        <v>0</v>
      </c>
      <c r="L17" s="155">
        <f t="shared" si="4"/>
        <v>3</v>
      </c>
      <c r="M17" s="155">
        <f t="shared" si="5"/>
        <v>0</v>
      </c>
      <c r="O17" s="142"/>
      <c r="P17" s="23"/>
      <c r="Q17" s="143"/>
      <c r="R17" s="75"/>
      <c r="U17" s="31" t="s">
        <v>9</v>
      </c>
      <c r="V17" s="32" t="s">
        <v>23</v>
      </c>
      <c r="W17" s="33">
        <v>10</v>
      </c>
      <c r="X17" s="84" t="s">
        <v>104</v>
      </c>
      <c r="Y17" s="48" t="s">
        <v>24</v>
      </c>
      <c r="Z17" s="49">
        <v>9</v>
      </c>
      <c r="AA17" s="50" t="s">
        <v>110</v>
      </c>
      <c r="AB17" s="32" t="s">
        <v>21</v>
      </c>
      <c r="AC17" s="33">
        <v>4</v>
      </c>
      <c r="AD17" s="7" t="s">
        <v>112</v>
      </c>
      <c r="AE17" s="177">
        <f t="shared" ref="AE17" si="9">SUM(Z17:Z18,AC17:AC18,W17:W18)</f>
        <v>28</v>
      </c>
    </row>
    <row r="18" spans="1:31" ht="15.75" thickBot="1" x14ac:dyDescent="0.3">
      <c r="A18" s="88"/>
      <c r="B18" s="69"/>
      <c r="C18" s="70" t="s">
        <v>1</v>
      </c>
      <c r="D18" s="69"/>
      <c r="E18" s="69"/>
      <c r="F18" s="69">
        <v>2</v>
      </c>
      <c r="G18" s="140">
        <f t="shared" si="0"/>
        <v>2</v>
      </c>
      <c r="I18" s="155">
        <f t="shared" si="1"/>
        <v>2</v>
      </c>
      <c r="J18" s="155">
        <f t="shared" si="2"/>
        <v>0</v>
      </c>
      <c r="K18" s="155">
        <f t="shared" si="3"/>
        <v>0</v>
      </c>
      <c r="L18" s="155">
        <f t="shared" si="4"/>
        <v>0</v>
      </c>
      <c r="M18" s="155">
        <f t="shared" si="5"/>
        <v>0</v>
      </c>
      <c r="O18" s="144"/>
      <c r="P18" s="145"/>
      <c r="Q18" s="145"/>
      <c r="R18" s="146"/>
      <c r="U18" s="31"/>
      <c r="V18" s="32" t="s">
        <v>24</v>
      </c>
      <c r="W18" s="33">
        <v>2</v>
      </c>
      <c r="X18" s="34" t="s">
        <v>108</v>
      </c>
      <c r="Y18" s="32"/>
      <c r="Z18" s="33"/>
      <c r="AA18" s="34"/>
      <c r="AB18" s="32" t="s">
        <v>23</v>
      </c>
      <c r="AC18" s="33">
        <v>3</v>
      </c>
      <c r="AD18" s="9" t="s">
        <v>135</v>
      </c>
      <c r="AE18" s="177"/>
    </row>
    <row r="19" spans="1:31" ht="15.75" thickBot="1" x14ac:dyDescent="0.3">
      <c r="U19" s="47" t="s">
        <v>8</v>
      </c>
      <c r="V19" s="48" t="s">
        <v>22</v>
      </c>
      <c r="W19" s="49">
        <v>5</v>
      </c>
      <c r="X19" s="50" t="s">
        <v>106</v>
      </c>
      <c r="Y19" s="48" t="s">
        <v>24</v>
      </c>
      <c r="Z19" s="49">
        <v>10</v>
      </c>
      <c r="AA19" s="50" t="s">
        <v>110</v>
      </c>
      <c r="AB19" s="48" t="s">
        <v>22</v>
      </c>
      <c r="AC19" s="49">
        <v>6</v>
      </c>
      <c r="AD19" s="40" t="s">
        <v>120</v>
      </c>
      <c r="AE19" s="177">
        <f t="shared" ref="AE19" si="10">SUM(Z19:Z20,AC19:AC20,W19:W20)</f>
        <v>30</v>
      </c>
    </row>
    <row r="20" spans="1:31" ht="15.75" thickBot="1" x14ac:dyDescent="0.3">
      <c r="A20" s="141" t="s">
        <v>14</v>
      </c>
      <c r="B20" s="91"/>
      <c r="C20" s="91"/>
      <c r="D20" s="133">
        <f>SUM(D2:D18)</f>
        <v>72</v>
      </c>
      <c r="E20" s="133">
        <f>SUM(E2:E18)</f>
        <v>68</v>
      </c>
      <c r="F20" s="133">
        <f>SUM(F2:F18)</f>
        <v>53</v>
      </c>
      <c r="G20" s="133">
        <f>SUM(G2:G18)</f>
        <v>193</v>
      </c>
      <c r="U20" s="35"/>
      <c r="V20" s="36" t="s">
        <v>24</v>
      </c>
      <c r="W20" s="37">
        <v>7</v>
      </c>
      <c r="X20" s="38" t="s">
        <v>108</v>
      </c>
      <c r="Y20" s="36"/>
      <c r="Z20" s="37"/>
      <c r="AA20" s="38"/>
      <c r="AB20" s="36" t="s">
        <v>74</v>
      </c>
      <c r="AC20" s="37">
        <v>2</v>
      </c>
      <c r="AD20" s="39"/>
      <c r="AE20" s="177"/>
    </row>
    <row r="21" spans="1:31" x14ac:dyDescent="0.25">
      <c r="U21" s="31" t="s">
        <v>13</v>
      </c>
      <c r="V21" s="32" t="s">
        <v>24</v>
      </c>
      <c r="W21" s="33">
        <v>12</v>
      </c>
      <c r="X21" s="34" t="s">
        <v>108</v>
      </c>
      <c r="Y21" s="32" t="s">
        <v>24</v>
      </c>
      <c r="Z21" s="33">
        <v>10</v>
      </c>
      <c r="AA21" s="84" t="s">
        <v>110</v>
      </c>
      <c r="AB21" s="32" t="s">
        <v>21</v>
      </c>
      <c r="AC21" s="33">
        <v>6</v>
      </c>
      <c r="AD21" s="85" t="s">
        <v>136</v>
      </c>
      <c r="AE21" s="177">
        <f t="shared" ref="AE21" si="11">SUM(Z21:Z22,AC21:AC22,W21:W22)</f>
        <v>28</v>
      </c>
    </row>
    <row r="22" spans="1:31" x14ac:dyDescent="0.25">
      <c r="S22" s="161"/>
      <c r="U22" s="31"/>
      <c r="V22" s="32"/>
      <c r="W22" s="33"/>
      <c r="X22" s="34"/>
      <c r="Y22" s="32"/>
      <c r="Z22" s="33"/>
      <c r="AA22" s="34"/>
      <c r="AB22" s="32"/>
      <c r="AC22" s="33"/>
      <c r="AD22" s="7"/>
      <c r="AE22" s="177"/>
    </row>
    <row r="23" spans="1:31" ht="15.75" thickBot="1" x14ac:dyDescent="0.3">
      <c r="O23" s="30"/>
      <c r="U23" s="47" t="s">
        <v>12</v>
      </c>
      <c r="V23" s="48" t="s">
        <v>74</v>
      </c>
      <c r="W23" s="49">
        <v>7</v>
      </c>
      <c r="X23" s="50" t="s">
        <v>102</v>
      </c>
      <c r="Y23" s="48" t="s">
        <v>24</v>
      </c>
      <c r="Z23" s="49">
        <v>10</v>
      </c>
      <c r="AA23" s="50" t="s">
        <v>115</v>
      </c>
      <c r="AB23" s="48" t="s">
        <v>23</v>
      </c>
      <c r="AC23" s="49">
        <v>5</v>
      </c>
      <c r="AD23" s="40" t="s">
        <v>112</v>
      </c>
      <c r="AE23" s="177">
        <f t="shared" ref="AE23" si="12">SUM(Z23:Z24,AC23:AC24,W23:W24)</f>
        <v>28</v>
      </c>
    </row>
    <row r="24" spans="1:31" ht="15.75" thickBot="1" x14ac:dyDescent="0.3">
      <c r="A24" s="1" t="s">
        <v>15</v>
      </c>
      <c r="B24" s="2" t="s">
        <v>16</v>
      </c>
      <c r="C24" s="3" t="s">
        <v>17</v>
      </c>
      <c r="D24" s="2" t="s">
        <v>97</v>
      </c>
      <c r="E24" s="3" t="s">
        <v>98</v>
      </c>
      <c r="F24" s="2" t="s">
        <v>99</v>
      </c>
      <c r="G24" s="5" t="s">
        <v>100</v>
      </c>
      <c r="I24" s="155" t="s">
        <v>21</v>
      </c>
      <c r="J24" s="155" t="s">
        <v>22</v>
      </c>
      <c r="K24" s="155" t="s">
        <v>74</v>
      </c>
      <c r="L24" s="155" t="s">
        <v>23</v>
      </c>
      <c r="M24" s="155" t="s">
        <v>24</v>
      </c>
      <c r="U24" s="63"/>
      <c r="V24" s="64"/>
      <c r="W24" s="174"/>
      <c r="X24" s="66"/>
      <c r="Y24" s="64" t="s">
        <v>21</v>
      </c>
      <c r="Z24" s="65">
        <v>2</v>
      </c>
      <c r="AA24" s="66" t="s">
        <v>117</v>
      </c>
      <c r="AB24" s="64" t="s">
        <v>22</v>
      </c>
      <c r="AC24" s="65">
        <v>4</v>
      </c>
      <c r="AD24" s="67" t="s">
        <v>120</v>
      </c>
      <c r="AE24" s="178"/>
    </row>
    <row r="25" spans="1:31" x14ac:dyDescent="0.25">
      <c r="A25" s="6" t="s">
        <v>102</v>
      </c>
      <c r="B25" s="7" t="s">
        <v>103</v>
      </c>
      <c r="C25" s="8" t="s">
        <v>3</v>
      </c>
      <c r="D25" s="165">
        <v>30</v>
      </c>
      <c r="E25" s="8"/>
      <c r="F25" s="173"/>
      <c r="G25" s="167">
        <f t="shared" ref="G25:G41" si="13">SUM(D25:F25)</f>
        <v>30</v>
      </c>
      <c r="I25" s="155">
        <f t="shared" ref="I25:I41" si="14">IF($C25="Responsabile",$G25,0)</f>
        <v>0</v>
      </c>
      <c r="J25" s="155">
        <f t="shared" ref="J25:J41" si="15">IF($C25="Amministratore",$G25,0)</f>
        <v>0</v>
      </c>
      <c r="K25" s="155">
        <f t="shared" ref="K25:K41" si="16">IF($C25="Analista",$G25,0)</f>
        <v>30</v>
      </c>
      <c r="L25" s="155">
        <f t="shared" ref="L25:L41" si="17">IF($C25="Verificatore",$G25,0)</f>
        <v>0</v>
      </c>
      <c r="M25" s="155">
        <f t="shared" ref="M25:M41" si="18">IF($C25="Progettista",$G25,0)</f>
        <v>0</v>
      </c>
      <c r="O25" s="12" t="s">
        <v>1</v>
      </c>
      <c r="P25" s="13">
        <f>SUM(I25:I41)</f>
        <v>17</v>
      </c>
      <c r="Q25" s="14">
        <f>P25*R25</f>
        <v>510</v>
      </c>
      <c r="R25" s="155">
        <v>30</v>
      </c>
    </row>
    <row r="26" spans="1:31" x14ac:dyDescent="0.25">
      <c r="A26" s="22" t="s">
        <v>104</v>
      </c>
      <c r="B26" s="40" t="s">
        <v>105</v>
      </c>
      <c r="C26" s="23" t="s">
        <v>4</v>
      </c>
      <c r="D26" s="40">
        <v>10</v>
      </c>
      <c r="E26" s="23"/>
      <c r="F26" s="40"/>
      <c r="G26" s="59">
        <f t="shared" si="13"/>
        <v>10</v>
      </c>
      <c r="I26" s="155">
        <f t="shared" si="14"/>
        <v>0</v>
      </c>
      <c r="J26" s="155">
        <f t="shared" si="15"/>
        <v>0</v>
      </c>
      <c r="K26" s="155">
        <f t="shared" si="16"/>
        <v>0</v>
      </c>
      <c r="L26" s="155">
        <f t="shared" si="17"/>
        <v>10</v>
      </c>
      <c r="M26" s="155">
        <f t="shared" si="18"/>
        <v>0</v>
      </c>
      <c r="O26" s="15" t="s">
        <v>2</v>
      </c>
      <c r="P26" s="16">
        <f>SUM(J25:J41)</f>
        <v>19</v>
      </c>
      <c r="Q26" s="17">
        <f t="shared" ref="Q26:Q29" si="19">P26*R26</f>
        <v>380</v>
      </c>
      <c r="R26" s="155">
        <v>20</v>
      </c>
      <c r="W26">
        <f>SUM(W11:W23)</f>
        <v>72</v>
      </c>
      <c r="Z26">
        <f>SUM(Z11:Z24)</f>
        <v>68</v>
      </c>
      <c r="AC26">
        <f>SUM(AC11:AC24)</f>
        <v>53</v>
      </c>
      <c r="AD26" s="30"/>
    </row>
    <row r="27" spans="1:31" ht="15.75" thickBot="1" x14ac:dyDescent="0.3">
      <c r="A27" s="12"/>
      <c r="B27" s="39"/>
      <c r="C27" s="13" t="s">
        <v>1</v>
      </c>
      <c r="D27" s="39">
        <v>4</v>
      </c>
      <c r="E27" s="13"/>
      <c r="F27" s="39"/>
      <c r="G27" s="54">
        <f t="shared" si="13"/>
        <v>4</v>
      </c>
      <c r="I27" s="155">
        <f t="shared" si="14"/>
        <v>4</v>
      </c>
      <c r="J27" s="155">
        <f t="shared" si="15"/>
        <v>0</v>
      </c>
      <c r="K27" s="155">
        <f t="shared" si="16"/>
        <v>0</v>
      </c>
      <c r="L27" s="155">
        <f t="shared" si="17"/>
        <v>0</v>
      </c>
      <c r="M27" s="155">
        <f t="shared" si="18"/>
        <v>0</v>
      </c>
      <c r="O27" s="15" t="s">
        <v>3</v>
      </c>
      <c r="P27" s="175">
        <f>SUM(K25:K41)</f>
        <v>30</v>
      </c>
      <c r="Q27" s="170">
        <f t="shared" si="19"/>
        <v>750</v>
      </c>
      <c r="R27" s="155">
        <v>25</v>
      </c>
    </row>
    <row r="28" spans="1:31" x14ac:dyDescent="0.25">
      <c r="A28" s="6" t="s">
        <v>106</v>
      </c>
      <c r="B28" s="7" t="s">
        <v>107</v>
      </c>
      <c r="C28" s="8" t="s">
        <v>2</v>
      </c>
      <c r="D28" s="7">
        <v>5</v>
      </c>
      <c r="E28" s="8"/>
      <c r="F28" s="7"/>
      <c r="G28" s="134">
        <f t="shared" si="13"/>
        <v>5</v>
      </c>
      <c r="I28" s="155">
        <f t="shared" si="14"/>
        <v>0</v>
      </c>
      <c r="J28" s="155">
        <f t="shared" si="15"/>
        <v>5</v>
      </c>
      <c r="K28" s="155">
        <f t="shared" si="16"/>
        <v>0</v>
      </c>
      <c r="L28" s="155">
        <f t="shared" si="17"/>
        <v>0</v>
      </c>
      <c r="M28" s="155">
        <f t="shared" si="18"/>
        <v>0</v>
      </c>
      <c r="O28" s="15" t="s">
        <v>4</v>
      </c>
      <c r="P28" s="16">
        <f>SUM(L25:L41)</f>
        <v>31</v>
      </c>
      <c r="Q28" s="17">
        <f t="shared" si="19"/>
        <v>465</v>
      </c>
      <c r="R28" s="155">
        <v>15</v>
      </c>
      <c r="U28" s="204" t="s">
        <v>0</v>
      </c>
      <c r="V28" s="189" t="s">
        <v>18</v>
      </c>
      <c r="W28" s="192"/>
      <c r="X28" s="193"/>
      <c r="Y28" s="189" t="s">
        <v>19</v>
      </c>
      <c r="Z28" s="192"/>
      <c r="AA28" s="193"/>
      <c r="AB28" s="189" t="s">
        <v>114</v>
      </c>
      <c r="AC28" s="192"/>
      <c r="AD28" s="193"/>
      <c r="AE28" s="204" t="s">
        <v>14</v>
      </c>
    </row>
    <row r="29" spans="1:31" ht="15.75" thickBot="1" x14ac:dyDescent="0.3">
      <c r="A29" s="6"/>
      <c r="B29" s="7"/>
      <c r="C29" s="8" t="s">
        <v>1</v>
      </c>
      <c r="D29" s="7">
        <v>1</v>
      </c>
      <c r="E29" s="8"/>
      <c r="F29" s="7"/>
      <c r="G29" s="134">
        <f t="shared" si="13"/>
        <v>1</v>
      </c>
      <c r="I29" s="155">
        <f t="shared" si="14"/>
        <v>1</v>
      </c>
      <c r="J29" s="155">
        <f t="shared" si="15"/>
        <v>0</v>
      </c>
      <c r="K29" s="155">
        <f t="shared" si="16"/>
        <v>0</v>
      </c>
      <c r="L29" s="155">
        <f t="shared" si="17"/>
        <v>0</v>
      </c>
      <c r="M29" s="155">
        <f t="shared" si="18"/>
        <v>0</v>
      </c>
      <c r="O29" s="22" t="s">
        <v>5</v>
      </c>
      <c r="P29" s="176">
        <f>SUM(M25:M41)</f>
        <v>96</v>
      </c>
      <c r="Q29" s="169">
        <f t="shared" si="19"/>
        <v>2112</v>
      </c>
      <c r="R29" s="155">
        <v>22</v>
      </c>
      <c r="U29" s="205"/>
      <c r="V29" s="26" t="s">
        <v>26</v>
      </c>
      <c r="W29" s="27" t="s">
        <v>38</v>
      </c>
      <c r="X29" s="28" t="s">
        <v>39</v>
      </c>
      <c r="Y29" s="26" t="s">
        <v>26</v>
      </c>
      <c r="Z29" s="27" t="s">
        <v>38</v>
      </c>
      <c r="AA29" s="28" t="s">
        <v>39</v>
      </c>
      <c r="AB29" s="26" t="s">
        <v>26</v>
      </c>
      <c r="AC29" s="27" t="s">
        <v>38</v>
      </c>
      <c r="AD29" s="29" t="s">
        <v>39</v>
      </c>
      <c r="AE29" s="205"/>
    </row>
    <row r="30" spans="1:31" ht="15.75" thickBot="1" x14ac:dyDescent="0.3">
      <c r="A30" s="15" t="s">
        <v>108</v>
      </c>
      <c r="B30" s="18" t="s">
        <v>109</v>
      </c>
      <c r="C30" s="16" t="s">
        <v>5</v>
      </c>
      <c r="D30" s="18">
        <v>34</v>
      </c>
      <c r="E30" s="163">
        <v>8</v>
      </c>
      <c r="F30" s="18"/>
      <c r="G30" s="164">
        <f t="shared" si="13"/>
        <v>42</v>
      </c>
      <c r="I30" s="155">
        <f t="shared" si="14"/>
        <v>0</v>
      </c>
      <c r="J30" s="155">
        <f t="shared" si="15"/>
        <v>0</v>
      </c>
      <c r="K30" s="155">
        <f t="shared" si="16"/>
        <v>0</v>
      </c>
      <c r="L30" s="155">
        <f t="shared" si="17"/>
        <v>0</v>
      </c>
      <c r="M30" s="155">
        <f t="shared" si="18"/>
        <v>42</v>
      </c>
      <c r="O30" s="118" t="s">
        <v>14</v>
      </c>
      <c r="P30" s="3">
        <f>SUM(P25:P29)</f>
        <v>193</v>
      </c>
      <c r="Q30" s="25">
        <f>SUM(Q25:Q29)</f>
        <v>4217</v>
      </c>
      <c r="U30" s="31" t="s">
        <v>7</v>
      </c>
      <c r="V30" s="32" t="s">
        <v>74</v>
      </c>
      <c r="W30" s="33">
        <v>12</v>
      </c>
      <c r="X30" s="34" t="s">
        <v>102</v>
      </c>
      <c r="Y30" s="32" t="s">
        <v>24</v>
      </c>
      <c r="Z30" s="33">
        <v>8</v>
      </c>
      <c r="AA30" s="34" t="s">
        <v>108</v>
      </c>
      <c r="AB30" s="32" t="s">
        <v>24</v>
      </c>
      <c r="AC30" s="33">
        <v>7</v>
      </c>
      <c r="AD30" s="7" t="s">
        <v>110</v>
      </c>
      <c r="AE30" s="203">
        <f>SUM(Z30:Z31,AC30:AC31,W30:W31)</f>
        <v>27</v>
      </c>
    </row>
    <row r="31" spans="1:31" x14ac:dyDescent="0.25">
      <c r="A31" s="6" t="s">
        <v>110</v>
      </c>
      <c r="B31" s="7" t="s">
        <v>111</v>
      </c>
      <c r="C31" s="8" t="s">
        <v>5</v>
      </c>
      <c r="D31" s="7"/>
      <c r="E31" s="8">
        <v>34</v>
      </c>
      <c r="F31" s="7">
        <v>14</v>
      </c>
      <c r="G31" s="134">
        <f t="shared" si="13"/>
        <v>48</v>
      </c>
      <c r="I31" s="155">
        <f t="shared" si="14"/>
        <v>0</v>
      </c>
      <c r="J31" s="155">
        <f t="shared" si="15"/>
        <v>0</v>
      </c>
      <c r="K31" s="155">
        <f t="shared" si="16"/>
        <v>0</v>
      </c>
      <c r="L31" s="155">
        <f t="shared" si="17"/>
        <v>0</v>
      </c>
      <c r="M31" s="155">
        <f t="shared" si="18"/>
        <v>48</v>
      </c>
      <c r="U31" s="35"/>
      <c r="V31" s="36"/>
      <c r="W31" s="37"/>
      <c r="X31" s="38"/>
      <c r="Y31" s="36"/>
      <c r="Z31" s="37"/>
      <c r="AA31" s="38"/>
      <c r="AB31" s="36"/>
      <c r="AC31" s="37"/>
      <c r="AD31" s="139"/>
      <c r="AE31" s="185"/>
    </row>
    <row r="32" spans="1:31" x14ac:dyDescent="0.25">
      <c r="A32" s="22" t="s">
        <v>112</v>
      </c>
      <c r="B32" s="40" t="s">
        <v>113</v>
      </c>
      <c r="C32" s="23" t="s">
        <v>4</v>
      </c>
      <c r="D32" s="40"/>
      <c r="E32" s="23"/>
      <c r="F32" s="40">
        <v>10</v>
      </c>
      <c r="G32" s="59">
        <f t="shared" si="13"/>
        <v>10</v>
      </c>
      <c r="I32" s="155">
        <f t="shared" si="14"/>
        <v>0</v>
      </c>
      <c r="J32" s="155">
        <f t="shared" si="15"/>
        <v>0</v>
      </c>
      <c r="K32" s="155">
        <f t="shared" si="16"/>
        <v>0</v>
      </c>
      <c r="L32" s="155">
        <f t="shared" si="17"/>
        <v>10</v>
      </c>
      <c r="M32" s="155">
        <f t="shared" si="18"/>
        <v>0</v>
      </c>
      <c r="U32" s="31" t="s">
        <v>11</v>
      </c>
      <c r="V32" s="32" t="s">
        <v>21</v>
      </c>
      <c r="W32" s="33">
        <v>5</v>
      </c>
      <c r="X32" s="34" t="s">
        <v>119</v>
      </c>
      <c r="Y32" s="32" t="s">
        <v>23</v>
      </c>
      <c r="Z32" s="33">
        <v>8</v>
      </c>
      <c r="AA32" s="34" t="s">
        <v>117</v>
      </c>
      <c r="AB32" s="32" t="s">
        <v>24</v>
      </c>
      <c r="AC32" s="33">
        <v>7</v>
      </c>
      <c r="AD32" s="7" t="s">
        <v>110</v>
      </c>
      <c r="AE32" s="201">
        <f t="shared" ref="AE32" si="20">SUM(Z32:Z33,AC32:AC33,W32:W33)</f>
        <v>27</v>
      </c>
    </row>
    <row r="33" spans="1:31" x14ac:dyDescent="0.25">
      <c r="A33" s="12"/>
      <c r="B33" s="39"/>
      <c r="C33" s="13" t="s">
        <v>1</v>
      </c>
      <c r="D33" s="39"/>
      <c r="E33" s="13"/>
      <c r="F33" s="39">
        <v>4</v>
      </c>
      <c r="G33" s="54">
        <f t="shared" si="13"/>
        <v>4</v>
      </c>
      <c r="I33" s="155">
        <f t="shared" si="14"/>
        <v>4</v>
      </c>
      <c r="J33" s="155">
        <f t="shared" si="15"/>
        <v>0</v>
      </c>
      <c r="K33" s="155">
        <f t="shared" si="16"/>
        <v>0</v>
      </c>
      <c r="L33" s="155">
        <f t="shared" si="17"/>
        <v>0</v>
      </c>
      <c r="M33" s="155">
        <f t="shared" si="18"/>
        <v>0</v>
      </c>
      <c r="U33" s="31"/>
      <c r="V33" s="32" t="s">
        <v>24</v>
      </c>
      <c r="W33" s="33">
        <v>7</v>
      </c>
      <c r="X33" s="34" t="s">
        <v>108</v>
      </c>
      <c r="Y33" s="32"/>
      <c r="Z33" s="33"/>
      <c r="AA33" s="34"/>
      <c r="AB33" s="32"/>
      <c r="AC33" s="33"/>
      <c r="AD33" s="7"/>
      <c r="AE33" s="185"/>
    </row>
    <row r="34" spans="1:31" x14ac:dyDescent="0.25">
      <c r="A34" s="6" t="s">
        <v>115</v>
      </c>
      <c r="B34" s="7" t="s">
        <v>116</v>
      </c>
      <c r="C34" s="8" t="s">
        <v>5</v>
      </c>
      <c r="D34" s="7"/>
      <c r="E34" s="8">
        <v>6</v>
      </c>
      <c r="F34" s="7"/>
      <c r="G34" s="134">
        <f t="shared" si="13"/>
        <v>6</v>
      </c>
      <c r="I34" s="155">
        <f t="shared" si="14"/>
        <v>0</v>
      </c>
      <c r="J34" s="155">
        <f t="shared" si="15"/>
        <v>0</v>
      </c>
      <c r="K34" s="155">
        <f t="shared" si="16"/>
        <v>0</v>
      </c>
      <c r="L34" s="155">
        <f t="shared" si="17"/>
        <v>0</v>
      </c>
      <c r="M34" s="155">
        <f t="shared" si="18"/>
        <v>6</v>
      </c>
      <c r="U34" s="47" t="s">
        <v>49</v>
      </c>
      <c r="V34" s="48" t="s">
        <v>74</v>
      </c>
      <c r="W34" s="49">
        <v>6</v>
      </c>
      <c r="X34" s="50" t="s">
        <v>102</v>
      </c>
      <c r="Y34" s="48" t="s">
        <v>24</v>
      </c>
      <c r="Z34" s="49">
        <v>8</v>
      </c>
      <c r="AA34" s="87" t="s">
        <v>110</v>
      </c>
      <c r="AB34" s="48" t="s">
        <v>23</v>
      </c>
      <c r="AC34" s="49">
        <v>5</v>
      </c>
      <c r="AD34" s="79" t="s">
        <v>112</v>
      </c>
      <c r="AE34" s="201">
        <f t="shared" ref="AE34" si="21">SUM(Z34:Z35,AC34:AC35,W34:W35)</f>
        <v>29</v>
      </c>
    </row>
    <row r="35" spans="1:31" x14ac:dyDescent="0.25">
      <c r="A35" s="22" t="s">
        <v>117</v>
      </c>
      <c r="B35" s="40" t="s">
        <v>118</v>
      </c>
      <c r="C35" s="23" t="s">
        <v>4</v>
      </c>
      <c r="D35" s="40"/>
      <c r="E35" s="23">
        <v>8</v>
      </c>
      <c r="F35" s="40"/>
      <c r="G35" s="59">
        <f t="shared" si="13"/>
        <v>8</v>
      </c>
      <c r="I35" s="155">
        <f t="shared" si="14"/>
        <v>0</v>
      </c>
      <c r="J35" s="155">
        <f t="shared" si="15"/>
        <v>0</v>
      </c>
      <c r="K35" s="155">
        <f t="shared" si="16"/>
        <v>0</v>
      </c>
      <c r="L35" s="155">
        <f t="shared" si="17"/>
        <v>8</v>
      </c>
      <c r="M35" s="155">
        <f t="shared" si="18"/>
        <v>0</v>
      </c>
      <c r="U35" s="35"/>
      <c r="V35" s="36" t="s">
        <v>24</v>
      </c>
      <c r="W35" s="37">
        <v>6</v>
      </c>
      <c r="X35" s="38" t="s">
        <v>108</v>
      </c>
      <c r="Y35" s="36"/>
      <c r="Z35" s="37"/>
      <c r="AA35" s="38"/>
      <c r="AB35" s="36" t="s">
        <v>22</v>
      </c>
      <c r="AC35" s="37">
        <v>4</v>
      </c>
      <c r="AD35" s="39" t="s">
        <v>132</v>
      </c>
      <c r="AE35" s="185"/>
    </row>
    <row r="36" spans="1:31" x14ac:dyDescent="0.25">
      <c r="A36" s="12"/>
      <c r="B36" s="39"/>
      <c r="C36" s="13" t="s">
        <v>1</v>
      </c>
      <c r="D36" s="39"/>
      <c r="E36" s="13">
        <v>2</v>
      </c>
      <c r="F36" s="39"/>
      <c r="G36" s="54">
        <f t="shared" si="13"/>
        <v>2</v>
      </c>
      <c r="I36" s="155">
        <f t="shared" si="14"/>
        <v>2</v>
      </c>
      <c r="J36" s="155">
        <f t="shared" si="15"/>
        <v>0</v>
      </c>
      <c r="K36" s="155">
        <f t="shared" si="16"/>
        <v>0</v>
      </c>
      <c r="L36" s="155">
        <f t="shared" si="17"/>
        <v>0</v>
      </c>
      <c r="M36" s="155">
        <f t="shared" si="18"/>
        <v>0</v>
      </c>
      <c r="U36" s="31" t="s">
        <v>9</v>
      </c>
      <c r="V36" s="32" t="s">
        <v>23</v>
      </c>
      <c r="W36" s="33">
        <v>10</v>
      </c>
      <c r="X36" s="84" t="s">
        <v>104</v>
      </c>
      <c r="Y36" s="48" t="s">
        <v>24</v>
      </c>
      <c r="Z36" s="49">
        <v>8</v>
      </c>
      <c r="AA36" s="50" t="s">
        <v>110</v>
      </c>
      <c r="AB36" s="32" t="s">
        <v>21</v>
      </c>
      <c r="AC36" s="33">
        <v>4</v>
      </c>
      <c r="AD36" s="7" t="s">
        <v>112</v>
      </c>
      <c r="AE36" s="201">
        <f t="shared" ref="AE36" si="22">SUM(Z36:Z37,AC36:AC37,W36:W37)</f>
        <v>27</v>
      </c>
    </row>
    <row r="37" spans="1:31" x14ac:dyDescent="0.25">
      <c r="A37" s="6" t="s">
        <v>120</v>
      </c>
      <c r="B37" s="7" t="s">
        <v>121</v>
      </c>
      <c r="C37" s="8" t="s">
        <v>1</v>
      </c>
      <c r="D37" s="7"/>
      <c r="E37" s="8"/>
      <c r="F37" s="7">
        <v>4</v>
      </c>
      <c r="G37" s="134">
        <f t="shared" si="13"/>
        <v>4</v>
      </c>
      <c r="I37" s="155">
        <f t="shared" si="14"/>
        <v>4</v>
      </c>
      <c r="J37" s="155">
        <f t="shared" si="15"/>
        <v>0</v>
      </c>
      <c r="K37" s="155">
        <f t="shared" si="16"/>
        <v>0</v>
      </c>
      <c r="L37" s="155">
        <f t="shared" si="17"/>
        <v>0</v>
      </c>
      <c r="M37" s="155">
        <f t="shared" si="18"/>
        <v>0</v>
      </c>
      <c r="U37" s="31"/>
      <c r="V37" s="32" t="s">
        <v>24</v>
      </c>
      <c r="W37" s="33">
        <v>2</v>
      </c>
      <c r="X37" s="34" t="s">
        <v>108</v>
      </c>
      <c r="Y37" s="32"/>
      <c r="Z37" s="33"/>
      <c r="AA37" s="34"/>
      <c r="AB37" s="32" t="s">
        <v>23</v>
      </c>
      <c r="AC37" s="33">
        <v>3</v>
      </c>
      <c r="AD37" s="9" t="s">
        <v>135</v>
      </c>
      <c r="AE37" s="185"/>
    </row>
    <row r="38" spans="1:31" x14ac:dyDescent="0.25">
      <c r="A38" s="6" t="s">
        <v>131</v>
      </c>
      <c r="B38" s="7" t="s">
        <v>122</v>
      </c>
      <c r="C38" s="8" t="s">
        <v>2</v>
      </c>
      <c r="D38" s="7"/>
      <c r="E38" s="8"/>
      <c r="F38" s="7">
        <v>10</v>
      </c>
      <c r="G38" s="134">
        <f t="shared" si="13"/>
        <v>10</v>
      </c>
      <c r="I38" s="155">
        <f t="shared" si="14"/>
        <v>0</v>
      </c>
      <c r="J38" s="155">
        <f t="shared" si="15"/>
        <v>10</v>
      </c>
      <c r="K38" s="155">
        <f t="shared" si="16"/>
        <v>0</v>
      </c>
      <c r="L38" s="155">
        <f t="shared" si="17"/>
        <v>0</v>
      </c>
      <c r="M38" s="155">
        <f t="shared" si="18"/>
        <v>0</v>
      </c>
      <c r="U38" s="47" t="s">
        <v>8</v>
      </c>
      <c r="V38" s="48" t="s">
        <v>22</v>
      </c>
      <c r="W38" s="49">
        <v>5</v>
      </c>
      <c r="X38" s="50" t="s">
        <v>106</v>
      </c>
      <c r="Y38" s="48" t="s">
        <v>24</v>
      </c>
      <c r="Z38" s="49">
        <v>9</v>
      </c>
      <c r="AA38" s="50" t="s">
        <v>110</v>
      </c>
      <c r="AB38" s="48" t="s">
        <v>22</v>
      </c>
      <c r="AC38" s="49">
        <v>6</v>
      </c>
      <c r="AD38" s="40" t="s">
        <v>120</v>
      </c>
      <c r="AE38" s="201">
        <f t="shared" ref="AE38" si="23">SUM(Z38:Z39,AC38:AC39,W38:W39)</f>
        <v>27</v>
      </c>
    </row>
    <row r="39" spans="1:31" x14ac:dyDescent="0.25">
      <c r="A39" s="80" t="s">
        <v>132</v>
      </c>
      <c r="B39" s="42" t="s">
        <v>133</v>
      </c>
      <c r="C39" s="42" t="s">
        <v>2</v>
      </c>
      <c r="D39" s="23"/>
      <c r="E39" s="23"/>
      <c r="F39" s="16">
        <v>4</v>
      </c>
      <c r="G39" s="57">
        <f t="shared" si="13"/>
        <v>4</v>
      </c>
      <c r="I39" s="155">
        <f t="shared" si="14"/>
        <v>0</v>
      </c>
      <c r="J39" s="155">
        <f t="shared" si="15"/>
        <v>4</v>
      </c>
      <c r="K39" s="155">
        <f t="shared" si="16"/>
        <v>0</v>
      </c>
      <c r="L39" s="155">
        <f t="shared" si="17"/>
        <v>0</v>
      </c>
      <c r="M39" s="155">
        <f t="shared" si="18"/>
        <v>0</v>
      </c>
      <c r="U39" s="35"/>
      <c r="V39" s="36" t="s">
        <v>24</v>
      </c>
      <c r="W39" s="37">
        <v>7</v>
      </c>
      <c r="X39" s="38" t="s">
        <v>108</v>
      </c>
      <c r="Y39" s="36"/>
      <c r="Z39" s="37"/>
      <c r="AA39" s="38"/>
      <c r="AB39" s="36"/>
      <c r="AC39" s="37"/>
      <c r="AD39" s="39"/>
      <c r="AE39" s="185"/>
    </row>
    <row r="40" spans="1:31" x14ac:dyDescent="0.25">
      <c r="A40" s="22" t="s">
        <v>135</v>
      </c>
      <c r="B40" s="42" t="s">
        <v>134</v>
      </c>
      <c r="C40" s="42" t="s">
        <v>4</v>
      </c>
      <c r="D40" s="23"/>
      <c r="E40" s="23"/>
      <c r="F40" s="8">
        <v>3</v>
      </c>
      <c r="G40" s="134">
        <f t="shared" si="13"/>
        <v>3</v>
      </c>
      <c r="I40" s="155">
        <f t="shared" si="14"/>
        <v>0</v>
      </c>
      <c r="J40" s="155">
        <f t="shared" si="15"/>
        <v>0</v>
      </c>
      <c r="K40" s="155">
        <f t="shared" si="16"/>
        <v>0</v>
      </c>
      <c r="L40" s="155">
        <f t="shared" si="17"/>
        <v>3</v>
      </c>
      <c r="M40" s="155">
        <f t="shared" si="18"/>
        <v>0</v>
      </c>
      <c r="U40" s="31" t="s">
        <v>13</v>
      </c>
      <c r="V40" s="32" t="s">
        <v>24</v>
      </c>
      <c r="W40" s="33">
        <v>12</v>
      </c>
      <c r="X40" s="34" t="s">
        <v>108</v>
      </c>
      <c r="Y40" s="32" t="s">
        <v>24</v>
      </c>
      <c r="Z40" s="33">
        <v>9</v>
      </c>
      <c r="AA40" s="84" t="s">
        <v>110</v>
      </c>
      <c r="AB40" s="32" t="s">
        <v>21</v>
      </c>
      <c r="AC40" s="33">
        <v>6</v>
      </c>
      <c r="AD40" s="85" t="s">
        <v>136</v>
      </c>
      <c r="AE40" s="201">
        <f t="shared" ref="AE40" si="24">SUM(Z40:Z41,AC40:AC41,W40:W41)</f>
        <v>27</v>
      </c>
    </row>
    <row r="41" spans="1:31" ht="15.75" thickBot="1" x14ac:dyDescent="0.3">
      <c r="A41" s="88"/>
      <c r="B41" s="69"/>
      <c r="C41" s="70" t="s">
        <v>1</v>
      </c>
      <c r="D41" s="69"/>
      <c r="E41" s="69"/>
      <c r="F41" s="69">
        <v>2</v>
      </c>
      <c r="G41" s="140">
        <f t="shared" si="13"/>
        <v>2</v>
      </c>
      <c r="I41" s="155">
        <f t="shared" si="14"/>
        <v>2</v>
      </c>
      <c r="J41" s="155">
        <f t="shared" si="15"/>
        <v>0</v>
      </c>
      <c r="K41" s="155">
        <f t="shared" si="16"/>
        <v>0</v>
      </c>
      <c r="L41" s="155">
        <f t="shared" si="17"/>
        <v>0</v>
      </c>
      <c r="M41" s="155">
        <f t="shared" si="18"/>
        <v>0</v>
      </c>
      <c r="U41" s="31"/>
      <c r="V41" s="32"/>
      <c r="W41" s="33"/>
      <c r="X41" s="34"/>
      <c r="Y41" s="32"/>
      <c r="Z41" s="33"/>
      <c r="AA41" s="34"/>
      <c r="AB41" s="32"/>
      <c r="AC41" s="33"/>
      <c r="AD41" s="7"/>
      <c r="AE41" s="185"/>
    </row>
    <row r="42" spans="1:31" x14ac:dyDescent="0.25">
      <c r="U42" s="47" t="s">
        <v>12</v>
      </c>
      <c r="V42" s="48" t="s">
        <v>74</v>
      </c>
      <c r="W42" s="49">
        <v>12</v>
      </c>
      <c r="X42" s="50" t="s">
        <v>102</v>
      </c>
      <c r="Y42" s="48" t="s">
        <v>24</v>
      </c>
      <c r="Z42" s="49">
        <v>6</v>
      </c>
      <c r="AA42" s="50" t="s">
        <v>115</v>
      </c>
      <c r="AB42" s="48" t="s">
        <v>23</v>
      </c>
      <c r="AC42" s="49">
        <v>5</v>
      </c>
      <c r="AD42" s="40" t="s">
        <v>112</v>
      </c>
      <c r="AE42" s="201">
        <f t="shared" ref="AE42" si="25">SUM(Z42:Z43,AC42:AC43,W42:W43)</f>
        <v>29</v>
      </c>
    </row>
    <row r="43" spans="1:31" ht="15.75" thickBot="1" x14ac:dyDescent="0.3">
      <c r="U43" s="63"/>
      <c r="V43" s="64"/>
      <c r="W43" s="174"/>
      <c r="X43" s="66"/>
      <c r="Y43" s="64" t="s">
        <v>21</v>
      </c>
      <c r="Z43" s="65">
        <v>2</v>
      </c>
      <c r="AA43" s="66" t="s">
        <v>117</v>
      </c>
      <c r="AB43" s="64" t="s">
        <v>22</v>
      </c>
      <c r="AC43" s="65">
        <v>4</v>
      </c>
      <c r="AD43" s="67" t="s">
        <v>120</v>
      </c>
      <c r="AE43" s="202"/>
    </row>
    <row r="49" spans="35:35" x14ac:dyDescent="0.25">
      <c r="AI49" t="s">
        <v>0</v>
      </c>
    </row>
  </sheetData>
  <mergeCells count="26">
    <mergeCell ref="AB9:AD9"/>
    <mergeCell ref="O9:O10"/>
    <mergeCell ref="P9:R9"/>
    <mergeCell ref="U9:U10"/>
    <mergeCell ref="V9:X9"/>
    <mergeCell ref="Y9:AA9"/>
    <mergeCell ref="AE21:AE22"/>
    <mergeCell ref="AE23:AE24"/>
    <mergeCell ref="AE9:AE10"/>
    <mergeCell ref="AE11:AE12"/>
    <mergeCell ref="AE13:AE14"/>
    <mergeCell ref="AE15:AE16"/>
    <mergeCell ref="AE17:AE18"/>
    <mergeCell ref="AE19:AE20"/>
    <mergeCell ref="U28:U29"/>
    <mergeCell ref="V28:X28"/>
    <mergeCell ref="Y28:AA28"/>
    <mergeCell ref="AB28:AD28"/>
    <mergeCell ref="AE28:AE29"/>
    <mergeCell ref="AE40:AE41"/>
    <mergeCell ref="AE42:AE43"/>
    <mergeCell ref="AE30:AE31"/>
    <mergeCell ref="AE32:AE33"/>
    <mergeCell ref="AE34:AE35"/>
    <mergeCell ref="AE36:AE37"/>
    <mergeCell ref="AE38:AE39"/>
  </mergeCells>
  <conditionalFormatting sqref="Z26">
    <cfRule type="cellIs" dxfId="15" priority="15" operator="notEqual">
      <formula>$E$20</formula>
    </cfRule>
    <cfRule type="cellIs" dxfId="14" priority="16" operator="equal">
      <formula>$E$20</formula>
    </cfRule>
  </conditionalFormatting>
  <conditionalFormatting sqref="W26">
    <cfRule type="cellIs" dxfId="13" priority="17" operator="notEqual">
      <formula>$D$20</formula>
    </cfRule>
    <cfRule type="cellIs" dxfId="12" priority="18" operator="equal">
      <formula>$D$20</formula>
    </cfRule>
  </conditionalFormatting>
  <conditionalFormatting sqref="AC26">
    <cfRule type="cellIs" dxfId="11" priority="19" operator="notEqual">
      <formula>$F$20</formula>
    </cfRule>
    <cfRule type="cellIs" dxfId="10" priority="20" operator="equal">
      <formula>$F$20</formula>
    </cfRule>
  </conditionalFormatting>
  <conditionalFormatting sqref="R7">
    <cfRule type="cellIs" dxfId="9" priority="2" operator="greaterThan">
      <formula>0</formula>
    </cfRule>
    <cfRule type="cellIs" dxfId="8" priority="1" operator="lessThanOrEqual">
      <formula>0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opLeftCell="J1" workbookViewId="0">
      <selection activeCell="Y21" activeCellId="1" sqref="Y15 Y21"/>
    </sheetView>
  </sheetViews>
  <sheetFormatPr defaultRowHeight="15" x14ac:dyDescent="0.25"/>
  <cols>
    <col min="1" max="1" width="14.42578125" customWidth="1"/>
    <col min="2" max="2" width="35.7109375" customWidth="1"/>
    <col min="3" max="4" width="16.5703125" customWidth="1"/>
    <col min="5" max="5" width="11.140625" customWidth="1"/>
    <col min="6" max="6" width="11.85546875" customWidth="1"/>
    <col min="7" max="7" width="8.42578125" customWidth="1"/>
    <col min="8" max="8" width="3" customWidth="1"/>
    <col min="9" max="9" width="3.7109375" customWidth="1"/>
    <col min="10" max="10" width="4.42578125" customWidth="1"/>
    <col min="11" max="11" width="4.140625" customWidth="1"/>
    <col min="12" max="12" width="4" customWidth="1"/>
    <col min="13" max="13" width="3.28515625" customWidth="1"/>
    <col min="14" max="14" width="11.5703125" customWidth="1"/>
    <col min="15" max="15" width="20.5703125" customWidth="1"/>
    <col min="16" max="16" width="34.42578125" customWidth="1"/>
    <col min="17" max="17" width="26.7109375" customWidth="1"/>
    <col min="20" max="20" width="21.28515625" customWidth="1"/>
    <col min="21" max="21" width="12.5703125" customWidth="1"/>
    <col min="22" max="22" width="8.140625" customWidth="1"/>
    <col min="26" max="26" width="13.7109375" customWidth="1"/>
  </cols>
  <sheetData>
    <row r="1" spans="1:27" ht="15.75" thickBot="1" x14ac:dyDescent="0.3">
      <c r="A1" s="1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4" t="s">
        <v>20</v>
      </c>
      <c r="H1" s="155" t="s">
        <v>21</v>
      </c>
      <c r="I1" s="155" t="s">
        <v>22</v>
      </c>
      <c r="J1" s="155" t="s">
        <v>23</v>
      </c>
      <c r="K1" s="155" t="s">
        <v>24</v>
      </c>
      <c r="L1" s="155" t="s">
        <v>25</v>
      </c>
      <c r="O1" s="1" t="s">
        <v>26</v>
      </c>
      <c r="P1" s="3" t="s">
        <v>27</v>
      </c>
      <c r="Q1" s="5" t="s">
        <v>28</v>
      </c>
      <c r="R1" s="155" t="s">
        <v>29</v>
      </c>
    </row>
    <row r="2" spans="1:27" x14ac:dyDescent="0.25">
      <c r="A2" s="6" t="s">
        <v>30</v>
      </c>
      <c r="B2" s="7" t="s">
        <v>31</v>
      </c>
      <c r="C2" s="8" t="s">
        <v>2</v>
      </c>
      <c r="D2" s="9">
        <v>8</v>
      </c>
      <c r="E2" s="10"/>
      <c r="F2" s="11">
        <f>SUM(D2:E2)</f>
        <v>8</v>
      </c>
      <c r="H2" s="155">
        <f>IF($C2="Responsabile",$F2,0)</f>
        <v>0</v>
      </c>
      <c r="I2" s="155">
        <f>IF($C2="Amministratore",$F2,0)</f>
        <v>8</v>
      </c>
      <c r="J2" s="155">
        <f>IF($C2="Verificatore",$F2,0)</f>
        <v>0</v>
      </c>
      <c r="K2" s="155">
        <f>IF($C2="Progettista",$F2,0)</f>
        <v>0</v>
      </c>
      <c r="L2" s="155">
        <f>IF($C2="Programmatore",$F2,0)</f>
        <v>0</v>
      </c>
      <c r="O2" s="12" t="s">
        <v>1</v>
      </c>
      <c r="P2" s="13">
        <f>SUM(H2:H26)</f>
        <v>30</v>
      </c>
      <c r="Q2" s="14">
        <f>P2*R2</f>
        <v>900</v>
      </c>
      <c r="R2" s="155">
        <v>30</v>
      </c>
    </row>
    <row r="3" spans="1:27" x14ac:dyDescent="0.25">
      <c r="A3" s="6"/>
      <c r="B3" s="7"/>
      <c r="C3" s="8" t="s">
        <v>1</v>
      </c>
      <c r="D3" s="9">
        <v>2</v>
      </c>
      <c r="E3" s="10"/>
      <c r="F3" s="11">
        <f t="shared" ref="F3:F26" si="0">SUM(D3:E3)</f>
        <v>2</v>
      </c>
      <c r="H3" s="155">
        <f t="shared" ref="H3:H26" si="1">IF($C3="Responsabile",$F3,0)</f>
        <v>2</v>
      </c>
      <c r="I3" s="155">
        <f t="shared" ref="I3:I26" si="2">IF($C3="Amministratore",$F3,0)</f>
        <v>0</v>
      </c>
      <c r="J3" s="155">
        <f t="shared" ref="J3:J26" si="3">IF($C3="Verificatore",$F3,0)</f>
        <v>0</v>
      </c>
      <c r="K3" s="155">
        <f t="shared" ref="K3:K26" si="4">IF($C3="Progettista",$F3,0)</f>
        <v>0</v>
      </c>
      <c r="L3" s="155">
        <f t="shared" ref="L3:L26" si="5">IF($C3="Programmatore",$F3,0)</f>
        <v>0</v>
      </c>
      <c r="O3" s="15" t="s">
        <v>2</v>
      </c>
      <c r="P3" s="16">
        <f>SUM(I2:I26)</f>
        <v>18</v>
      </c>
      <c r="Q3" s="17">
        <f t="shared" ref="Q3:Q6" si="6">P3*R3</f>
        <v>360</v>
      </c>
      <c r="R3" s="155">
        <v>20</v>
      </c>
    </row>
    <row r="4" spans="1:27" x14ac:dyDescent="0.25">
      <c r="A4" s="15" t="s">
        <v>32</v>
      </c>
      <c r="B4" s="18" t="s">
        <v>33</v>
      </c>
      <c r="C4" s="16" t="s">
        <v>5</v>
      </c>
      <c r="D4" s="19">
        <v>60</v>
      </c>
      <c r="E4" s="20"/>
      <c r="F4" s="21">
        <f t="shared" si="0"/>
        <v>60</v>
      </c>
      <c r="H4" s="155">
        <f t="shared" si="1"/>
        <v>0</v>
      </c>
      <c r="I4" s="155">
        <f t="shared" si="2"/>
        <v>0</v>
      </c>
      <c r="J4" s="155">
        <f t="shared" si="3"/>
        <v>0</v>
      </c>
      <c r="K4" s="155">
        <f t="shared" si="4"/>
        <v>60</v>
      </c>
      <c r="L4" s="155">
        <f t="shared" si="5"/>
        <v>0</v>
      </c>
      <c r="O4" s="15" t="s">
        <v>4</v>
      </c>
      <c r="P4" s="16">
        <f>SUM(J2:J26)</f>
        <v>104</v>
      </c>
      <c r="Q4" s="17">
        <f t="shared" si="6"/>
        <v>1560</v>
      </c>
      <c r="R4" s="155">
        <v>15</v>
      </c>
    </row>
    <row r="5" spans="1:27" ht="15.75" thickBot="1" x14ac:dyDescent="0.3">
      <c r="A5" s="6" t="s">
        <v>34</v>
      </c>
      <c r="B5" s="7" t="s">
        <v>35</v>
      </c>
      <c r="C5" s="8" t="s">
        <v>4</v>
      </c>
      <c r="D5" s="9">
        <v>25</v>
      </c>
      <c r="E5" s="10"/>
      <c r="F5" s="11">
        <f t="shared" si="0"/>
        <v>25</v>
      </c>
      <c r="H5" s="155">
        <f t="shared" si="1"/>
        <v>0</v>
      </c>
      <c r="I5" s="155">
        <f t="shared" si="2"/>
        <v>0</v>
      </c>
      <c r="J5" s="155">
        <f t="shared" si="3"/>
        <v>25</v>
      </c>
      <c r="K5" s="155">
        <f t="shared" si="4"/>
        <v>0</v>
      </c>
      <c r="L5" s="155">
        <f t="shared" si="5"/>
        <v>0</v>
      </c>
      <c r="O5" s="15" t="s">
        <v>5</v>
      </c>
      <c r="P5" s="16">
        <f>SUM(K2:K26)</f>
        <v>121</v>
      </c>
      <c r="Q5" s="17">
        <f t="shared" si="6"/>
        <v>2662</v>
      </c>
      <c r="R5" s="155">
        <v>22</v>
      </c>
    </row>
    <row r="6" spans="1:27" ht="15.75" thickBot="1" x14ac:dyDescent="0.3">
      <c r="A6" s="6"/>
      <c r="B6" s="7"/>
      <c r="C6" s="8" t="s">
        <v>1</v>
      </c>
      <c r="D6" s="9">
        <v>2</v>
      </c>
      <c r="E6" s="10"/>
      <c r="F6" s="11">
        <f t="shared" si="0"/>
        <v>2</v>
      </c>
      <c r="H6" s="155">
        <f>IF($C6="Responsabile",$F6,0)</f>
        <v>2</v>
      </c>
      <c r="I6" s="155">
        <f>IF($C6="Amministratore",$F6,0)</f>
        <v>0</v>
      </c>
      <c r="J6" s="155">
        <f>IF($C6="Verificatore",$F6,0)</f>
        <v>0</v>
      </c>
      <c r="K6" s="155">
        <f t="shared" si="4"/>
        <v>0</v>
      </c>
      <c r="L6" s="155">
        <f t="shared" si="5"/>
        <v>0</v>
      </c>
      <c r="O6" s="22" t="s">
        <v>6</v>
      </c>
      <c r="P6" s="23">
        <f>SUM(L2:L26)</f>
        <v>100</v>
      </c>
      <c r="Q6" s="24">
        <f t="shared" si="6"/>
        <v>1500</v>
      </c>
      <c r="R6" s="155">
        <v>15</v>
      </c>
      <c r="T6" s="183" t="s">
        <v>0</v>
      </c>
      <c r="U6" s="179" t="s">
        <v>18</v>
      </c>
      <c r="V6" s="180"/>
      <c r="W6" s="181"/>
      <c r="X6" s="179" t="s">
        <v>19</v>
      </c>
      <c r="Y6" s="180"/>
      <c r="Z6" s="182"/>
      <c r="AA6" s="183" t="s">
        <v>14</v>
      </c>
    </row>
    <row r="7" spans="1:27" ht="15.75" thickBot="1" x14ac:dyDescent="0.3">
      <c r="A7" s="15" t="s">
        <v>36</v>
      </c>
      <c r="B7" s="18" t="s">
        <v>37</v>
      </c>
      <c r="C7" s="16" t="s">
        <v>5</v>
      </c>
      <c r="D7" s="19">
        <v>30</v>
      </c>
      <c r="E7" s="20"/>
      <c r="F7" s="21">
        <f t="shared" si="0"/>
        <v>30</v>
      </c>
      <c r="H7" s="155">
        <f>IF($C7="Responsabile",$F7,0)</f>
        <v>0</v>
      </c>
      <c r="I7" s="155">
        <f>IF($C7="Amministratore",$F7,0)</f>
        <v>0</v>
      </c>
      <c r="J7" s="155">
        <f>IF($C7="Verificatore",$F7,0)</f>
        <v>0</v>
      </c>
      <c r="K7" s="155">
        <f t="shared" si="4"/>
        <v>30</v>
      </c>
      <c r="L7" s="155">
        <f t="shared" si="5"/>
        <v>0</v>
      </c>
      <c r="O7" s="1" t="s">
        <v>14</v>
      </c>
      <c r="P7" s="3">
        <f>SUM(P2:P6)</f>
        <v>373</v>
      </c>
      <c r="Q7" s="25">
        <f>SUM(Q2:Q6)</f>
        <v>6982</v>
      </c>
      <c r="T7" s="184"/>
      <c r="U7" s="26" t="s">
        <v>26</v>
      </c>
      <c r="V7" s="27" t="s">
        <v>38</v>
      </c>
      <c r="W7" s="28" t="s">
        <v>39</v>
      </c>
      <c r="X7" s="26" t="s">
        <v>26</v>
      </c>
      <c r="Y7" s="27" t="s">
        <v>38</v>
      </c>
      <c r="Z7" s="29" t="s">
        <v>39</v>
      </c>
      <c r="AA7" s="184"/>
    </row>
    <row r="8" spans="1:27" x14ac:dyDescent="0.25">
      <c r="A8" s="6" t="s">
        <v>40</v>
      </c>
      <c r="B8" s="7" t="s">
        <v>41</v>
      </c>
      <c r="C8" s="8" t="s">
        <v>4</v>
      </c>
      <c r="D8" s="9">
        <v>12</v>
      </c>
      <c r="E8" s="10"/>
      <c r="F8" s="11">
        <f>SUM(D8:E8)</f>
        <v>12</v>
      </c>
      <c r="H8" s="155">
        <f>IF($C8="Responsabile",$F8,0)</f>
        <v>0</v>
      </c>
      <c r="I8" s="155">
        <f>IF($C8="Amministratore",$F8,0)</f>
        <v>0</v>
      </c>
      <c r="J8" s="155">
        <f>IF($C8="Verificatore",$F8,0)</f>
        <v>12</v>
      </c>
      <c r="K8" s="155">
        <f t="shared" si="4"/>
        <v>0</v>
      </c>
      <c r="L8" s="155">
        <f t="shared" si="5"/>
        <v>0</v>
      </c>
      <c r="P8" s="30"/>
      <c r="T8" s="31" t="s">
        <v>7</v>
      </c>
      <c r="U8" s="32" t="s">
        <v>24</v>
      </c>
      <c r="V8" s="33">
        <v>36</v>
      </c>
      <c r="W8" s="34" t="s">
        <v>32</v>
      </c>
      <c r="X8" s="32" t="s">
        <v>23</v>
      </c>
      <c r="Y8" s="33">
        <v>10</v>
      </c>
      <c r="Z8" s="7" t="s">
        <v>42</v>
      </c>
      <c r="AA8" s="185">
        <f>SUM(V8:V9,Y8:Y9)</f>
        <v>52</v>
      </c>
    </row>
    <row r="9" spans="1:27" x14ac:dyDescent="0.25">
      <c r="A9" s="6"/>
      <c r="B9" s="7"/>
      <c r="C9" s="8" t="s">
        <v>1</v>
      </c>
      <c r="D9" s="9">
        <v>4</v>
      </c>
      <c r="E9" s="10"/>
      <c r="F9" s="11">
        <f t="shared" si="0"/>
        <v>4</v>
      </c>
      <c r="H9" s="155">
        <f t="shared" si="1"/>
        <v>4</v>
      </c>
      <c r="I9" s="155">
        <f t="shared" si="2"/>
        <v>0</v>
      </c>
      <c r="J9" s="155">
        <f t="shared" si="3"/>
        <v>0</v>
      </c>
      <c r="K9" s="155">
        <f t="shared" si="4"/>
        <v>0</v>
      </c>
      <c r="L9" s="155">
        <f t="shared" si="5"/>
        <v>0</v>
      </c>
      <c r="T9" s="35"/>
      <c r="U9" s="36"/>
      <c r="V9" s="37"/>
      <c r="W9" s="38"/>
      <c r="X9" s="36" t="s">
        <v>24</v>
      </c>
      <c r="Y9" s="37">
        <v>6</v>
      </c>
      <c r="Z9" s="39" t="s">
        <v>43</v>
      </c>
      <c r="AA9" s="177"/>
    </row>
    <row r="10" spans="1:27" x14ac:dyDescent="0.25">
      <c r="A10" s="22" t="s">
        <v>44</v>
      </c>
      <c r="B10" s="40" t="s">
        <v>45</v>
      </c>
      <c r="C10" s="23" t="s">
        <v>5</v>
      </c>
      <c r="D10" s="41"/>
      <c r="E10" s="42">
        <v>15</v>
      </c>
      <c r="F10" s="43">
        <f t="shared" si="0"/>
        <v>15</v>
      </c>
      <c r="H10" s="155">
        <f t="shared" si="1"/>
        <v>0</v>
      </c>
      <c r="I10" s="155">
        <f t="shared" si="2"/>
        <v>0</v>
      </c>
      <c r="J10" s="155">
        <f t="shared" si="3"/>
        <v>0</v>
      </c>
      <c r="K10" s="155">
        <f t="shared" si="4"/>
        <v>15</v>
      </c>
      <c r="L10" s="155">
        <f t="shared" si="5"/>
        <v>0</v>
      </c>
      <c r="T10" s="31" t="s">
        <v>11</v>
      </c>
      <c r="U10" s="32" t="s">
        <v>23</v>
      </c>
      <c r="V10" s="33">
        <v>25</v>
      </c>
      <c r="W10" s="34" t="s">
        <v>34</v>
      </c>
      <c r="X10" s="32" t="s">
        <v>24</v>
      </c>
      <c r="Y10" s="33">
        <v>15</v>
      </c>
      <c r="Z10" s="7" t="s">
        <v>44</v>
      </c>
      <c r="AA10" s="177">
        <f t="shared" ref="AA10" si="7">SUM(V10:V11,Y10:Y11)</f>
        <v>52</v>
      </c>
    </row>
    <row r="11" spans="1:27" ht="15.75" thickBot="1" x14ac:dyDescent="0.3">
      <c r="A11" s="22" t="s">
        <v>46</v>
      </c>
      <c r="B11" s="40" t="s">
        <v>47</v>
      </c>
      <c r="C11" s="23" t="s">
        <v>4</v>
      </c>
      <c r="D11" s="41"/>
      <c r="E11" s="42">
        <v>5</v>
      </c>
      <c r="F11" s="43">
        <f t="shared" si="0"/>
        <v>5</v>
      </c>
      <c r="H11" s="155">
        <f t="shared" si="1"/>
        <v>0</v>
      </c>
      <c r="I11" s="155">
        <f t="shared" si="2"/>
        <v>0</v>
      </c>
      <c r="J11" s="155">
        <f t="shared" si="3"/>
        <v>5</v>
      </c>
      <c r="K11" s="155">
        <f t="shared" si="4"/>
        <v>0</v>
      </c>
      <c r="L11" s="155">
        <f t="shared" si="5"/>
        <v>0</v>
      </c>
      <c r="T11" s="31"/>
      <c r="U11" s="32" t="s">
        <v>22</v>
      </c>
      <c r="V11" s="33">
        <v>8</v>
      </c>
      <c r="W11" s="34" t="s">
        <v>30</v>
      </c>
      <c r="X11" s="32" t="s">
        <v>25</v>
      </c>
      <c r="Y11" s="33">
        <v>4</v>
      </c>
      <c r="Z11" s="7" t="s">
        <v>48</v>
      </c>
      <c r="AA11" s="177"/>
    </row>
    <row r="12" spans="1:27" x14ac:dyDescent="0.25">
      <c r="A12" s="12"/>
      <c r="B12" s="39"/>
      <c r="C12" s="13" t="s">
        <v>1</v>
      </c>
      <c r="D12" s="44"/>
      <c r="E12" s="45">
        <v>1</v>
      </c>
      <c r="F12" s="46">
        <f t="shared" si="0"/>
        <v>1</v>
      </c>
      <c r="H12" s="155">
        <f t="shared" si="1"/>
        <v>1</v>
      </c>
      <c r="I12" s="155">
        <f t="shared" si="2"/>
        <v>0</v>
      </c>
      <c r="J12" s="155">
        <f t="shared" si="3"/>
        <v>0</v>
      </c>
      <c r="K12" s="155">
        <f t="shared" si="4"/>
        <v>0</v>
      </c>
      <c r="L12" s="155">
        <f t="shared" si="5"/>
        <v>0</v>
      </c>
      <c r="O12" s="207"/>
      <c r="P12" s="209"/>
      <c r="Q12" s="210"/>
      <c r="T12" s="47" t="s">
        <v>49</v>
      </c>
      <c r="U12" s="48" t="s">
        <v>25</v>
      </c>
      <c r="V12" s="49">
        <v>20</v>
      </c>
      <c r="W12" s="50" t="s">
        <v>50</v>
      </c>
      <c r="X12" s="48" t="s">
        <v>21</v>
      </c>
      <c r="Y12" s="49">
        <v>10</v>
      </c>
      <c r="Z12" s="79" t="s">
        <v>130</v>
      </c>
      <c r="AA12" s="177">
        <f t="shared" ref="AA12" si="8">SUM(V12:V13,Y12:Y13)</f>
        <v>52</v>
      </c>
    </row>
    <row r="13" spans="1:27" ht="15.75" thickBot="1" x14ac:dyDescent="0.3">
      <c r="A13" s="15" t="s">
        <v>50</v>
      </c>
      <c r="B13" s="18" t="s">
        <v>52</v>
      </c>
      <c r="C13" s="16" t="s">
        <v>6</v>
      </c>
      <c r="D13" s="19">
        <v>60</v>
      </c>
      <c r="E13" s="20"/>
      <c r="F13" s="21">
        <f t="shared" si="0"/>
        <v>60</v>
      </c>
      <c r="H13" s="155">
        <f t="shared" si="1"/>
        <v>0</v>
      </c>
      <c r="I13" s="155">
        <f t="shared" si="2"/>
        <v>0</v>
      </c>
      <c r="J13" s="155">
        <f t="shared" si="3"/>
        <v>0</v>
      </c>
      <c r="K13" s="155">
        <f t="shared" si="4"/>
        <v>0</v>
      </c>
      <c r="L13" s="155">
        <f t="shared" si="5"/>
        <v>60</v>
      </c>
      <c r="O13" s="208"/>
      <c r="P13" s="52"/>
      <c r="Q13" s="53"/>
      <c r="T13" s="35"/>
      <c r="U13" s="36" t="s">
        <v>23</v>
      </c>
      <c r="V13" s="37">
        <v>12</v>
      </c>
      <c r="W13" s="38" t="s">
        <v>40</v>
      </c>
      <c r="X13" s="36" t="s">
        <v>24</v>
      </c>
      <c r="Y13" s="37">
        <v>10</v>
      </c>
      <c r="Z13" s="39" t="s">
        <v>43</v>
      </c>
      <c r="AA13" s="177"/>
    </row>
    <row r="14" spans="1:27" x14ac:dyDescent="0.25">
      <c r="A14" s="6" t="s">
        <v>53</v>
      </c>
      <c r="B14" s="7" t="s">
        <v>35</v>
      </c>
      <c r="C14" s="8" t="s">
        <v>4</v>
      </c>
      <c r="D14" s="9">
        <v>30</v>
      </c>
      <c r="E14" s="10"/>
      <c r="F14" s="11">
        <f t="shared" si="0"/>
        <v>30</v>
      </c>
      <c r="H14" s="155">
        <f t="shared" si="1"/>
        <v>0</v>
      </c>
      <c r="I14" s="155">
        <f t="shared" si="2"/>
        <v>0</v>
      </c>
      <c r="J14" s="155">
        <f t="shared" si="3"/>
        <v>30</v>
      </c>
      <c r="K14" s="155">
        <f t="shared" si="4"/>
        <v>0</v>
      </c>
      <c r="L14" s="155">
        <f t="shared" si="5"/>
        <v>0</v>
      </c>
      <c r="O14" s="12"/>
      <c r="P14" s="13"/>
      <c r="Q14" s="54"/>
      <c r="T14" s="31" t="s">
        <v>9</v>
      </c>
      <c r="U14" s="32" t="s">
        <v>21</v>
      </c>
      <c r="V14" s="33">
        <v>11</v>
      </c>
      <c r="W14" s="55" t="s">
        <v>51</v>
      </c>
      <c r="X14" s="32" t="s">
        <v>25</v>
      </c>
      <c r="Y14" s="33">
        <v>18</v>
      </c>
      <c r="Z14" s="7" t="s">
        <v>48</v>
      </c>
      <c r="AA14" s="177">
        <f t="shared" ref="AA14" si="9">SUM(V14:V15,Y14:Y15)</f>
        <v>57</v>
      </c>
    </row>
    <row r="15" spans="1:27" x14ac:dyDescent="0.25">
      <c r="A15" s="56"/>
      <c r="B15" s="7"/>
      <c r="C15" s="8" t="s">
        <v>1</v>
      </c>
      <c r="D15" s="9">
        <v>3</v>
      </c>
      <c r="E15" s="10"/>
      <c r="F15" s="11">
        <f t="shared" si="0"/>
        <v>3</v>
      </c>
      <c r="H15" s="155">
        <f t="shared" si="1"/>
        <v>3</v>
      </c>
      <c r="I15" s="155">
        <f t="shared" si="2"/>
        <v>0</v>
      </c>
      <c r="J15" s="155">
        <f t="shared" si="3"/>
        <v>0</v>
      </c>
      <c r="K15" s="155">
        <f t="shared" si="4"/>
        <v>0</v>
      </c>
      <c r="L15" s="155">
        <f t="shared" si="5"/>
        <v>0</v>
      </c>
      <c r="O15" s="15"/>
      <c r="P15" s="16"/>
      <c r="Q15" s="57"/>
      <c r="T15" s="31"/>
      <c r="U15" s="32" t="s">
        <v>24</v>
      </c>
      <c r="V15" s="33">
        <v>24</v>
      </c>
      <c r="W15" s="34" t="s">
        <v>32</v>
      </c>
      <c r="X15" s="32" t="s">
        <v>22</v>
      </c>
      <c r="Y15" s="33">
        <v>4</v>
      </c>
      <c r="Z15" s="9" t="s">
        <v>43</v>
      </c>
      <c r="AA15" s="177"/>
    </row>
    <row r="16" spans="1:27" x14ac:dyDescent="0.25">
      <c r="A16" s="15" t="s">
        <v>48</v>
      </c>
      <c r="B16" s="18" t="s">
        <v>54</v>
      </c>
      <c r="C16" s="16" t="s">
        <v>6</v>
      </c>
      <c r="D16" s="19"/>
      <c r="E16" s="20">
        <v>40</v>
      </c>
      <c r="F16" s="21">
        <f t="shared" si="0"/>
        <v>40</v>
      </c>
      <c r="H16" s="155">
        <f t="shared" si="1"/>
        <v>0</v>
      </c>
      <c r="I16" s="155">
        <f t="shared" si="2"/>
        <v>0</v>
      </c>
      <c r="J16" s="155">
        <f t="shared" si="3"/>
        <v>0</v>
      </c>
      <c r="K16" s="155">
        <f t="shared" si="4"/>
        <v>0</v>
      </c>
      <c r="L16" s="155">
        <f t="shared" si="5"/>
        <v>40</v>
      </c>
      <c r="O16" s="15"/>
      <c r="P16" s="16"/>
      <c r="Q16" s="57"/>
      <c r="T16" s="47" t="s">
        <v>8</v>
      </c>
      <c r="U16" s="48" t="s">
        <v>24</v>
      </c>
      <c r="V16" s="49">
        <v>20</v>
      </c>
      <c r="W16" s="50" t="s">
        <v>36</v>
      </c>
      <c r="X16" s="48" t="s">
        <v>23</v>
      </c>
      <c r="Y16" s="49">
        <v>10</v>
      </c>
      <c r="Z16" s="40" t="s">
        <v>42</v>
      </c>
      <c r="AA16" s="177">
        <f t="shared" ref="AA16" si="10">SUM(V16:V17,Y16:Y17)</f>
        <v>54</v>
      </c>
    </row>
    <row r="17" spans="1:30" x14ac:dyDescent="0.25">
      <c r="A17" s="6" t="s">
        <v>42</v>
      </c>
      <c r="B17" s="7" t="s">
        <v>41</v>
      </c>
      <c r="C17" s="8" t="s">
        <v>4</v>
      </c>
      <c r="D17" s="7"/>
      <c r="E17" s="10">
        <v>20</v>
      </c>
      <c r="F17" s="11">
        <f t="shared" si="0"/>
        <v>20</v>
      </c>
      <c r="H17" s="155">
        <f t="shared" si="1"/>
        <v>0</v>
      </c>
      <c r="I17" s="155">
        <f t="shared" si="2"/>
        <v>0</v>
      </c>
      <c r="J17" s="155">
        <f t="shared" si="3"/>
        <v>20</v>
      </c>
      <c r="K17" s="155">
        <f t="shared" si="4"/>
        <v>0</v>
      </c>
      <c r="L17" s="155">
        <f t="shared" si="5"/>
        <v>0</v>
      </c>
      <c r="O17" s="15"/>
      <c r="P17" s="16"/>
      <c r="Q17" s="57"/>
      <c r="T17" s="35"/>
      <c r="U17" s="36" t="s">
        <v>25</v>
      </c>
      <c r="V17" s="37">
        <v>15</v>
      </c>
      <c r="W17" s="38" t="s">
        <v>50</v>
      </c>
      <c r="X17" s="36" t="s">
        <v>21</v>
      </c>
      <c r="Y17" s="37">
        <v>9</v>
      </c>
      <c r="Z17" s="39" t="s">
        <v>43</v>
      </c>
      <c r="AA17" s="177"/>
    </row>
    <row r="18" spans="1:30" x14ac:dyDescent="0.25">
      <c r="A18" s="6"/>
      <c r="B18" s="7"/>
      <c r="C18" s="8" t="s">
        <v>1</v>
      </c>
      <c r="D18" s="7"/>
      <c r="E18" s="10">
        <v>2</v>
      </c>
      <c r="F18" s="11">
        <f t="shared" si="0"/>
        <v>2</v>
      </c>
      <c r="H18" s="155">
        <f t="shared" si="1"/>
        <v>2</v>
      </c>
      <c r="I18" s="155">
        <f t="shared" si="2"/>
        <v>0</v>
      </c>
      <c r="J18" s="155">
        <f t="shared" si="3"/>
        <v>0</v>
      </c>
      <c r="K18" s="155">
        <f t="shared" si="4"/>
        <v>0</v>
      </c>
      <c r="L18" s="155">
        <f t="shared" si="5"/>
        <v>0</v>
      </c>
      <c r="O18" s="15"/>
      <c r="P18" s="16"/>
      <c r="Q18" s="57"/>
      <c r="T18" s="31" t="s">
        <v>13</v>
      </c>
      <c r="U18" s="32" t="s">
        <v>25</v>
      </c>
      <c r="V18" s="33">
        <v>25</v>
      </c>
      <c r="W18" s="34" t="s">
        <v>50</v>
      </c>
      <c r="X18" s="32" t="s">
        <v>22</v>
      </c>
      <c r="Y18" s="33">
        <v>2</v>
      </c>
      <c r="Z18" s="85" t="s">
        <v>58</v>
      </c>
      <c r="AA18" s="177">
        <f t="shared" ref="AA18" si="11">SUM(V18:V19,Y18:Y19)</f>
        <v>54</v>
      </c>
    </row>
    <row r="19" spans="1:30" x14ac:dyDescent="0.25">
      <c r="A19" s="22" t="s">
        <v>55</v>
      </c>
      <c r="B19" s="40" t="s">
        <v>56</v>
      </c>
      <c r="C19" s="23" t="s">
        <v>4</v>
      </c>
      <c r="D19" s="40"/>
      <c r="E19" s="42">
        <v>4</v>
      </c>
      <c r="F19" s="43">
        <f t="shared" si="0"/>
        <v>4</v>
      </c>
      <c r="H19" s="155">
        <f t="shared" si="1"/>
        <v>0</v>
      </c>
      <c r="I19" s="155">
        <f t="shared" si="2"/>
        <v>0</v>
      </c>
      <c r="J19" s="155">
        <f t="shared" si="3"/>
        <v>4</v>
      </c>
      <c r="K19" s="155">
        <f t="shared" si="4"/>
        <v>0</v>
      </c>
      <c r="L19" s="155">
        <f t="shared" si="5"/>
        <v>0</v>
      </c>
      <c r="O19" s="15"/>
      <c r="P19" s="16"/>
      <c r="Q19" s="57"/>
      <c r="T19" s="31"/>
      <c r="U19" s="32" t="s">
        <v>24</v>
      </c>
      <c r="V19" s="33">
        <v>10</v>
      </c>
      <c r="W19" s="34" t="s">
        <v>36</v>
      </c>
      <c r="X19" s="32" t="s">
        <v>23</v>
      </c>
      <c r="Y19" s="33">
        <v>17</v>
      </c>
      <c r="Z19" s="7" t="s">
        <v>57</v>
      </c>
      <c r="AA19" s="177"/>
    </row>
    <row r="20" spans="1:30" ht="15.75" thickBot="1" x14ac:dyDescent="0.3">
      <c r="A20" s="12"/>
      <c r="B20" s="39"/>
      <c r="C20" s="13" t="s">
        <v>1</v>
      </c>
      <c r="D20" s="39"/>
      <c r="E20" s="45">
        <v>8</v>
      </c>
      <c r="F20" s="46">
        <f t="shared" si="0"/>
        <v>8</v>
      </c>
      <c r="H20" s="155">
        <f t="shared" si="1"/>
        <v>8</v>
      </c>
      <c r="I20" s="155">
        <f t="shared" si="2"/>
        <v>0</v>
      </c>
      <c r="J20" s="155">
        <f t="shared" si="3"/>
        <v>0</v>
      </c>
      <c r="K20" s="155">
        <f t="shared" si="4"/>
        <v>0</v>
      </c>
      <c r="L20" s="155">
        <f t="shared" si="5"/>
        <v>0</v>
      </c>
      <c r="O20" s="22"/>
      <c r="P20" s="23"/>
      <c r="Q20" s="59"/>
      <c r="T20" s="47" t="s">
        <v>12</v>
      </c>
      <c r="U20" s="48" t="s">
        <v>23</v>
      </c>
      <c r="V20" s="49">
        <v>30</v>
      </c>
      <c r="W20" s="50" t="s">
        <v>53</v>
      </c>
      <c r="X20" s="48" t="s">
        <v>25</v>
      </c>
      <c r="Y20" s="49">
        <v>18</v>
      </c>
      <c r="Z20" s="40" t="s">
        <v>48</v>
      </c>
      <c r="AA20" s="177">
        <f t="shared" ref="AA20" si="12">SUM(V20:V21,Y20:Y21)</f>
        <v>52</v>
      </c>
    </row>
    <row r="21" spans="1:30" ht="15.75" thickBot="1" x14ac:dyDescent="0.3">
      <c r="A21" s="6" t="s">
        <v>58</v>
      </c>
      <c r="B21" s="7" t="s">
        <v>59</v>
      </c>
      <c r="C21" s="8" t="s">
        <v>1</v>
      </c>
      <c r="D21" s="7"/>
      <c r="E21" s="10">
        <v>4</v>
      </c>
      <c r="F21" s="11">
        <f t="shared" si="0"/>
        <v>4</v>
      </c>
      <c r="H21" s="155">
        <f t="shared" si="1"/>
        <v>4</v>
      </c>
      <c r="I21" s="155">
        <f t="shared" si="2"/>
        <v>0</v>
      </c>
      <c r="J21" s="155">
        <f t="shared" si="3"/>
        <v>0</v>
      </c>
      <c r="K21" s="155">
        <f t="shared" si="4"/>
        <v>0</v>
      </c>
      <c r="L21" s="155">
        <f t="shared" si="5"/>
        <v>0</v>
      </c>
      <c r="O21" s="60"/>
      <c r="P21" s="61"/>
      <c r="Q21" s="62"/>
      <c r="T21" s="63"/>
      <c r="U21" s="64"/>
      <c r="V21" s="65"/>
      <c r="W21" s="66"/>
      <c r="X21" s="64" t="s">
        <v>22</v>
      </c>
      <c r="Y21" s="65">
        <v>4</v>
      </c>
      <c r="Z21" s="67" t="s">
        <v>43</v>
      </c>
      <c r="AA21" s="178"/>
    </row>
    <row r="22" spans="1:30" x14ac:dyDescent="0.25">
      <c r="A22" s="6"/>
      <c r="B22" s="7"/>
      <c r="C22" s="8" t="s">
        <v>2</v>
      </c>
      <c r="D22" s="7"/>
      <c r="E22" s="10">
        <v>2</v>
      </c>
      <c r="F22" s="11">
        <f t="shared" si="0"/>
        <v>2</v>
      </c>
      <c r="H22" s="155">
        <f t="shared" si="1"/>
        <v>0</v>
      </c>
      <c r="I22" s="155">
        <f t="shared" si="2"/>
        <v>2</v>
      </c>
      <c r="J22" s="155">
        <f t="shared" si="3"/>
        <v>0</v>
      </c>
      <c r="K22" s="155">
        <f t="shared" si="4"/>
        <v>0</v>
      </c>
      <c r="L22" s="155">
        <f t="shared" si="5"/>
        <v>0</v>
      </c>
    </row>
    <row r="23" spans="1:30" x14ac:dyDescent="0.25">
      <c r="A23" s="48" t="s">
        <v>43</v>
      </c>
      <c r="B23" s="23" t="s">
        <v>60</v>
      </c>
      <c r="C23" s="23" t="s">
        <v>5</v>
      </c>
      <c r="D23" s="40"/>
      <c r="E23" s="42">
        <v>16</v>
      </c>
      <c r="F23" s="50">
        <f t="shared" si="0"/>
        <v>16</v>
      </c>
      <c r="H23" s="155">
        <f t="shared" si="1"/>
        <v>0</v>
      </c>
      <c r="I23" s="155">
        <f t="shared" si="2"/>
        <v>0</v>
      </c>
      <c r="J23" s="155">
        <f t="shared" si="3"/>
        <v>0</v>
      </c>
      <c r="K23" s="155">
        <f t="shared" si="4"/>
        <v>16</v>
      </c>
      <c r="L23" s="155">
        <f t="shared" si="5"/>
        <v>0</v>
      </c>
    </row>
    <row r="24" spans="1:30" x14ac:dyDescent="0.25">
      <c r="A24" s="32"/>
      <c r="B24" s="8"/>
      <c r="C24" s="10" t="s">
        <v>4</v>
      </c>
      <c r="D24" s="7"/>
      <c r="E24" s="10">
        <v>8</v>
      </c>
      <c r="F24" s="68">
        <f t="shared" si="0"/>
        <v>8</v>
      </c>
      <c r="H24" s="155">
        <f t="shared" si="1"/>
        <v>0</v>
      </c>
      <c r="I24" s="155">
        <f t="shared" si="2"/>
        <v>0</v>
      </c>
      <c r="J24" s="155">
        <f t="shared" si="3"/>
        <v>8</v>
      </c>
      <c r="K24" s="155">
        <f t="shared" si="4"/>
        <v>0</v>
      </c>
      <c r="L24" s="155">
        <f t="shared" si="5"/>
        <v>0</v>
      </c>
      <c r="V24">
        <f>SUM(V8:V21)</f>
        <v>236</v>
      </c>
      <c r="Y24">
        <f>SUM(Y8:Y21)</f>
        <v>137</v>
      </c>
    </row>
    <row r="25" spans="1:30" x14ac:dyDescent="0.25">
      <c r="A25" s="32"/>
      <c r="B25" s="8"/>
      <c r="C25" s="10" t="s">
        <v>2</v>
      </c>
      <c r="D25" s="7"/>
      <c r="E25" s="10">
        <v>8</v>
      </c>
      <c r="F25" s="68">
        <f t="shared" si="0"/>
        <v>8</v>
      </c>
      <c r="H25" s="155">
        <f t="shared" si="1"/>
        <v>0</v>
      </c>
      <c r="I25" s="155">
        <f t="shared" si="2"/>
        <v>8</v>
      </c>
      <c r="J25" s="155">
        <f t="shared" si="3"/>
        <v>0</v>
      </c>
      <c r="K25" s="155">
        <f t="shared" si="4"/>
        <v>0</v>
      </c>
      <c r="L25" s="155">
        <f t="shared" si="5"/>
        <v>0</v>
      </c>
    </row>
    <row r="26" spans="1:30" ht="15.75" thickBot="1" x14ac:dyDescent="0.3">
      <c r="A26" s="64"/>
      <c r="B26" s="69"/>
      <c r="C26" s="70" t="s">
        <v>1</v>
      </c>
      <c r="D26" s="67"/>
      <c r="E26" s="70">
        <v>4</v>
      </c>
      <c r="F26" s="71">
        <f t="shared" si="0"/>
        <v>4</v>
      </c>
      <c r="H26" s="155">
        <f t="shared" si="1"/>
        <v>4</v>
      </c>
      <c r="I26" s="155">
        <f t="shared" si="2"/>
        <v>0</v>
      </c>
      <c r="J26" s="155">
        <f t="shared" si="3"/>
        <v>0</v>
      </c>
      <c r="K26" s="155">
        <f t="shared" si="4"/>
        <v>0</v>
      </c>
      <c r="L26" s="155">
        <f t="shared" si="5"/>
        <v>0</v>
      </c>
      <c r="AD26" s="30"/>
    </row>
    <row r="27" spans="1:30" ht="15.75" thickBot="1" x14ac:dyDescent="0.3">
      <c r="H27" s="155"/>
      <c r="I27" s="155"/>
      <c r="J27" s="155"/>
      <c r="K27" s="155"/>
      <c r="L27" s="155"/>
    </row>
    <row r="28" spans="1:30" ht="15.75" thickBot="1" x14ac:dyDescent="0.3">
      <c r="A28" s="72" t="s">
        <v>61</v>
      </c>
      <c r="B28" s="2"/>
      <c r="C28" s="2"/>
      <c r="D28" s="73">
        <f>SUM(D2:D26)</f>
        <v>236</v>
      </c>
      <c r="E28" s="2">
        <f>SUM(E2:E26)</f>
        <v>137</v>
      </c>
      <c r="F28" s="73">
        <f>SUM(D28:E28)</f>
        <v>373</v>
      </c>
      <c r="H28" s="155">
        <f>SUM(H2:H26)</f>
        <v>30</v>
      </c>
      <c r="I28" s="155">
        <f t="shared" ref="I28:L28" si="13">SUM(I2:I26)</f>
        <v>18</v>
      </c>
      <c r="J28" s="155">
        <f t="shared" si="13"/>
        <v>104</v>
      </c>
      <c r="K28" s="155">
        <f t="shared" si="13"/>
        <v>121</v>
      </c>
      <c r="L28" s="155">
        <f t="shared" si="13"/>
        <v>100</v>
      </c>
    </row>
    <row r="32" spans="1:30" x14ac:dyDescent="0.25">
      <c r="E32" s="30"/>
    </row>
  </sheetData>
  <mergeCells count="13">
    <mergeCell ref="AA10:AA11"/>
    <mergeCell ref="T6:T7"/>
    <mergeCell ref="U6:W6"/>
    <mergeCell ref="X6:Z6"/>
    <mergeCell ref="AA6:AA7"/>
    <mergeCell ref="AA8:AA9"/>
    <mergeCell ref="AA20:AA21"/>
    <mergeCell ref="O12:O13"/>
    <mergeCell ref="P12:Q12"/>
    <mergeCell ref="AA12:AA13"/>
    <mergeCell ref="AA14:AA15"/>
    <mergeCell ref="AA16:AA17"/>
    <mergeCell ref="AA18:AA19"/>
  </mergeCells>
  <conditionalFormatting sqref="Y24">
    <cfRule type="cellIs" dxfId="7" priority="3" operator="notEqual">
      <formula>$E$28</formula>
    </cfRule>
    <cfRule type="cellIs" dxfId="6" priority="4" operator="equal">
      <formula>$E$28</formula>
    </cfRule>
  </conditionalFormatting>
  <conditionalFormatting sqref="V24">
    <cfRule type="cellIs" dxfId="5" priority="1" operator="notEqual">
      <formula>$D$28</formula>
    </cfRule>
    <cfRule type="cellIs" dxfId="4" priority="2" operator="equal">
      <formula>$D$28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F7" workbookViewId="0">
      <selection activeCell="AF8" sqref="AF8"/>
    </sheetView>
  </sheetViews>
  <sheetFormatPr defaultRowHeight="15" x14ac:dyDescent="0.25"/>
  <cols>
    <col min="1" max="1" width="14.42578125" customWidth="1"/>
    <col min="2" max="2" width="35.7109375" customWidth="1"/>
    <col min="3" max="4" width="16.5703125" customWidth="1"/>
    <col min="5" max="5" width="11.140625" customWidth="1"/>
    <col min="6" max="6" width="11.85546875" customWidth="1"/>
    <col min="7" max="7" width="8.42578125" customWidth="1"/>
    <col min="8" max="8" width="3" customWidth="1"/>
    <col min="9" max="9" width="3.7109375" customWidth="1"/>
    <col min="10" max="10" width="4.42578125" customWidth="1"/>
    <col min="11" max="11" width="4.140625" customWidth="1"/>
    <col min="12" max="12" width="4" customWidth="1"/>
    <col min="13" max="13" width="3.28515625" customWidth="1"/>
    <col min="14" max="14" width="11.5703125" customWidth="1"/>
    <col min="15" max="15" width="20.5703125" customWidth="1"/>
    <col min="16" max="16" width="34.42578125" customWidth="1"/>
    <col min="17" max="17" width="26.7109375" customWidth="1"/>
    <col min="20" max="20" width="21.28515625" customWidth="1"/>
    <col min="21" max="21" width="12.5703125" customWidth="1"/>
    <col min="22" max="22" width="8.140625" customWidth="1"/>
    <col min="26" max="26" width="13.7109375" customWidth="1"/>
    <col min="29" max="29" width="12.42578125" customWidth="1"/>
  </cols>
  <sheetData>
    <row r="1" spans="1:27" ht="15.75" thickBot="1" x14ac:dyDescent="0.3">
      <c r="A1" s="1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5" t="s">
        <v>20</v>
      </c>
      <c r="H1" s="155" t="s">
        <v>21</v>
      </c>
      <c r="I1" s="155" t="s">
        <v>22</v>
      </c>
      <c r="J1" s="155" t="s">
        <v>23</v>
      </c>
      <c r="K1" s="155" t="s">
        <v>24</v>
      </c>
      <c r="L1" s="155" t="s">
        <v>25</v>
      </c>
      <c r="O1" s="1" t="s">
        <v>26</v>
      </c>
      <c r="P1" s="3" t="s">
        <v>27</v>
      </c>
      <c r="Q1" s="5" t="s">
        <v>28</v>
      </c>
      <c r="R1" s="155" t="s">
        <v>29</v>
      </c>
    </row>
    <row r="2" spans="1:27" ht="15.75" thickBot="1" x14ac:dyDescent="0.3">
      <c r="A2" s="12" t="s">
        <v>62</v>
      </c>
      <c r="B2" s="13" t="s">
        <v>63</v>
      </c>
      <c r="C2" s="13" t="s">
        <v>5</v>
      </c>
      <c r="D2" s="45">
        <v>16</v>
      </c>
      <c r="E2" s="45"/>
      <c r="F2" s="74">
        <f>SUM(D2:E2)</f>
        <v>16</v>
      </c>
      <c r="H2" s="155">
        <f>IF($C2="Responsabile",$F2,0)</f>
        <v>0</v>
      </c>
      <c r="I2" s="155">
        <f>IF($C2="Amministratore",$F2,0)</f>
        <v>0</v>
      </c>
      <c r="J2" s="155">
        <f>IF($C2="Verificatore",$F2,0)</f>
        <v>0</v>
      </c>
      <c r="K2" s="155">
        <f>IF($C2="Progettista",$F2,0)</f>
        <v>16</v>
      </c>
      <c r="L2" s="155">
        <f>IF($C2="Programmatore",$F2,0)</f>
        <v>0</v>
      </c>
      <c r="O2" s="12" t="s">
        <v>1</v>
      </c>
      <c r="P2" s="13">
        <f>SUM(H2:H10)</f>
        <v>12</v>
      </c>
      <c r="Q2" s="14">
        <f>P2*R2</f>
        <v>360</v>
      </c>
      <c r="R2" s="155">
        <v>30</v>
      </c>
    </row>
    <row r="3" spans="1:27" x14ac:dyDescent="0.25">
      <c r="A3" s="22" t="s">
        <v>64</v>
      </c>
      <c r="B3" s="23" t="s">
        <v>65</v>
      </c>
      <c r="C3" s="23" t="s">
        <v>4</v>
      </c>
      <c r="D3" s="42">
        <v>8</v>
      </c>
      <c r="E3" s="42"/>
      <c r="F3" s="75">
        <f t="shared" ref="F3:F10" si="0">SUM(D3:E3)</f>
        <v>8</v>
      </c>
      <c r="H3" s="155">
        <f t="shared" ref="H3:H10" si="1">IF($C3="Responsabile",$F3,0)</f>
        <v>0</v>
      </c>
      <c r="I3" s="155">
        <f t="shared" ref="I3:I10" si="2">IF($C3="Amministratore",$F3,0)</f>
        <v>0</v>
      </c>
      <c r="J3" s="155">
        <f t="shared" ref="J3:J10" si="3">IF($C3="Verificatore",$F3,0)</f>
        <v>8</v>
      </c>
      <c r="K3" s="155">
        <f t="shared" ref="K3:K10" si="4">IF($C3="Progettista",$F3,0)</f>
        <v>0</v>
      </c>
      <c r="L3" s="155">
        <f t="shared" ref="L3:L10" si="5">IF($C3="Programmatore",$F3,0)</f>
        <v>0</v>
      </c>
      <c r="O3" s="15" t="s">
        <v>2</v>
      </c>
      <c r="P3" s="16">
        <f>SUM(I2:I10)</f>
        <v>12</v>
      </c>
      <c r="Q3" s="17">
        <f t="shared" ref="Q3:Q6" si="6">P3*R3</f>
        <v>240</v>
      </c>
      <c r="R3" s="155">
        <v>20</v>
      </c>
      <c r="T3" s="183" t="s">
        <v>0</v>
      </c>
      <c r="U3" s="179" t="s">
        <v>18</v>
      </c>
      <c r="V3" s="180"/>
      <c r="W3" s="181"/>
      <c r="X3" s="179" t="s">
        <v>19</v>
      </c>
      <c r="Y3" s="180"/>
      <c r="Z3" s="182"/>
      <c r="AA3" s="183" t="s">
        <v>14</v>
      </c>
    </row>
    <row r="4" spans="1:27" ht="15.75" thickBot="1" x14ac:dyDescent="0.3">
      <c r="A4" s="12"/>
      <c r="B4" s="13"/>
      <c r="C4" s="45" t="s">
        <v>1</v>
      </c>
      <c r="D4" s="45">
        <v>2</v>
      </c>
      <c r="E4" s="45"/>
      <c r="F4" s="74">
        <f t="shared" si="0"/>
        <v>2</v>
      </c>
      <c r="H4" s="155">
        <f t="shared" si="1"/>
        <v>2</v>
      </c>
      <c r="I4" s="155">
        <f t="shared" si="2"/>
        <v>0</v>
      </c>
      <c r="J4" s="155">
        <f t="shared" si="3"/>
        <v>0</v>
      </c>
      <c r="K4" s="155">
        <f t="shared" si="4"/>
        <v>0</v>
      </c>
      <c r="L4" s="155">
        <f t="shared" si="5"/>
        <v>0</v>
      </c>
      <c r="O4" s="15" t="s">
        <v>4</v>
      </c>
      <c r="P4" s="16">
        <f>SUM(J2:J10)</f>
        <v>64</v>
      </c>
      <c r="Q4" s="17">
        <f t="shared" si="6"/>
        <v>960</v>
      </c>
      <c r="R4" s="155">
        <v>15</v>
      </c>
      <c r="T4" s="184"/>
      <c r="U4" s="26" t="s">
        <v>26</v>
      </c>
      <c r="V4" s="27" t="s">
        <v>38</v>
      </c>
      <c r="W4" s="28" t="s">
        <v>39</v>
      </c>
      <c r="X4" s="26" t="s">
        <v>26</v>
      </c>
      <c r="Y4" s="27" t="s">
        <v>38</v>
      </c>
      <c r="Z4" s="29" t="s">
        <v>39</v>
      </c>
      <c r="AA4" s="184"/>
    </row>
    <row r="5" spans="1:27" x14ac:dyDescent="0.25">
      <c r="A5" s="76" t="s">
        <v>66</v>
      </c>
      <c r="B5" s="20" t="s">
        <v>67</v>
      </c>
      <c r="C5" s="20" t="s">
        <v>6</v>
      </c>
      <c r="D5" s="20">
        <v>20</v>
      </c>
      <c r="E5" s="20"/>
      <c r="F5" s="77">
        <f t="shared" si="0"/>
        <v>20</v>
      </c>
      <c r="H5" s="155">
        <f t="shared" si="1"/>
        <v>0</v>
      </c>
      <c r="I5" s="155">
        <f t="shared" si="2"/>
        <v>0</v>
      </c>
      <c r="J5" s="155">
        <f t="shared" si="3"/>
        <v>0</v>
      </c>
      <c r="K5" s="155">
        <f t="shared" si="4"/>
        <v>0</v>
      </c>
      <c r="L5" s="155">
        <f t="shared" si="5"/>
        <v>20</v>
      </c>
      <c r="O5" s="15" t="s">
        <v>5</v>
      </c>
      <c r="P5" s="16">
        <f>SUM(K2:K10)</f>
        <v>16</v>
      </c>
      <c r="Q5" s="17">
        <f t="shared" si="6"/>
        <v>352</v>
      </c>
      <c r="R5" s="155">
        <v>22</v>
      </c>
      <c r="T5" s="31" t="s">
        <v>7</v>
      </c>
      <c r="U5" s="78" t="s">
        <v>21</v>
      </c>
      <c r="V5" s="33">
        <v>4</v>
      </c>
      <c r="W5" s="55" t="s">
        <v>129</v>
      </c>
      <c r="X5" s="78" t="s">
        <v>22</v>
      </c>
      <c r="Y5" s="33">
        <v>10</v>
      </c>
      <c r="Z5" s="79" t="s">
        <v>71</v>
      </c>
      <c r="AA5" s="185">
        <f>SUM(V5:V6,Y5:Y6)</f>
        <v>18</v>
      </c>
    </row>
    <row r="6" spans="1:27" ht="15.75" thickBot="1" x14ac:dyDescent="0.3">
      <c r="A6" s="80" t="s">
        <v>69</v>
      </c>
      <c r="B6" s="42" t="s">
        <v>70</v>
      </c>
      <c r="C6" s="42" t="s">
        <v>4</v>
      </c>
      <c r="D6" s="42">
        <v>6</v>
      </c>
      <c r="E6" s="42"/>
      <c r="F6" s="75">
        <f t="shared" si="0"/>
        <v>6</v>
      </c>
      <c r="H6" s="155">
        <f>IF($C6="Responsabile",$F6,0)</f>
        <v>0</v>
      </c>
      <c r="I6" s="155">
        <f>IF($C6="Amministratore",$F6,0)</f>
        <v>0</v>
      </c>
      <c r="J6" s="155">
        <f>IF($C6="Verificatore",$F6,0)</f>
        <v>6</v>
      </c>
      <c r="K6" s="155">
        <f t="shared" si="4"/>
        <v>0</v>
      </c>
      <c r="L6" s="155">
        <f t="shared" si="5"/>
        <v>0</v>
      </c>
      <c r="O6" s="22" t="s">
        <v>6</v>
      </c>
      <c r="P6" s="23">
        <f>SUM(L2:L10)</f>
        <v>20</v>
      </c>
      <c r="Q6" s="24">
        <f t="shared" si="6"/>
        <v>300</v>
      </c>
      <c r="R6" s="155">
        <v>15</v>
      </c>
      <c r="T6" s="35"/>
      <c r="U6" s="81" t="s">
        <v>25</v>
      </c>
      <c r="V6" s="37">
        <v>4</v>
      </c>
      <c r="W6" s="82" t="s">
        <v>66</v>
      </c>
      <c r="X6" s="81"/>
      <c r="Y6" s="37"/>
      <c r="Z6" s="83"/>
      <c r="AA6" s="177"/>
    </row>
    <row r="7" spans="1:27" ht="15.75" thickBot="1" x14ac:dyDescent="0.3">
      <c r="A7" s="12"/>
      <c r="B7" s="13"/>
      <c r="C7" s="45" t="s">
        <v>1</v>
      </c>
      <c r="D7" s="45">
        <v>2</v>
      </c>
      <c r="E7" s="45"/>
      <c r="F7" s="74">
        <f t="shared" si="0"/>
        <v>2</v>
      </c>
      <c r="H7" s="155">
        <f>IF($C7="Responsabile",$F7,0)</f>
        <v>2</v>
      </c>
      <c r="I7" s="155">
        <f>IF($C7="Amministratore",$F7,0)</f>
        <v>0</v>
      </c>
      <c r="J7" s="155">
        <f>IF($C7="Verificatore",$F7,0)</f>
        <v>0</v>
      </c>
      <c r="K7" s="155">
        <f t="shared" si="4"/>
        <v>0</v>
      </c>
      <c r="L7" s="155">
        <f t="shared" si="5"/>
        <v>0</v>
      </c>
      <c r="O7" s="1" t="s">
        <v>14</v>
      </c>
      <c r="P7" s="3">
        <f>SUM(P2:P6)</f>
        <v>124</v>
      </c>
      <c r="Q7" s="25">
        <f>SUM(Q2:Q6)</f>
        <v>2212</v>
      </c>
      <c r="T7" s="31" t="s">
        <v>11</v>
      </c>
      <c r="U7" s="78" t="s">
        <v>25</v>
      </c>
      <c r="V7" s="33">
        <v>8</v>
      </c>
      <c r="W7" s="84" t="s">
        <v>62</v>
      </c>
      <c r="X7" s="78" t="s">
        <v>21</v>
      </c>
      <c r="Y7" s="33">
        <v>8</v>
      </c>
      <c r="Z7" s="85" t="s">
        <v>71</v>
      </c>
      <c r="AA7" s="177">
        <f t="shared" ref="AA7" si="7">SUM(V7:V8,Y7:Y8)</f>
        <v>18</v>
      </c>
    </row>
    <row r="8" spans="1:27" x14ac:dyDescent="0.25">
      <c r="A8" s="76" t="s">
        <v>68</v>
      </c>
      <c r="B8" s="20" t="s">
        <v>72</v>
      </c>
      <c r="C8" s="20" t="s">
        <v>4</v>
      </c>
      <c r="D8" s="16"/>
      <c r="E8" s="20">
        <v>50</v>
      </c>
      <c r="F8" s="77">
        <f t="shared" si="0"/>
        <v>50</v>
      </c>
      <c r="H8" s="155">
        <f>IF($C8="Responsabile",$F8,0)</f>
        <v>0</v>
      </c>
      <c r="I8" s="155">
        <f>IF($C8="Amministratore",$F8,0)</f>
        <v>0</v>
      </c>
      <c r="J8" s="155">
        <f>IF($C8="Verificatore",$F8,0)</f>
        <v>50</v>
      </c>
      <c r="K8" s="155">
        <f t="shared" si="4"/>
        <v>0</v>
      </c>
      <c r="L8" s="155">
        <f t="shared" si="5"/>
        <v>0</v>
      </c>
      <c r="T8" s="31"/>
      <c r="U8" s="78"/>
      <c r="V8" s="33"/>
      <c r="W8" s="84"/>
      <c r="X8" s="78" t="s">
        <v>22</v>
      </c>
      <c r="Y8" s="33">
        <v>2</v>
      </c>
      <c r="Z8" s="85" t="s">
        <v>71</v>
      </c>
      <c r="AA8" s="177"/>
    </row>
    <row r="9" spans="1:27" x14ac:dyDescent="0.25">
      <c r="A9" s="80" t="s">
        <v>71</v>
      </c>
      <c r="B9" s="42" t="s">
        <v>73</v>
      </c>
      <c r="C9" s="42" t="s">
        <v>2</v>
      </c>
      <c r="D9" s="23"/>
      <c r="E9" s="42">
        <v>12</v>
      </c>
      <c r="F9" s="75">
        <f t="shared" si="0"/>
        <v>12</v>
      </c>
      <c r="H9" s="155">
        <f t="shared" si="1"/>
        <v>0</v>
      </c>
      <c r="I9" s="155">
        <f t="shared" si="2"/>
        <v>12</v>
      </c>
      <c r="J9" s="155">
        <f t="shared" si="3"/>
        <v>0</v>
      </c>
      <c r="K9" s="155">
        <f t="shared" si="4"/>
        <v>0</v>
      </c>
      <c r="L9" s="155">
        <f t="shared" si="5"/>
        <v>0</v>
      </c>
      <c r="T9" s="47" t="s">
        <v>49</v>
      </c>
      <c r="U9" s="86" t="s">
        <v>24</v>
      </c>
      <c r="V9" s="49">
        <v>8</v>
      </c>
      <c r="W9" s="87" t="s">
        <v>62</v>
      </c>
      <c r="X9" s="86" t="s">
        <v>23</v>
      </c>
      <c r="Y9" s="49">
        <v>10</v>
      </c>
      <c r="Z9" s="79" t="s">
        <v>68</v>
      </c>
      <c r="AA9" s="177">
        <f t="shared" ref="AA9" si="8">SUM(V9:V10,Y9:Y10)</f>
        <v>18</v>
      </c>
    </row>
    <row r="10" spans="1:27" ht="15.75" thickBot="1" x14ac:dyDescent="0.3">
      <c r="A10" s="88"/>
      <c r="B10" s="69"/>
      <c r="C10" s="70" t="s">
        <v>1</v>
      </c>
      <c r="D10" s="69"/>
      <c r="E10" s="70">
        <v>8</v>
      </c>
      <c r="F10" s="89">
        <f t="shared" si="0"/>
        <v>8</v>
      </c>
      <c r="H10" s="155">
        <f t="shared" si="1"/>
        <v>8</v>
      </c>
      <c r="I10" s="155">
        <f t="shared" si="2"/>
        <v>0</v>
      </c>
      <c r="J10" s="155">
        <f t="shared" si="3"/>
        <v>0</v>
      </c>
      <c r="K10" s="155">
        <f t="shared" si="4"/>
        <v>0</v>
      </c>
      <c r="L10" s="155">
        <f t="shared" si="5"/>
        <v>0</v>
      </c>
      <c r="T10" s="35"/>
      <c r="U10" s="81"/>
      <c r="V10" s="37"/>
      <c r="W10" s="82"/>
      <c r="X10" s="81"/>
      <c r="Y10" s="37"/>
      <c r="Z10" s="83"/>
      <c r="AA10" s="177"/>
    </row>
    <row r="11" spans="1:27" ht="15.75" thickBot="1" x14ac:dyDescent="0.3">
      <c r="A11" s="7"/>
      <c r="B11" s="7"/>
      <c r="C11" s="7"/>
      <c r="D11" s="9"/>
      <c r="E11" s="9"/>
      <c r="F11" s="90"/>
      <c r="H11" s="155"/>
      <c r="I11" s="155"/>
      <c r="J11" s="155"/>
      <c r="K11" s="155"/>
      <c r="L11" s="155"/>
      <c r="T11" s="31" t="s">
        <v>9</v>
      </c>
      <c r="U11" s="78" t="s">
        <v>23</v>
      </c>
      <c r="V11" s="33">
        <v>8</v>
      </c>
      <c r="W11" s="84" t="s">
        <v>64</v>
      </c>
      <c r="X11" s="78" t="s">
        <v>23</v>
      </c>
      <c r="Y11" s="33">
        <v>10</v>
      </c>
      <c r="Z11" s="79" t="s">
        <v>68</v>
      </c>
      <c r="AA11" s="177">
        <f t="shared" ref="AA11" si="9">SUM(V11:V12,Y11:Y12)</f>
        <v>18</v>
      </c>
    </row>
    <row r="12" spans="1:27" ht="15.75" thickBot="1" x14ac:dyDescent="0.3">
      <c r="A12" s="72" t="s">
        <v>14</v>
      </c>
      <c r="B12" s="91"/>
      <c r="C12" s="91"/>
      <c r="D12" s="92">
        <f>SUM(D2:D10)</f>
        <v>54</v>
      </c>
      <c r="E12" s="92">
        <f t="shared" ref="E12:F12" si="10">SUM(E2:E10)</f>
        <v>70</v>
      </c>
      <c r="F12" s="92">
        <f t="shared" si="10"/>
        <v>124</v>
      </c>
      <c r="H12" s="155">
        <f>SUM(H2:H10)</f>
        <v>12</v>
      </c>
      <c r="I12" s="155">
        <f t="shared" ref="I12:L12" si="11">SUM(I2:I10)</f>
        <v>12</v>
      </c>
      <c r="J12" s="155">
        <f t="shared" si="11"/>
        <v>64</v>
      </c>
      <c r="K12" s="155">
        <f t="shared" si="11"/>
        <v>16</v>
      </c>
      <c r="L12" s="155">
        <f t="shared" si="11"/>
        <v>20</v>
      </c>
      <c r="O12" s="179"/>
      <c r="P12" s="180"/>
      <c r="Q12" s="181"/>
      <c r="T12" s="31"/>
      <c r="U12" s="78"/>
      <c r="V12" s="33"/>
      <c r="W12" s="84"/>
      <c r="X12" s="78"/>
      <c r="Y12" s="33"/>
      <c r="Z12" s="85"/>
      <c r="AA12" s="177"/>
    </row>
    <row r="13" spans="1:27" ht="15.75" thickBot="1" x14ac:dyDescent="0.3">
      <c r="A13" s="7"/>
      <c r="B13" s="7"/>
      <c r="C13" s="7"/>
      <c r="D13" s="9"/>
      <c r="E13" s="9"/>
      <c r="F13" s="90"/>
      <c r="O13" s="206"/>
      <c r="P13" s="93"/>
      <c r="Q13" s="94"/>
      <c r="T13" s="47" t="s">
        <v>8</v>
      </c>
      <c r="U13" s="86" t="s">
        <v>25</v>
      </c>
      <c r="V13" s="49">
        <v>8</v>
      </c>
      <c r="W13" s="87" t="s">
        <v>66</v>
      </c>
      <c r="X13" s="86" t="s">
        <v>23</v>
      </c>
      <c r="Y13" s="49">
        <v>10</v>
      </c>
      <c r="Z13" s="79" t="s">
        <v>68</v>
      </c>
      <c r="AA13" s="177">
        <f t="shared" ref="AA13" si="12">SUM(V13:V14,Y13:Y14)</f>
        <v>18</v>
      </c>
    </row>
    <row r="14" spans="1:27" x14ac:dyDescent="0.25">
      <c r="A14" s="7"/>
      <c r="B14" s="7"/>
      <c r="C14" s="7"/>
      <c r="D14" s="9"/>
      <c r="E14" s="9"/>
      <c r="F14" s="90"/>
      <c r="O14" s="12"/>
      <c r="P14" s="13"/>
      <c r="Q14" s="54"/>
      <c r="T14" s="35"/>
      <c r="U14" s="81"/>
      <c r="V14" s="37"/>
      <c r="W14" s="82"/>
      <c r="X14" s="81"/>
      <c r="Y14" s="37"/>
      <c r="Z14" s="83"/>
      <c r="AA14" s="177"/>
    </row>
    <row r="15" spans="1:27" x14ac:dyDescent="0.25">
      <c r="A15" s="95"/>
      <c r="B15" s="7"/>
      <c r="C15" s="7"/>
      <c r="D15" s="9"/>
      <c r="E15" s="9"/>
      <c r="F15" s="90"/>
      <c r="O15" s="15"/>
      <c r="P15" s="16"/>
      <c r="Q15" s="57"/>
      <c r="T15" s="31" t="s">
        <v>13</v>
      </c>
      <c r="U15" s="78" t="s">
        <v>24</v>
      </c>
      <c r="V15" s="33">
        <v>8</v>
      </c>
      <c r="W15" s="84" t="s">
        <v>66</v>
      </c>
      <c r="X15" s="78" t="s">
        <v>23</v>
      </c>
      <c r="Y15" s="33">
        <v>10</v>
      </c>
      <c r="Z15" s="85" t="s">
        <v>68</v>
      </c>
      <c r="AA15" s="177">
        <f t="shared" ref="AA15" si="13">SUM(V15:V16,Y15:Y16)</f>
        <v>18</v>
      </c>
    </row>
    <row r="16" spans="1:27" x14ac:dyDescent="0.25">
      <c r="A16" s="7"/>
      <c r="B16" s="7"/>
      <c r="C16" s="7"/>
      <c r="D16" s="9"/>
      <c r="E16" s="9"/>
      <c r="F16" s="90"/>
      <c r="O16" s="15"/>
      <c r="P16" s="16"/>
      <c r="Q16" s="57"/>
      <c r="T16" s="31"/>
      <c r="U16" s="78"/>
      <c r="V16" s="33"/>
      <c r="W16" s="84"/>
      <c r="X16" s="78"/>
      <c r="Y16" s="33"/>
      <c r="Z16" s="85"/>
      <c r="AA16" s="177"/>
    </row>
    <row r="17" spans="1:35" x14ac:dyDescent="0.25">
      <c r="A17" s="7"/>
      <c r="B17" s="7"/>
      <c r="C17" s="7"/>
      <c r="D17" s="7"/>
      <c r="E17" s="9"/>
      <c r="F17" s="90"/>
      <c r="O17" s="15"/>
      <c r="P17" s="16"/>
      <c r="Q17" s="57"/>
      <c r="T17" s="47" t="s">
        <v>12</v>
      </c>
      <c r="U17" s="86" t="s">
        <v>23</v>
      </c>
      <c r="V17" s="49">
        <v>6</v>
      </c>
      <c r="W17" s="87" t="s">
        <v>69</v>
      </c>
      <c r="X17" s="86" t="s">
        <v>23</v>
      </c>
      <c r="Y17" s="49">
        <v>10</v>
      </c>
      <c r="Z17" s="79" t="s">
        <v>68</v>
      </c>
      <c r="AA17" s="177">
        <f t="shared" ref="AA17" si="14">SUM(V17:V18,Y17:Y18)</f>
        <v>16</v>
      </c>
    </row>
    <row r="18" spans="1:35" ht="15.75" thickBot="1" x14ac:dyDescent="0.3">
      <c r="A18" s="7"/>
      <c r="B18" s="7"/>
      <c r="C18" s="7"/>
      <c r="D18" s="7"/>
      <c r="E18" s="9"/>
      <c r="F18" s="90"/>
      <c r="O18" s="15"/>
      <c r="P18" s="16"/>
      <c r="Q18" s="57"/>
      <c r="T18" s="63"/>
      <c r="U18" s="96"/>
      <c r="V18" s="65"/>
      <c r="W18" s="97"/>
      <c r="X18" s="96"/>
      <c r="Y18" s="65"/>
      <c r="Z18" s="98"/>
      <c r="AA18" s="178"/>
    </row>
    <row r="19" spans="1:35" x14ac:dyDescent="0.25">
      <c r="A19" s="7"/>
      <c r="B19" s="7"/>
      <c r="C19" s="7"/>
      <c r="D19" s="7"/>
      <c r="E19" s="9"/>
      <c r="F19" s="90"/>
      <c r="O19" s="15"/>
      <c r="P19" s="16"/>
      <c r="Q19" s="57"/>
    </row>
    <row r="20" spans="1:35" ht="15.75" thickBot="1" x14ac:dyDescent="0.3">
      <c r="A20" s="7"/>
      <c r="B20" s="7"/>
      <c r="C20" s="7"/>
      <c r="D20" s="7"/>
      <c r="E20" s="9"/>
      <c r="F20" s="90"/>
      <c r="O20" s="22"/>
      <c r="P20" s="23"/>
      <c r="Q20" s="59"/>
      <c r="V20">
        <f>SUM(V5:V17)</f>
        <v>54</v>
      </c>
      <c r="Y20">
        <f>SUM(Y5:Y18)</f>
        <v>70</v>
      </c>
    </row>
    <row r="21" spans="1:35" ht="15.75" thickBot="1" x14ac:dyDescent="0.3">
      <c r="A21" s="7"/>
      <c r="B21" s="7"/>
      <c r="C21" s="7"/>
      <c r="D21" s="7"/>
      <c r="E21" s="9"/>
      <c r="F21" s="90"/>
      <c r="O21" s="60"/>
      <c r="P21" s="61"/>
      <c r="Q21" s="62"/>
    </row>
    <row r="22" spans="1:35" x14ac:dyDescent="0.25">
      <c r="A22" s="7"/>
      <c r="B22" s="7"/>
      <c r="C22" s="7"/>
      <c r="D22" s="7"/>
      <c r="E22" s="9"/>
      <c r="F22" s="90"/>
    </row>
    <row r="23" spans="1:35" x14ac:dyDescent="0.25">
      <c r="A23" s="7"/>
      <c r="B23" s="7"/>
      <c r="C23" s="7"/>
      <c r="D23" s="7"/>
      <c r="E23" s="9"/>
      <c r="F23" s="7"/>
    </row>
    <row r="24" spans="1:35" x14ac:dyDescent="0.25">
      <c r="A24" s="7"/>
      <c r="B24" s="7"/>
      <c r="C24" s="9"/>
      <c r="D24" s="7"/>
      <c r="E24" s="9"/>
      <c r="F24" s="9"/>
    </row>
    <row r="25" spans="1:35" x14ac:dyDescent="0.25">
      <c r="A25" s="7"/>
      <c r="B25" s="7"/>
      <c r="C25" s="9"/>
      <c r="D25" s="7"/>
      <c r="E25" s="9"/>
      <c r="F25" s="9"/>
    </row>
    <row r="26" spans="1:35" x14ac:dyDescent="0.25">
      <c r="A26" s="7"/>
      <c r="B26" s="7"/>
      <c r="C26" s="9"/>
      <c r="D26" s="7"/>
      <c r="E26" s="9"/>
      <c r="F26" s="9"/>
    </row>
    <row r="27" spans="1:35" x14ac:dyDescent="0.25">
      <c r="A27" s="7"/>
      <c r="B27" s="7"/>
      <c r="C27" s="7"/>
      <c r="D27" s="7"/>
      <c r="E27" s="7"/>
      <c r="F27" s="7"/>
      <c r="AB27" s="7"/>
      <c r="AC27" s="7"/>
      <c r="AD27" s="7"/>
      <c r="AE27" s="7"/>
      <c r="AF27" s="7"/>
      <c r="AG27" s="7"/>
      <c r="AH27" s="7"/>
      <c r="AI27" s="7"/>
    </row>
    <row r="28" spans="1:35" x14ac:dyDescent="0.25">
      <c r="A28" s="7"/>
      <c r="B28" s="7"/>
      <c r="C28" s="7"/>
      <c r="D28" s="7"/>
      <c r="E28" s="7"/>
      <c r="F28" s="7"/>
      <c r="AB28" s="9"/>
      <c r="AC28" s="9"/>
      <c r="AD28" s="9"/>
      <c r="AE28" s="7"/>
      <c r="AF28" s="9"/>
      <c r="AG28" s="90"/>
      <c r="AH28" s="7"/>
      <c r="AI28" s="7"/>
    </row>
    <row r="29" spans="1:35" x14ac:dyDescent="0.25">
      <c r="AB29" s="9"/>
      <c r="AC29" s="9"/>
      <c r="AD29" s="9"/>
      <c r="AE29" s="7"/>
      <c r="AF29" s="9"/>
      <c r="AG29" s="90"/>
      <c r="AH29" s="7"/>
      <c r="AI29" s="7"/>
    </row>
    <row r="30" spans="1:35" x14ac:dyDescent="0.25">
      <c r="AB30" s="7"/>
      <c r="AC30" s="7"/>
      <c r="AD30" s="9"/>
      <c r="AE30" s="7"/>
      <c r="AF30" s="9"/>
      <c r="AG30" s="90"/>
      <c r="AH30" s="7"/>
      <c r="AI30" s="7"/>
    </row>
    <row r="31" spans="1:35" x14ac:dyDescent="0.25">
      <c r="AB31" s="7"/>
      <c r="AC31" s="7"/>
      <c r="AD31" s="7"/>
      <c r="AE31" s="7"/>
      <c r="AF31" s="7"/>
      <c r="AG31" s="7"/>
      <c r="AH31" s="7"/>
      <c r="AI31" s="7"/>
    </row>
    <row r="32" spans="1:35" x14ac:dyDescent="0.25">
      <c r="Q32" s="30"/>
      <c r="AB32" s="7"/>
      <c r="AC32" s="7"/>
      <c r="AD32" s="7"/>
      <c r="AE32" s="7"/>
      <c r="AF32" s="7"/>
      <c r="AG32" s="7"/>
      <c r="AH32" s="7"/>
      <c r="AI32" s="7"/>
    </row>
  </sheetData>
  <mergeCells count="13">
    <mergeCell ref="AA7:AA8"/>
    <mergeCell ref="T3:T4"/>
    <mergeCell ref="U3:W3"/>
    <mergeCell ref="X3:Z3"/>
    <mergeCell ref="AA3:AA4"/>
    <mergeCell ref="AA5:AA6"/>
    <mergeCell ref="AA17:AA18"/>
    <mergeCell ref="AA9:AA10"/>
    <mergeCell ref="AA11:AA12"/>
    <mergeCell ref="O12:O13"/>
    <mergeCell ref="P12:Q12"/>
    <mergeCell ref="AA13:AA14"/>
    <mergeCell ref="AA15:AA16"/>
  </mergeCells>
  <conditionalFormatting sqref="Y20">
    <cfRule type="cellIs" dxfId="3" priority="3" operator="notEqual">
      <formula>$E$12</formula>
    </cfRule>
    <cfRule type="cellIs" dxfId="2" priority="4" operator="equal">
      <formula>$E$12</formula>
    </cfRule>
  </conditionalFormatting>
  <conditionalFormatting sqref="V20">
    <cfRule type="cellIs" dxfId="1" priority="1" operator="notEqual">
      <formula>$D$12</formula>
    </cfRule>
    <cfRule type="cellIs" dxfId="0" priority="2" operator="equal">
      <formula>$D$12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6"/>
  <sheetViews>
    <sheetView topLeftCell="B1" workbookViewId="0">
      <selection activeCell="B8" sqref="B8:H8"/>
    </sheetView>
  </sheetViews>
  <sheetFormatPr defaultRowHeight="15" x14ac:dyDescent="0.25"/>
  <cols>
    <col min="1" max="1" width="18" customWidth="1"/>
    <col min="2" max="2" width="13.42578125" customWidth="1"/>
    <col min="3" max="3" width="18.5703125" customWidth="1"/>
    <col min="4" max="4" width="10.5703125" customWidth="1"/>
    <col min="5" max="5" width="14.85546875" customWidth="1"/>
    <col min="6" max="6" width="15.28515625" customWidth="1"/>
    <col min="7" max="7" width="16.570312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</row>
    <row r="2" spans="1:44" x14ac:dyDescent="0.25">
      <c r="A2" t="s">
        <v>7</v>
      </c>
      <c r="B2">
        <v>4</v>
      </c>
      <c r="C2">
        <v>10</v>
      </c>
      <c r="D2">
        <v>12</v>
      </c>
      <c r="E2">
        <v>10</v>
      </c>
      <c r="F2">
        <v>59</v>
      </c>
      <c r="G2">
        <v>4</v>
      </c>
      <c r="H2">
        <v>99</v>
      </c>
    </row>
    <row r="3" spans="1:44" x14ac:dyDescent="0.25">
      <c r="A3" t="s">
        <v>11</v>
      </c>
      <c r="B3">
        <v>13</v>
      </c>
      <c r="C3">
        <v>10</v>
      </c>
      <c r="D3">
        <v>0</v>
      </c>
      <c r="E3">
        <v>35</v>
      </c>
      <c r="F3">
        <v>29</v>
      </c>
      <c r="G3">
        <v>12</v>
      </c>
      <c r="H3">
        <v>99</v>
      </c>
    </row>
    <row r="4" spans="1:44" x14ac:dyDescent="0.25">
      <c r="A4" t="s">
        <v>10</v>
      </c>
      <c r="B4">
        <v>10</v>
      </c>
      <c r="C4">
        <v>4</v>
      </c>
      <c r="D4">
        <v>6</v>
      </c>
      <c r="E4">
        <v>27</v>
      </c>
      <c r="F4">
        <v>33</v>
      </c>
      <c r="G4">
        <v>20</v>
      </c>
      <c r="H4">
        <v>100</v>
      </c>
      <c r="AL4">
        <v>4</v>
      </c>
      <c r="AM4">
        <v>10</v>
      </c>
      <c r="AN4">
        <v>12</v>
      </c>
      <c r="AO4">
        <v>10</v>
      </c>
      <c r="AP4">
        <v>59</v>
      </c>
      <c r="AQ4">
        <v>4</v>
      </c>
      <c r="AR4">
        <v>99</v>
      </c>
    </row>
    <row r="5" spans="1:44" x14ac:dyDescent="0.25">
      <c r="A5" t="s">
        <v>9</v>
      </c>
      <c r="B5">
        <v>15</v>
      </c>
      <c r="C5">
        <v>4</v>
      </c>
      <c r="D5">
        <v>0</v>
      </c>
      <c r="E5">
        <v>31</v>
      </c>
      <c r="F5">
        <v>36</v>
      </c>
      <c r="G5">
        <v>18</v>
      </c>
      <c r="H5">
        <v>104</v>
      </c>
    </row>
    <row r="6" spans="1:44" x14ac:dyDescent="0.25">
      <c r="A6" t="s">
        <v>8</v>
      </c>
      <c r="B6">
        <v>9</v>
      </c>
      <c r="C6">
        <v>11</v>
      </c>
      <c r="D6">
        <v>0</v>
      </c>
      <c r="E6">
        <v>20</v>
      </c>
      <c r="F6">
        <v>39</v>
      </c>
      <c r="G6">
        <v>23</v>
      </c>
      <c r="H6">
        <v>102</v>
      </c>
      <c r="AL6">
        <v>13</v>
      </c>
      <c r="AM6">
        <v>10</v>
      </c>
      <c r="AN6">
        <v>0</v>
      </c>
      <c r="AO6">
        <v>35</v>
      </c>
      <c r="AP6">
        <v>29</v>
      </c>
      <c r="AQ6">
        <v>12</v>
      </c>
      <c r="AR6">
        <v>99</v>
      </c>
    </row>
    <row r="7" spans="1:44" x14ac:dyDescent="0.25">
      <c r="A7" t="s">
        <v>13</v>
      </c>
      <c r="B7">
        <v>6</v>
      </c>
      <c r="C7">
        <v>2</v>
      </c>
      <c r="D7">
        <v>0</v>
      </c>
      <c r="E7">
        <v>27</v>
      </c>
      <c r="F7">
        <v>42</v>
      </c>
      <c r="G7">
        <v>25</v>
      </c>
      <c r="H7">
        <v>102</v>
      </c>
    </row>
    <row r="8" spans="1:44" x14ac:dyDescent="0.25">
      <c r="A8" t="s">
        <v>12</v>
      </c>
      <c r="B8">
        <v>2</v>
      </c>
      <c r="C8">
        <v>8</v>
      </c>
      <c r="D8">
        <v>12</v>
      </c>
      <c r="E8">
        <v>51</v>
      </c>
      <c r="F8">
        <v>7</v>
      </c>
      <c r="G8">
        <v>18</v>
      </c>
      <c r="H8">
        <v>98</v>
      </c>
      <c r="AL8">
        <v>10</v>
      </c>
      <c r="AM8">
        <v>4</v>
      </c>
      <c r="AN8">
        <v>6</v>
      </c>
      <c r="AO8">
        <v>27</v>
      </c>
      <c r="AP8">
        <v>33</v>
      </c>
      <c r="AQ8">
        <v>20</v>
      </c>
      <c r="AR8">
        <v>100</v>
      </c>
    </row>
    <row r="9" spans="1:44" x14ac:dyDescent="0.25">
      <c r="A9" t="s">
        <v>14</v>
      </c>
      <c r="B9">
        <f>SUM(B2:B8)</f>
        <v>59</v>
      </c>
      <c r="C9">
        <f t="shared" ref="C9:H9" si="0">SUM(C2:C8)</f>
        <v>49</v>
      </c>
      <c r="D9">
        <f t="shared" si="0"/>
        <v>30</v>
      </c>
      <c r="E9">
        <f t="shared" si="0"/>
        <v>201</v>
      </c>
      <c r="F9">
        <f t="shared" si="0"/>
        <v>245</v>
      </c>
      <c r="G9">
        <f t="shared" si="0"/>
        <v>120</v>
      </c>
      <c r="H9">
        <f t="shared" si="0"/>
        <v>704</v>
      </c>
    </row>
    <row r="10" spans="1:44" x14ac:dyDescent="0.25">
      <c r="AL10">
        <v>15</v>
      </c>
      <c r="AM10">
        <v>4</v>
      </c>
      <c r="AN10">
        <v>0</v>
      </c>
      <c r="AO10">
        <v>31</v>
      </c>
      <c r="AP10">
        <v>36</v>
      </c>
      <c r="AQ10">
        <v>18</v>
      </c>
      <c r="AR10">
        <v>104</v>
      </c>
    </row>
    <row r="12" spans="1:44" x14ac:dyDescent="0.25">
      <c r="AL12">
        <v>9</v>
      </c>
      <c r="AM12">
        <v>11</v>
      </c>
      <c r="AN12">
        <v>0</v>
      </c>
      <c r="AO12">
        <v>20</v>
      </c>
      <c r="AP12">
        <v>39</v>
      </c>
      <c r="AQ12">
        <v>23</v>
      </c>
      <c r="AR12">
        <v>102</v>
      </c>
    </row>
    <row r="14" spans="1:44" x14ac:dyDescent="0.25">
      <c r="AL14">
        <v>6</v>
      </c>
      <c r="AM14">
        <v>2</v>
      </c>
      <c r="AN14">
        <v>0</v>
      </c>
      <c r="AO14">
        <v>27</v>
      </c>
      <c r="AP14">
        <v>42</v>
      </c>
      <c r="AQ14">
        <v>25</v>
      </c>
      <c r="AR14">
        <v>102</v>
      </c>
    </row>
    <row r="16" spans="1:44" x14ac:dyDescent="0.25">
      <c r="AL16">
        <v>2</v>
      </c>
      <c r="AM16">
        <v>8</v>
      </c>
      <c r="AN16">
        <v>12</v>
      </c>
      <c r="AO16">
        <v>51</v>
      </c>
      <c r="AP16">
        <v>7</v>
      </c>
      <c r="AQ16">
        <v>18</v>
      </c>
      <c r="AR16">
        <v>98</v>
      </c>
    </row>
    <row r="18" spans="38:44" x14ac:dyDescent="0.25">
      <c r="AL18">
        <v>59</v>
      </c>
      <c r="AM18">
        <v>49</v>
      </c>
      <c r="AN18">
        <v>30</v>
      </c>
      <c r="AO18">
        <v>201</v>
      </c>
      <c r="AP18">
        <v>245</v>
      </c>
      <c r="AQ18">
        <v>120</v>
      </c>
      <c r="AR18">
        <v>704</v>
      </c>
    </row>
    <row r="39" spans="5:8" x14ac:dyDescent="0.25">
      <c r="E39" t="str">
        <f>'Prospetto orario (CON AN)'!T51</f>
        <v>Ruolo</v>
      </c>
      <c r="F39" t="str">
        <f>'Prospetto orario (CON AN)'!U51</f>
        <v>Ore di lavoro</v>
      </c>
      <c r="G39" t="str">
        <f>'Prospetto orario (CON AN)'!V51</f>
        <v>Costo</v>
      </c>
    </row>
    <row r="40" spans="5:8" x14ac:dyDescent="0.25">
      <c r="E40" t="str">
        <f>'Prospetto orario (CON AN)'!T52</f>
        <v>Responsabile</v>
      </c>
      <c r="F40">
        <f>B$9</f>
        <v>59</v>
      </c>
      <c r="G40">
        <f>F40*H40</f>
        <v>1770</v>
      </c>
      <c r="H40">
        <v>30</v>
      </c>
    </row>
    <row r="41" spans="5:8" x14ac:dyDescent="0.25">
      <c r="E41" t="str">
        <f>'Prospetto orario (CON AN)'!T53</f>
        <v>Amministratore</v>
      </c>
      <c r="F41">
        <f>C$9</f>
        <v>49</v>
      </c>
      <c r="G41">
        <f t="shared" ref="G41:G45" si="1">F41*H41</f>
        <v>980</v>
      </c>
      <c r="H41">
        <v>20</v>
      </c>
    </row>
    <row r="42" spans="5:8" x14ac:dyDescent="0.25">
      <c r="E42" t="str">
        <f>'Prospetto orario (CON AN)'!T54</f>
        <v>Analista</v>
      </c>
      <c r="F42">
        <f>D$9</f>
        <v>30</v>
      </c>
      <c r="G42">
        <f t="shared" si="1"/>
        <v>750</v>
      </c>
      <c r="H42">
        <v>25</v>
      </c>
    </row>
    <row r="43" spans="5:8" x14ac:dyDescent="0.25">
      <c r="E43" t="str">
        <f>'Prospetto orario (CON AN)'!T55</f>
        <v>Verificatore</v>
      </c>
      <c r="F43">
        <f>E$9</f>
        <v>201</v>
      </c>
      <c r="G43">
        <f t="shared" si="1"/>
        <v>3015</v>
      </c>
      <c r="H43">
        <v>15</v>
      </c>
    </row>
    <row r="44" spans="5:8" x14ac:dyDescent="0.25">
      <c r="E44" t="str">
        <f>'Prospetto orario (CON AN)'!T56</f>
        <v>Progettista</v>
      </c>
      <c r="F44">
        <f>F$9</f>
        <v>245</v>
      </c>
      <c r="G44">
        <f t="shared" si="1"/>
        <v>5390</v>
      </c>
      <c r="H44">
        <v>22</v>
      </c>
    </row>
    <row r="45" spans="5:8" x14ac:dyDescent="0.25">
      <c r="E45" t="str">
        <f>'Prospetto orario (CON AN)'!T57</f>
        <v>Programmatore</v>
      </c>
      <c r="F45">
        <f>G$9</f>
        <v>120</v>
      </c>
      <c r="G45">
        <f t="shared" si="1"/>
        <v>1800</v>
      </c>
      <c r="H45">
        <v>15</v>
      </c>
    </row>
    <row r="46" spans="5:8" x14ac:dyDescent="0.25">
      <c r="E46" t="str">
        <f>'Prospetto orario (CON AN)'!T58</f>
        <v>Totale</v>
      </c>
      <c r="F46">
        <f>SUM(F40:F45)</f>
        <v>704</v>
      </c>
      <c r="G46">
        <f>SUM(G40:G45)</f>
        <v>13705</v>
      </c>
    </row>
    <row r="92" spans="41:42" x14ac:dyDescent="0.25">
      <c r="AO92">
        <v>12</v>
      </c>
      <c r="AP92">
        <v>4</v>
      </c>
    </row>
    <row r="93" spans="41:42" x14ac:dyDescent="0.25">
      <c r="AO93">
        <v>0</v>
      </c>
      <c r="AP93">
        <v>12</v>
      </c>
    </row>
    <row r="94" spans="41:42" x14ac:dyDescent="0.25">
      <c r="AO94">
        <v>6</v>
      </c>
      <c r="AP94">
        <v>28</v>
      </c>
    </row>
    <row r="95" spans="41:42" x14ac:dyDescent="0.25">
      <c r="AO95">
        <v>0</v>
      </c>
      <c r="AP95">
        <v>18</v>
      </c>
    </row>
    <row r="96" spans="41:42" x14ac:dyDescent="0.25">
      <c r="AO96">
        <v>0</v>
      </c>
      <c r="AP96">
        <v>23</v>
      </c>
    </row>
    <row r="97" spans="41:42" x14ac:dyDescent="0.25">
      <c r="AO97">
        <v>0</v>
      </c>
      <c r="AP97">
        <v>33</v>
      </c>
    </row>
    <row r="98" spans="41:42" x14ac:dyDescent="0.25">
      <c r="AO98">
        <v>12</v>
      </c>
      <c r="AP98">
        <v>18</v>
      </c>
    </row>
    <row r="140" spans="41:41" x14ac:dyDescent="0.25">
      <c r="AO140">
        <v>12</v>
      </c>
    </row>
    <row r="141" spans="41:41" x14ac:dyDescent="0.25">
      <c r="AO141">
        <v>0</v>
      </c>
    </row>
    <row r="142" spans="41:41" x14ac:dyDescent="0.25">
      <c r="AO142">
        <v>6</v>
      </c>
    </row>
    <row r="143" spans="41:41" x14ac:dyDescent="0.25">
      <c r="AO143">
        <v>0</v>
      </c>
    </row>
    <row r="144" spans="41:41" x14ac:dyDescent="0.25">
      <c r="AO144">
        <v>0</v>
      </c>
    </row>
    <row r="145" spans="41:41" x14ac:dyDescent="0.25">
      <c r="AO145">
        <v>0</v>
      </c>
    </row>
    <row r="146" spans="41:41" x14ac:dyDescent="0.25">
      <c r="AO14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Prospetto orario (CON AN)</vt:lpstr>
      <vt:lpstr>Prospetto orario (senza AN) (2)</vt:lpstr>
      <vt:lpstr>1_AN</vt:lpstr>
      <vt:lpstr>2_PA</vt:lpstr>
      <vt:lpstr>3_PDC</vt:lpstr>
      <vt:lpstr>4_VV</vt:lpstr>
      <vt:lpstr>Grafici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2012-02-06T14:32:25Z</dcterms:modified>
</cp:coreProperties>
</file>