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20115" windowHeight="7995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AI17" i="1" l="1"/>
  <c r="AJ17" i="1" s="1"/>
  <c r="AI16" i="1"/>
  <c r="AI15" i="1"/>
  <c r="AI13" i="1"/>
  <c r="AJ13" i="1" s="1"/>
  <c r="AI12" i="1"/>
  <c r="AI14" i="1"/>
  <c r="AI11" i="1"/>
  <c r="AH17" i="1"/>
  <c r="AH16" i="1"/>
  <c r="AH15" i="1"/>
  <c r="AH18" i="1" s="1"/>
  <c r="AH14" i="1"/>
  <c r="AH13" i="1"/>
  <c r="AH12" i="1"/>
  <c r="AH11" i="1"/>
  <c r="AG18" i="1"/>
  <c r="AJ14" i="1"/>
  <c r="AG13" i="1"/>
  <c r="AG14" i="1"/>
  <c r="AG15" i="1"/>
  <c r="AG16" i="1"/>
  <c r="AG17" i="1"/>
  <c r="AG12" i="1"/>
  <c r="AG11" i="1"/>
  <c r="AC26" i="1"/>
  <c r="Z26" i="1"/>
  <c r="W26" i="1"/>
  <c r="AJ16" i="1" l="1"/>
  <c r="AI18" i="1"/>
  <c r="AJ12" i="1"/>
  <c r="AJ11" i="1"/>
  <c r="AJ15" i="1"/>
  <c r="E17" i="1"/>
  <c r="F17" i="1"/>
  <c r="D17" i="1"/>
  <c r="G6" i="1"/>
  <c r="I6" i="1" s="1"/>
  <c r="G7" i="1"/>
  <c r="M7" i="1" s="1"/>
  <c r="G8" i="1"/>
  <c r="M8" i="1" s="1"/>
  <c r="G9" i="1"/>
  <c r="L9" i="1" s="1"/>
  <c r="G10" i="1"/>
  <c r="I10" i="1" s="1"/>
  <c r="G11" i="1"/>
  <c r="G12" i="1"/>
  <c r="L12" i="1" s="1"/>
  <c r="G13" i="1"/>
  <c r="I13" i="1" s="1"/>
  <c r="G14" i="1"/>
  <c r="I14" i="1" s="1"/>
  <c r="G15" i="1"/>
  <c r="J15" i="1" s="1"/>
  <c r="G2" i="1"/>
  <c r="K2" i="1" s="1"/>
  <c r="G3" i="1"/>
  <c r="L3" i="1" s="1"/>
  <c r="G4" i="1"/>
  <c r="G5" i="1"/>
  <c r="J5" i="1" s="1"/>
  <c r="M3" i="1"/>
  <c r="P6" i="1" s="1"/>
  <c r="Q6" i="1" s="1"/>
  <c r="M4" i="1"/>
  <c r="M5" i="1"/>
  <c r="M6" i="1"/>
  <c r="M9" i="1"/>
  <c r="M10" i="1"/>
  <c r="M11" i="1"/>
  <c r="M12" i="1"/>
  <c r="M13" i="1"/>
  <c r="M14" i="1"/>
  <c r="M15" i="1"/>
  <c r="M2" i="1"/>
  <c r="L2" i="1"/>
  <c r="I3" i="1"/>
  <c r="J3" i="1"/>
  <c r="K3" i="1"/>
  <c r="I4" i="1"/>
  <c r="J4" i="1"/>
  <c r="K4" i="1"/>
  <c r="L4" i="1"/>
  <c r="I5" i="1"/>
  <c r="K5" i="1"/>
  <c r="L5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J10" i="1"/>
  <c r="K10" i="1"/>
  <c r="L10" i="1"/>
  <c r="I11" i="1"/>
  <c r="J11" i="1"/>
  <c r="K11" i="1"/>
  <c r="L11" i="1"/>
  <c r="I12" i="1"/>
  <c r="J12" i="1"/>
  <c r="K12" i="1"/>
  <c r="J13" i="1"/>
  <c r="K13" i="1"/>
  <c r="L13" i="1"/>
  <c r="J14" i="1"/>
  <c r="K14" i="1"/>
  <c r="L14" i="1"/>
  <c r="I15" i="1"/>
  <c r="K15" i="1"/>
  <c r="L15" i="1"/>
  <c r="J2" i="1"/>
  <c r="I2" i="1"/>
  <c r="AJ18" i="1" l="1"/>
  <c r="G17" i="1"/>
  <c r="P5" i="1"/>
  <c r="Q5" i="1" s="1"/>
  <c r="P3" i="1"/>
  <c r="Q3" i="1" s="1"/>
  <c r="P4" i="1"/>
  <c r="Q4" i="1" s="1"/>
  <c r="P2" i="1"/>
  <c r="Q2" i="1" l="1"/>
  <c r="Q7" i="1" s="1"/>
  <c r="P7" i="1"/>
</calcChain>
</file>

<file path=xl/sharedStrings.xml><?xml version="1.0" encoding="utf-8"?>
<sst xmlns="http://schemas.openxmlformats.org/spreadsheetml/2006/main" count="142" uniqueCount="58">
  <si>
    <t>Task Code</t>
  </si>
  <si>
    <t>Task Name</t>
  </si>
  <si>
    <t>Ruoli</t>
  </si>
  <si>
    <t>Analista</t>
  </si>
  <si>
    <t>Verificatore</t>
  </si>
  <si>
    <t>Amministratore</t>
  </si>
  <si>
    <t>Responsabile</t>
  </si>
  <si>
    <t>Ruolo</t>
  </si>
  <si>
    <t>RE</t>
  </si>
  <si>
    <t>AM</t>
  </si>
  <si>
    <t>AN</t>
  </si>
  <si>
    <t>VE</t>
  </si>
  <si>
    <t>Ore totali di lavoro</t>
  </si>
  <si>
    <t>PA 1.1</t>
  </si>
  <si>
    <t>Analisi dei Requisiti - Stesura finale</t>
  </si>
  <si>
    <t>Analisi dei Requisiti - Verifica</t>
  </si>
  <si>
    <t>PA 1.2</t>
  </si>
  <si>
    <t>PA 2.0</t>
  </si>
  <si>
    <t>Ambiente di progettazione</t>
  </si>
  <si>
    <t>PA 3.1</t>
  </si>
  <si>
    <t>PA 3.2</t>
  </si>
  <si>
    <t>PA 3.3</t>
  </si>
  <si>
    <t>PR</t>
  </si>
  <si>
    <t>Progettista</t>
  </si>
  <si>
    <t>Specifica Tecnica - Progettazione</t>
  </si>
  <si>
    <t>Specifica Tecnica - Stesura</t>
  </si>
  <si>
    <t>Specifica Tecnica - Verifica</t>
  </si>
  <si>
    <t>Aggiornamento PdQ v2.0</t>
  </si>
  <si>
    <t>PA 4.1</t>
  </si>
  <si>
    <t>Verifica PdQ v2.0</t>
  </si>
  <si>
    <t>PA 4.2</t>
  </si>
  <si>
    <t>PA 5.1</t>
  </si>
  <si>
    <t>Aggiornamento PdP v2.0</t>
  </si>
  <si>
    <t>Verifica PdP v2.0</t>
  </si>
  <si>
    <t>Begolo Marco</t>
  </si>
  <si>
    <t>Facchin Gabriele</t>
  </si>
  <si>
    <t>Maggiolo Giorgio</t>
  </si>
  <si>
    <t>Dalla Pietà Massimo</t>
  </si>
  <si>
    <t>Braghetto Lorenzo</t>
  </si>
  <si>
    <t>Quadrio Giacomo</t>
  </si>
  <si>
    <t>Ore di lavoro totali</t>
  </si>
  <si>
    <t>Ore I periodo</t>
  </si>
  <si>
    <t>Ore II Periodo</t>
  </si>
  <si>
    <t>Ore III Periodo</t>
  </si>
  <si>
    <t>I Periodo</t>
  </si>
  <si>
    <t>II Periodo</t>
  </si>
  <si>
    <t>III Periodo</t>
  </si>
  <si>
    <t>Membro</t>
  </si>
  <si>
    <t>Costo</t>
  </si>
  <si>
    <t>costo/h</t>
  </si>
  <si>
    <t>Totale</t>
  </si>
  <si>
    <t>Ore</t>
  </si>
  <si>
    <t>Fase</t>
  </si>
  <si>
    <t>Cornaglia Alessando</t>
  </si>
  <si>
    <t xml:space="preserve">VE </t>
  </si>
  <si>
    <t>PA 1.2 e 2.0</t>
  </si>
  <si>
    <t>Carico lavoro</t>
  </si>
  <si>
    <t>Cornaglia Alessandro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</si>
</sst>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Font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164" fontId="0" fillId="0" borderId="12" xfId="0" applyNumberFormat="1" applyBorder="1"/>
    <xf numFmtId="0" fontId="0" fillId="0" borderId="16" xfId="0" applyBorder="1"/>
    <xf numFmtId="164" fontId="0" fillId="0" borderId="17" xfId="0" applyNumberFormat="1" applyBorder="1"/>
    <xf numFmtId="0" fontId="0" fillId="0" borderId="21" xfId="0" applyBorder="1"/>
    <xf numFmtId="164" fontId="0" fillId="0" borderId="22" xfId="0" applyNumberFormat="1" applyBorder="1"/>
    <xf numFmtId="0" fontId="0" fillId="0" borderId="7" xfId="0" applyFont="1" applyBorder="1"/>
    <xf numFmtId="0" fontId="0" fillId="0" borderId="19" xfId="0" applyFont="1" applyBorder="1"/>
    <xf numFmtId="0" fontId="0" fillId="0" borderId="16" xfId="0" applyFont="1" applyBorder="1"/>
    <xf numFmtId="0" fontId="0" fillId="0" borderId="11" xfId="0" applyFont="1" applyBorder="1"/>
    <xf numFmtId="0" fontId="0" fillId="0" borderId="21" xfId="0" applyFont="1" applyBorder="1"/>
    <xf numFmtId="0" fontId="0" fillId="0" borderId="23" xfId="0" applyBorder="1"/>
    <xf numFmtId="0" fontId="0" fillId="0" borderId="24" xfId="0" applyBorder="1"/>
    <xf numFmtId="0" fontId="0" fillId="0" borderId="22" xfId="0" applyBorder="1"/>
    <xf numFmtId="0" fontId="0" fillId="0" borderId="17" xfId="0" applyBorder="1"/>
    <xf numFmtId="0" fontId="0" fillId="0" borderId="12" xfId="0" applyBorder="1"/>
    <xf numFmtId="0" fontId="1" fillId="0" borderId="18" xfId="0" applyFont="1" applyBorder="1"/>
    <xf numFmtId="0" fontId="1" fillId="0" borderId="25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18" xfId="0" applyFont="1" applyFill="1" applyBorder="1"/>
    <xf numFmtId="0" fontId="0" fillId="0" borderId="30" xfId="0" applyBorder="1"/>
    <xf numFmtId="0" fontId="0" fillId="0" borderId="31" xfId="0" applyBorder="1"/>
    <xf numFmtId="0" fontId="0" fillId="0" borderId="5" xfId="0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7" xfId="0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6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 applyAlignment="1">
      <alignment horizontal="center"/>
    </xf>
    <xf numFmtId="0" fontId="0" fillId="0" borderId="42" xfId="0" applyBorder="1"/>
    <xf numFmtId="0" fontId="0" fillId="0" borderId="35" xfId="0" applyFont="1" applyBorder="1"/>
    <xf numFmtId="0" fontId="0" fillId="0" borderId="38" xfId="0" applyBorder="1" applyAlignment="1">
      <alignment horizontal="left"/>
    </xf>
    <xf numFmtId="0" fontId="0" fillId="0" borderId="32" xfId="0" applyBorder="1" applyAlignment="1">
      <alignment horizontal="left"/>
    </xf>
    <xf numFmtId="0" fontId="1" fillId="0" borderId="28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164" fontId="1" fillId="0" borderId="20" xfId="0" applyNumberFormat="1" applyFont="1" applyBorder="1"/>
    <xf numFmtId="0" fontId="0" fillId="0" borderId="44" xfId="0" applyBorder="1"/>
    <xf numFmtId="0" fontId="0" fillId="0" borderId="45" xfId="0" applyBorder="1"/>
    <xf numFmtId="0" fontId="0" fillId="0" borderId="41" xfId="0" applyBorder="1"/>
    <xf numFmtId="0" fontId="0" fillId="0" borderId="46" xfId="0" applyBorder="1"/>
    <xf numFmtId="0" fontId="1" fillId="0" borderId="47" xfId="0" applyFont="1" applyFill="1" applyBorder="1"/>
    <xf numFmtId="0" fontId="0" fillId="0" borderId="25" xfId="0" applyBorder="1"/>
    <xf numFmtId="0" fontId="0" fillId="0" borderId="43" xfId="0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0" fillId="0" borderId="50" xfId="0" applyFont="1" applyBorder="1"/>
    <xf numFmtId="0" fontId="0" fillId="0" borderId="51" xfId="0" applyFont="1" applyBorder="1"/>
    <xf numFmtId="0" fontId="0" fillId="0" borderId="52" xfId="0" applyFont="1" applyBorder="1"/>
    <xf numFmtId="0" fontId="0" fillId="0" borderId="53" xfId="0" applyFont="1" applyBorder="1"/>
    <xf numFmtId="0" fontId="0" fillId="0" borderId="54" xfId="0" applyBorder="1"/>
    <xf numFmtId="0" fontId="0" fillId="0" borderId="20" xfId="0" applyBorder="1"/>
    <xf numFmtId="0" fontId="0" fillId="0" borderId="55" xfId="0" applyBorder="1"/>
    <xf numFmtId="0" fontId="1" fillId="0" borderId="49" xfId="0" applyFont="1" applyBorder="1" applyAlignment="1">
      <alignment horizontal="center"/>
    </xf>
    <xf numFmtId="0" fontId="1" fillId="0" borderId="15" xfId="0" applyFont="1" applyBorder="1" applyAlignment="1">
      <alignment horizontal="center"/>
    </xf>
  </cellXfs>
  <cellStyles count="1">
    <cellStyle name="Normale" xfId="0" builtinId="0"/>
  </cellStyles>
  <dxfs count="6"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6"/>
  <sheetViews>
    <sheetView tabSelected="1" topLeftCell="V1" zoomScaleNormal="100" workbookViewId="0">
      <selection activeCell="AH22" sqref="AH22"/>
    </sheetView>
  </sheetViews>
  <sheetFormatPr defaultRowHeight="15" x14ac:dyDescent="0.25"/>
  <cols>
    <col min="1" max="1" width="14.42578125" customWidth="1"/>
    <col min="2" max="2" width="32.140625" customWidth="1"/>
    <col min="3" max="3" width="16.5703125" customWidth="1"/>
    <col min="4" max="4" width="12.28515625" customWidth="1"/>
    <col min="5" max="5" width="13.28515625" customWidth="1"/>
    <col min="6" max="6" width="13.5703125" customWidth="1"/>
    <col min="7" max="7" width="17.85546875" customWidth="1"/>
    <col min="8" max="8" width="16" customWidth="1"/>
    <col min="9" max="9" width="3" customWidth="1"/>
    <col min="10" max="10" width="3.7109375" customWidth="1"/>
    <col min="11" max="13" width="3.28515625" customWidth="1"/>
    <col min="14" max="14" width="13" customWidth="1"/>
    <col min="15" max="15" width="20.140625" customWidth="1"/>
    <col min="16" max="16" width="31.42578125" customWidth="1"/>
    <col min="17" max="17" width="27.140625" customWidth="1"/>
    <col min="18" max="18" width="18.42578125" customWidth="1"/>
    <col min="21" max="21" width="19.28515625" customWidth="1"/>
    <col min="24" max="24" width="11.7109375" customWidth="1"/>
    <col min="27" max="27" width="7" customWidth="1"/>
    <col min="30" max="30" width="8.28515625" customWidth="1"/>
    <col min="32" max="32" width="19.85546875" bestFit="1" customWidth="1"/>
    <col min="33" max="33" width="12.28515625" customWidth="1"/>
    <col min="34" max="34" width="11.140625" customWidth="1"/>
    <col min="35" max="35" width="12.140625" customWidth="1"/>
    <col min="36" max="36" width="11.85546875" customWidth="1"/>
  </cols>
  <sheetData>
    <row r="1" spans="1:36" ht="15.75" thickBot="1" x14ac:dyDescent="0.3">
      <c r="A1" s="26" t="s">
        <v>0</v>
      </c>
      <c r="B1" s="27" t="s">
        <v>1</v>
      </c>
      <c r="C1" s="28" t="s">
        <v>2</v>
      </c>
      <c r="D1" s="27" t="s">
        <v>41</v>
      </c>
      <c r="E1" s="28" t="s">
        <v>42</v>
      </c>
      <c r="F1" s="27" t="s">
        <v>43</v>
      </c>
      <c r="G1" s="29" t="s">
        <v>40</v>
      </c>
      <c r="I1" t="s">
        <v>8</v>
      </c>
      <c r="J1" t="s">
        <v>9</v>
      </c>
      <c r="K1" t="s">
        <v>10</v>
      </c>
      <c r="L1" t="s">
        <v>11</v>
      </c>
      <c r="M1" t="s">
        <v>22</v>
      </c>
      <c r="O1" s="26" t="s">
        <v>7</v>
      </c>
      <c r="P1" s="28" t="s">
        <v>12</v>
      </c>
      <c r="Q1" s="29" t="s">
        <v>48</v>
      </c>
      <c r="R1" t="s">
        <v>49</v>
      </c>
    </row>
    <row r="2" spans="1:36" x14ac:dyDescent="0.25">
      <c r="A2" s="21" t="s">
        <v>13</v>
      </c>
      <c r="B2" s="3" t="s">
        <v>14</v>
      </c>
      <c r="C2" s="7" t="s">
        <v>3</v>
      </c>
      <c r="D2" s="3">
        <v>30</v>
      </c>
      <c r="E2" s="7"/>
      <c r="F2" s="3"/>
      <c r="G2" s="22">
        <f t="shared" ref="G2:G15" si="0">SUM(D2:F2)</f>
        <v>30</v>
      </c>
      <c r="I2">
        <f t="shared" ref="I2:I15" si="1">IF($C2="Responsabile",$G2,0)</f>
        <v>0</v>
      </c>
      <c r="J2">
        <f t="shared" ref="J2:J15" si="2">IF($C2="Amministratore",$G2,0)</f>
        <v>0</v>
      </c>
      <c r="K2">
        <f t="shared" ref="K2:K15" si="3">IF($C2="Analista",$G2,0)</f>
        <v>30</v>
      </c>
      <c r="L2">
        <f t="shared" ref="L2:L15" si="4">IF($C2="Verificatore",$G2,0)</f>
        <v>0</v>
      </c>
      <c r="M2">
        <f t="shared" ref="M2:M15" si="5">IF($C2="Progettista",$G2,0)</f>
        <v>0</v>
      </c>
      <c r="N2">
        <v>1</v>
      </c>
      <c r="O2" s="12" t="s">
        <v>6</v>
      </c>
      <c r="P2" s="9">
        <f>SUM(I2:I109)</f>
        <v>15</v>
      </c>
      <c r="Q2" s="13">
        <f>P2*R2</f>
        <v>450</v>
      </c>
      <c r="R2">
        <v>30</v>
      </c>
    </row>
    <row r="3" spans="1:36" x14ac:dyDescent="0.25">
      <c r="A3" s="14" t="s">
        <v>16</v>
      </c>
      <c r="B3" s="2" t="s">
        <v>15</v>
      </c>
      <c r="C3" s="8" t="s">
        <v>4</v>
      </c>
      <c r="D3" s="2">
        <v>10</v>
      </c>
      <c r="E3" s="8"/>
      <c r="F3" s="2"/>
      <c r="G3" s="23">
        <f t="shared" si="0"/>
        <v>10</v>
      </c>
      <c r="I3">
        <f t="shared" si="1"/>
        <v>0</v>
      </c>
      <c r="J3">
        <f t="shared" si="2"/>
        <v>0</v>
      </c>
      <c r="K3">
        <f t="shared" si="3"/>
        <v>0</v>
      </c>
      <c r="L3">
        <f t="shared" si="4"/>
        <v>10</v>
      </c>
      <c r="M3">
        <f t="shared" si="5"/>
        <v>0</v>
      </c>
      <c r="N3">
        <v>1</v>
      </c>
      <c r="O3" s="10" t="s">
        <v>5</v>
      </c>
      <c r="P3" s="6">
        <f>SUM(J2:J110)</f>
        <v>11</v>
      </c>
      <c r="Q3" s="11">
        <f t="shared" ref="Q3:Q6" si="6">P3*R3</f>
        <v>220</v>
      </c>
      <c r="R3">
        <v>20</v>
      </c>
    </row>
    <row r="4" spans="1:36" x14ac:dyDescent="0.25">
      <c r="A4" s="12"/>
      <c r="B4" s="4"/>
      <c r="C4" s="9" t="s">
        <v>6</v>
      </c>
      <c r="D4" s="4">
        <v>4</v>
      </c>
      <c r="E4" s="9"/>
      <c r="F4" s="4"/>
      <c r="G4" s="24">
        <f t="shared" si="0"/>
        <v>4</v>
      </c>
      <c r="I4">
        <f t="shared" si="1"/>
        <v>4</v>
      </c>
      <c r="J4">
        <f t="shared" si="2"/>
        <v>0</v>
      </c>
      <c r="K4">
        <f t="shared" si="3"/>
        <v>0</v>
      </c>
      <c r="L4">
        <f t="shared" si="4"/>
        <v>0</v>
      </c>
      <c r="M4">
        <f t="shared" si="5"/>
        <v>0</v>
      </c>
      <c r="N4">
        <v>2</v>
      </c>
      <c r="O4" s="10" t="s">
        <v>3</v>
      </c>
      <c r="P4" s="6">
        <f>SUM(K2:K111)</f>
        <v>30</v>
      </c>
      <c r="Q4" s="11">
        <f t="shared" si="6"/>
        <v>750</v>
      </c>
      <c r="R4">
        <v>25</v>
      </c>
    </row>
    <row r="5" spans="1:36" x14ac:dyDescent="0.25">
      <c r="A5" s="21" t="s">
        <v>17</v>
      </c>
      <c r="B5" s="3" t="s">
        <v>18</v>
      </c>
      <c r="C5" s="7" t="s">
        <v>5</v>
      </c>
      <c r="D5" s="3">
        <v>5</v>
      </c>
      <c r="E5" s="7"/>
      <c r="F5" s="3"/>
      <c r="G5" s="22">
        <f t="shared" si="0"/>
        <v>5</v>
      </c>
      <c r="I5">
        <f t="shared" si="1"/>
        <v>0</v>
      </c>
      <c r="J5">
        <f t="shared" si="2"/>
        <v>5</v>
      </c>
      <c r="K5">
        <f t="shared" si="3"/>
        <v>0</v>
      </c>
      <c r="L5">
        <f t="shared" si="4"/>
        <v>0</v>
      </c>
      <c r="M5">
        <f t="shared" si="5"/>
        <v>0</v>
      </c>
      <c r="N5">
        <v>1</v>
      </c>
      <c r="O5" s="10" t="s">
        <v>4</v>
      </c>
      <c r="P5" s="6">
        <f>SUM(L2:L112)</f>
        <v>28</v>
      </c>
      <c r="Q5" s="11">
        <f t="shared" si="6"/>
        <v>420</v>
      </c>
      <c r="R5">
        <v>15</v>
      </c>
    </row>
    <row r="6" spans="1:36" ht="15.75" thickBot="1" x14ac:dyDescent="0.3">
      <c r="A6" s="21"/>
      <c r="B6" s="3"/>
      <c r="C6" s="7" t="s">
        <v>6</v>
      </c>
      <c r="D6" s="3">
        <v>1</v>
      </c>
      <c r="E6" s="7"/>
      <c r="F6" s="3"/>
      <c r="G6" s="22">
        <f t="shared" si="0"/>
        <v>1</v>
      </c>
      <c r="I6">
        <f t="shared" si="1"/>
        <v>1</v>
      </c>
      <c r="J6">
        <f t="shared" si="2"/>
        <v>0</v>
      </c>
      <c r="K6">
        <f t="shared" si="3"/>
        <v>0</v>
      </c>
      <c r="L6">
        <f t="shared" si="4"/>
        <v>0</v>
      </c>
      <c r="M6">
        <f t="shared" si="5"/>
        <v>0</v>
      </c>
      <c r="N6">
        <v>3</v>
      </c>
      <c r="O6" s="14" t="s">
        <v>23</v>
      </c>
      <c r="P6" s="8">
        <f>SUM(M2:M113)</f>
        <v>92</v>
      </c>
      <c r="Q6" s="15">
        <f t="shared" si="6"/>
        <v>2024</v>
      </c>
      <c r="R6">
        <v>22</v>
      </c>
    </row>
    <row r="7" spans="1:36" ht="15.75" thickBot="1" x14ac:dyDescent="0.3">
      <c r="A7" s="10" t="s">
        <v>19</v>
      </c>
      <c r="B7" s="5" t="s">
        <v>24</v>
      </c>
      <c r="C7" s="6" t="s">
        <v>23</v>
      </c>
      <c r="D7" s="5">
        <v>34</v>
      </c>
      <c r="E7" s="6">
        <v>8</v>
      </c>
      <c r="F7" s="5"/>
      <c r="G7" s="25">
        <f t="shared" si="0"/>
        <v>42</v>
      </c>
      <c r="I7">
        <f t="shared" si="1"/>
        <v>0</v>
      </c>
      <c r="J7">
        <f t="shared" si="2"/>
        <v>0</v>
      </c>
      <c r="K7">
        <f t="shared" si="3"/>
        <v>0</v>
      </c>
      <c r="L7">
        <f t="shared" si="4"/>
        <v>0</v>
      </c>
      <c r="M7">
        <f t="shared" si="5"/>
        <v>42</v>
      </c>
      <c r="O7" s="30" t="s">
        <v>50</v>
      </c>
      <c r="P7" s="28">
        <f>SUM(P2:P6)</f>
        <v>176</v>
      </c>
      <c r="Q7" s="53">
        <f>SUM(Q2:Q6)</f>
        <v>3864</v>
      </c>
    </row>
    <row r="8" spans="1:36" ht="15.75" thickBot="1" x14ac:dyDescent="0.3">
      <c r="A8" s="21" t="s">
        <v>20</v>
      </c>
      <c r="B8" s="3" t="s">
        <v>25</v>
      </c>
      <c r="C8" s="7" t="s">
        <v>23</v>
      </c>
      <c r="D8" s="3"/>
      <c r="E8" s="7">
        <v>34</v>
      </c>
      <c r="F8" s="3">
        <v>10</v>
      </c>
      <c r="G8" s="22">
        <f t="shared" si="0"/>
        <v>44</v>
      </c>
      <c r="I8">
        <f t="shared" si="1"/>
        <v>0</v>
      </c>
      <c r="J8">
        <f t="shared" si="2"/>
        <v>0</v>
      </c>
      <c r="K8">
        <f t="shared" si="3"/>
        <v>0</v>
      </c>
      <c r="L8">
        <f t="shared" si="4"/>
        <v>0</v>
      </c>
      <c r="M8">
        <f t="shared" si="5"/>
        <v>44</v>
      </c>
    </row>
    <row r="9" spans="1:36" x14ac:dyDescent="0.25">
      <c r="A9" s="14" t="s">
        <v>21</v>
      </c>
      <c r="B9" s="2" t="s">
        <v>26</v>
      </c>
      <c r="C9" s="8" t="s">
        <v>4</v>
      </c>
      <c r="D9" s="2"/>
      <c r="E9" s="8"/>
      <c r="F9" s="2">
        <v>10</v>
      </c>
      <c r="G9" s="23">
        <f t="shared" si="0"/>
        <v>10</v>
      </c>
      <c r="I9">
        <f t="shared" si="1"/>
        <v>0</v>
      </c>
      <c r="J9">
        <f t="shared" si="2"/>
        <v>0</v>
      </c>
      <c r="K9">
        <f t="shared" si="3"/>
        <v>0</v>
      </c>
      <c r="L9">
        <f t="shared" si="4"/>
        <v>10</v>
      </c>
      <c r="M9">
        <f t="shared" si="5"/>
        <v>0</v>
      </c>
      <c r="U9" s="65" t="s">
        <v>47</v>
      </c>
      <c r="V9" s="61" t="s">
        <v>44</v>
      </c>
      <c r="W9" s="62"/>
      <c r="X9" s="63"/>
      <c r="Y9" s="61" t="s">
        <v>45</v>
      </c>
      <c r="Z9" s="62"/>
      <c r="AA9" s="63"/>
      <c r="AB9" s="61" t="s">
        <v>46</v>
      </c>
      <c r="AC9" s="62"/>
      <c r="AD9" s="63"/>
      <c r="AF9" s="61" t="s">
        <v>47</v>
      </c>
      <c r="AG9" s="62" t="s">
        <v>56</v>
      </c>
      <c r="AH9" s="62"/>
      <c r="AI9" s="67"/>
      <c r="AJ9" s="74"/>
    </row>
    <row r="10" spans="1:36" ht="15.75" thickBot="1" x14ac:dyDescent="0.3">
      <c r="A10" s="12"/>
      <c r="B10" s="4"/>
      <c r="C10" s="9" t="s">
        <v>6</v>
      </c>
      <c r="D10" s="4"/>
      <c r="E10" s="9"/>
      <c r="F10" s="4">
        <v>4</v>
      </c>
      <c r="G10" s="24">
        <f t="shared" si="0"/>
        <v>4</v>
      </c>
      <c r="I10">
        <f t="shared" si="1"/>
        <v>4</v>
      </c>
      <c r="J10">
        <f t="shared" si="2"/>
        <v>0</v>
      </c>
      <c r="K10">
        <f t="shared" si="3"/>
        <v>0</v>
      </c>
      <c r="L10">
        <f t="shared" si="4"/>
        <v>0</v>
      </c>
      <c r="M10">
        <f t="shared" si="5"/>
        <v>0</v>
      </c>
      <c r="U10" s="66"/>
      <c r="V10" s="50" t="s">
        <v>7</v>
      </c>
      <c r="W10" s="51" t="s">
        <v>51</v>
      </c>
      <c r="X10" s="52" t="s">
        <v>52</v>
      </c>
      <c r="Y10" s="50" t="s">
        <v>7</v>
      </c>
      <c r="Z10" s="51" t="s">
        <v>51</v>
      </c>
      <c r="AA10" s="52" t="s">
        <v>52</v>
      </c>
      <c r="AB10" s="50" t="s">
        <v>7</v>
      </c>
      <c r="AC10" s="51" t="s">
        <v>51</v>
      </c>
      <c r="AD10" s="52" t="s">
        <v>52</v>
      </c>
      <c r="AF10" s="64"/>
      <c r="AG10" s="51" t="s">
        <v>44</v>
      </c>
      <c r="AH10" s="51" t="s">
        <v>45</v>
      </c>
      <c r="AI10" s="75" t="s">
        <v>46</v>
      </c>
      <c r="AJ10" s="76" t="s">
        <v>50</v>
      </c>
    </row>
    <row r="11" spans="1:36" x14ac:dyDescent="0.25">
      <c r="A11" s="21" t="s">
        <v>28</v>
      </c>
      <c r="B11" s="3" t="s">
        <v>27</v>
      </c>
      <c r="C11" s="7" t="s">
        <v>23</v>
      </c>
      <c r="D11" s="3"/>
      <c r="E11" s="7">
        <v>6</v>
      </c>
      <c r="F11" s="3"/>
      <c r="G11" s="22">
        <f t="shared" si="0"/>
        <v>6</v>
      </c>
      <c r="I11">
        <f t="shared" si="1"/>
        <v>0</v>
      </c>
      <c r="J11">
        <f t="shared" si="2"/>
        <v>0</v>
      </c>
      <c r="K11">
        <f t="shared" si="3"/>
        <v>0</v>
      </c>
      <c r="L11">
        <f t="shared" si="4"/>
        <v>0</v>
      </c>
      <c r="M11">
        <f t="shared" si="5"/>
        <v>6</v>
      </c>
      <c r="U11" s="31" t="s">
        <v>34</v>
      </c>
      <c r="V11" s="32" t="s">
        <v>10</v>
      </c>
      <c r="W11" s="33">
        <v>12</v>
      </c>
      <c r="X11" s="34" t="s">
        <v>13</v>
      </c>
      <c r="Y11" s="32" t="s">
        <v>22</v>
      </c>
      <c r="Z11" s="33">
        <v>8</v>
      </c>
      <c r="AA11" s="34" t="s">
        <v>19</v>
      </c>
      <c r="AB11" s="32" t="s">
        <v>22</v>
      </c>
      <c r="AC11" s="33">
        <v>5</v>
      </c>
      <c r="AD11" s="34" t="s">
        <v>20</v>
      </c>
      <c r="AF11" s="18" t="s">
        <v>34</v>
      </c>
      <c r="AG11" s="9">
        <f>SUM(W11,W12)</f>
        <v>12</v>
      </c>
      <c r="AH11" s="16">
        <f>SUM(Z11,Z12)</f>
        <v>8</v>
      </c>
      <c r="AI11" s="68">
        <f>SUM(AC11,AC12)</f>
        <v>5</v>
      </c>
      <c r="AJ11" s="72">
        <f>SUM(AG11:AI11)</f>
        <v>25</v>
      </c>
    </row>
    <row r="12" spans="1:36" x14ac:dyDescent="0.25">
      <c r="A12" s="14" t="s">
        <v>30</v>
      </c>
      <c r="B12" s="2" t="s">
        <v>29</v>
      </c>
      <c r="C12" s="8" t="s">
        <v>4</v>
      </c>
      <c r="D12" s="2"/>
      <c r="E12" s="8">
        <v>8</v>
      </c>
      <c r="F12" s="2"/>
      <c r="G12" s="23">
        <f t="shared" si="0"/>
        <v>8</v>
      </c>
      <c r="I12">
        <f t="shared" si="1"/>
        <v>0</v>
      </c>
      <c r="J12">
        <f t="shared" si="2"/>
        <v>0</v>
      </c>
      <c r="K12">
        <f t="shared" si="3"/>
        <v>0</v>
      </c>
      <c r="L12">
        <f t="shared" si="4"/>
        <v>8</v>
      </c>
      <c r="M12">
        <f t="shared" si="5"/>
        <v>0</v>
      </c>
      <c r="U12" s="35"/>
      <c r="V12" s="36"/>
      <c r="W12" s="37"/>
      <c r="X12" s="38"/>
      <c r="Y12" s="36"/>
      <c r="Z12" s="37"/>
      <c r="AA12" s="38"/>
      <c r="AB12" s="36"/>
      <c r="AC12" s="37"/>
      <c r="AD12" s="47"/>
      <c r="AF12" s="19" t="s">
        <v>35</v>
      </c>
      <c r="AG12" s="9">
        <f>SUM(W13,W14)</f>
        <v>12</v>
      </c>
      <c r="AH12" s="16">
        <f>SUM(Z14,Z13)</f>
        <v>8</v>
      </c>
      <c r="AI12" s="69">
        <f>SUM(AC14,AC13)</f>
        <v>5</v>
      </c>
      <c r="AJ12" s="23">
        <f t="shared" ref="AJ12:AJ17" si="7">SUM(AG12:AI12)</f>
        <v>25</v>
      </c>
    </row>
    <row r="13" spans="1:36" x14ac:dyDescent="0.25">
      <c r="A13" s="12"/>
      <c r="B13" s="4"/>
      <c r="C13" s="9" t="s">
        <v>6</v>
      </c>
      <c r="D13" s="4"/>
      <c r="E13" s="9">
        <v>2</v>
      </c>
      <c r="F13" s="4"/>
      <c r="G13" s="24">
        <f t="shared" si="0"/>
        <v>2</v>
      </c>
      <c r="I13">
        <f t="shared" si="1"/>
        <v>2</v>
      </c>
      <c r="J13">
        <f t="shared" si="2"/>
        <v>0</v>
      </c>
      <c r="K13">
        <f t="shared" si="3"/>
        <v>0</v>
      </c>
      <c r="L13">
        <f t="shared" si="4"/>
        <v>0</v>
      </c>
      <c r="M13">
        <f t="shared" si="5"/>
        <v>0</v>
      </c>
      <c r="U13" s="31" t="s">
        <v>35</v>
      </c>
      <c r="V13" s="32" t="s">
        <v>8</v>
      </c>
      <c r="W13" s="33">
        <v>5</v>
      </c>
      <c r="X13" s="34" t="s">
        <v>55</v>
      </c>
      <c r="Y13" s="32" t="s">
        <v>54</v>
      </c>
      <c r="Z13" s="33">
        <v>8</v>
      </c>
      <c r="AA13" s="34" t="s">
        <v>30</v>
      </c>
      <c r="AB13" s="32" t="s">
        <v>22</v>
      </c>
      <c r="AC13" s="33">
        <v>5</v>
      </c>
      <c r="AD13" s="34" t="s">
        <v>20</v>
      </c>
      <c r="AF13" s="19" t="s">
        <v>57</v>
      </c>
      <c r="AG13" s="9">
        <f>SUM(W16,W15)</f>
        <v>12</v>
      </c>
      <c r="AH13" s="16">
        <f>SUM(Z15,Z16)</f>
        <v>8</v>
      </c>
      <c r="AI13" s="69">
        <f>SUM(AC15,AC16)</f>
        <v>5</v>
      </c>
      <c r="AJ13" s="25">
        <f t="shared" si="7"/>
        <v>25</v>
      </c>
    </row>
    <row r="14" spans="1:36" x14ac:dyDescent="0.25">
      <c r="A14" s="21" t="s">
        <v>31</v>
      </c>
      <c r="B14" s="3" t="s">
        <v>32</v>
      </c>
      <c r="C14" s="7" t="s">
        <v>6</v>
      </c>
      <c r="D14" s="3"/>
      <c r="E14" s="7"/>
      <c r="F14" s="3">
        <v>4</v>
      </c>
      <c r="G14" s="22">
        <f t="shared" si="0"/>
        <v>4</v>
      </c>
      <c r="I14">
        <f t="shared" si="1"/>
        <v>4</v>
      </c>
      <c r="J14">
        <f t="shared" si="2"/>
        <v>0</v>
      </c>
      <c r="K14">
        <f t="shared" si="3"/>
        <v>0</v>
      </c>
      <c r="L14">
        <f t="shared" si="4"/>
        <v>0</v>
      </c>
      <c r="M14">
        <f t="shared" si="5"/>
        <v>0</v>
      </c>
      <c r="U14" s="31"/>
      <c r="V14" s="32" t="s">
        <v>22</v>
      </c>
      <c r="W14" s="33">
        <v>7</v>
      </c>
      <c r="X14" s="34" t="s">
        <v>19</v>
      </c>
      <c r="Y14" s="32"/>
      <c r="Z14" s="33"/>
      <c r="AA14" s="34"/>
      <c r="AB14" s="32"/>
      <c r="AC14" s="33"/>
      <c r="AD14" s="34"/>
      <c r="AF14" s="19" t="s">
        <v>37</v>
      </c>
      <c r="AG14" s="9">
        <f>SUM(W17,W18)</f>
        <v>12</v>
      </c>
      <c r="AH14" s="16">
        <f>SUM(Z17,Z18)</f>
        <v>8</v>
      </c>
      <c r="AI14" s="69">
        <f t="shared" ref="AI12:AI17" si="8">SUM(AC14,AC15)</f>
        <v>5</v>
      </c>
      <c r="AJ14" s="25">
        <f t="shared" si="7"/>
        <v>25</v>
      </c>
    </row>
    <row r="15" spans="1:36" ht="15.75" thickBot="1" x14ac:dyDescent="0.3">
      <c r="A15" s="54"/>
      <c r="B15" s="55" t="s">
        <v>33</v>
      </c>
      <c r="C15" s="56" t="s">
        <v>5</v>
      </c>
      <c r="D15" s="55"/>
      <c r="E15" s="56"/>
      <c r="F15" s="55">
        <v>6</v>
      </c>
      <c r="G15" s="57">
        <f t="shared" si="0"/>
        <v>6</v>
      </c>
      <c r="I15">
        <f t="shared" si="1"/>
        <v>0</v>
      </c>
      <c r="J15">
        <f t="shared" si="2"/>
        <v>6</v>
      </c>
      <c r="K15">
        <f t="shared" si="3"/>
        <v>0</v>
      </c>
      <c r="L15">
        <f t="shared" si="4"/>
        <v>0</v>
      </c>
      <c r="M15">
        <f t="shared" si="5"/>
        <v>0</v>
      </c>
      <c r="U15" s="39" t="s">
        <v>53</v>
      </c>
      <c r="V15" s="40" t="s">
        <v>10</v>
      </c>
      <c r="W15" s="41">
        <v>6</v>
      </c>
      <c r="X15" s="42" t="s">
        <v>13</v>
      </c>
      <c r="Y15" s="40" t="s">
        <v>22</v>
      </c>
      <c r="Z15" s="41">
        <v>8</v>
      </c>
      <c r="AA15" s="48" t="s">
        <v>20</v>
      </c>
      <c r="AB15" s="40" t="s">
        <v>11</v>
      </c>
      <c r="AC15" s="41">
        <v>5</v>
      </c>
      <c r="AD15" s="48" t="s">
        <v>21</v>
      </c>
      <c r="AF15" s="19" t="s">
        <v>38</v>
      </c>
      <c r="AG15" s="9">
        <f>SUM(W19,W20)</f>
        <v>12</v>
      </c>
      <c r="AH15" s="16">
        <f>SUM(Z19,Z20)</f>
        <v>9</v>
      </c>
      <c r="AI15" s="69">
        <f>SUM(AC17,AC18)</f>
        <v>4</v>
      </c>
      <c r="AJ15" s="25">
        <f t="shared" si="7"/>
        <v>25</v>
      </c>
    </row>
    <row r="16" spans="1:36" ht="15.75" thickBot="1" x14ac:dyDescent="0.3">
      <c r="U16" s="35"/>
      <c r="V16" s="36" t="s">
        <v>22</v>
      </c>
      <c r="W16" s="37">
        <v>6</v>
      </c>
      <c r="X16" s="38" t="s">
        <v>19</v>
      </c>
      <c r="Y16" s="36"/>
      <c r="Z16" s="37"/>
      <c r="AA16" s="38"/>
      <c r="AB16" s="36"/>
      <c r="AC16" s="37"/>
      <c r="AD16" s="38"/>
      <c r="AF16" s="19" t="s">
        <v>39</v>
      </c>
      <c r="AG16" s="9">
        <f>SUM(W21,W22)</f>
        <v>12</v>
      </c>
      <c r="AH16" s="16">
        <f>SUM(Z22,Z21)</f>
        <v>9</v>
      </c>
      <c r="AI16" s="69">
        <f>SUM(AC19,AC20)</f>
        <v>6</v>
      </c>
      <c r="AJ16" s="24">
        <f t="shared" si="7"/>
        <v>27</v>
      </c>
    </row>
    <row r="17" spans="1:36" ht="15.75" thickBot="1" x14ac:dyDescent="0.3">
      <c r="A17" s="58" t="s">
        <v>50</v>
      </c>
      <c r="B17" s="59"/>
      <c r="C17" s="59"/>
      <c r="D17" s="60">
        <f>SUM(D2:D15)</f>
        <v>84</v>
      </c>
      <c r="E17" s="60">
        <f>SUM(E2:E15)</f>
        <v>58</v>
      </c>
      <c r="F17" s="60">
        <f>SUM(F2:F15)</f>
        <v>34</v>
      </c>
      <c r="G17" s="60">
        <f>SUM(G2:G15)</f>
        <v>176</v>
      </c>
      <c r="U17" s="31" t="s">
        <v>37</v>
      </c>
      <c r="V17" s="32" t="s">
        <v>11</v>
      </c>
      <c r="W17" s="33">
        <v>10</v>
      </c>
      <c r="X17" s="49" t="s">
        <v>16</v>
      </c>
      <c r="Y17" s="40" t="s">
        <v>22</v>
      </c>
      <c r="Z17" s="41">
        <v>8</v>
      </c>
      <c r="AA17" s="42" t="s">
        <v>20</v>
      </c>
      <c r="AB17" s="32" t="s">
        <v>8</v>
      </c>
      <c r="AC17" s="33">
        <v>4</v>
      </c>
      <c r="AD17" s="34" t="s">
        <v>21</v>
      </c>
      <c r="AF17" s="20" t="s">
        <v>36</v>
      </c>
      <c r="AG17" s="9">
        <f>SUM(W23,W24)</f>
        <v>12</v>
      </c>
      <c r="AH17" s="16">
        <f>SUM(Z24,Z23)</f>
        <v>8</v>
      </c>
      <c r="AI17" s="70">
        <f>SUM(AC21,AC22)</f>
        <v>4</v>
      </c>
      <c r="AJ17" s="57">
        <f t="shared" si="7"/>
        <v>24</v>
      </c>
    </row>
    <row r="18" spans="1:36" ht="15.75" thickBot="1" x14ac:dyDescent="0.3">
      <c r="U18" s="31"/>
      <c r="V18" s="32" t="s">
        <v>22</v>
      </c>
      <c r="W18" s="33">
        <v>2</v>
      </c>
      <c r="X18" s="34" t="s">
        <v>19</v>
      </c>
      <c r="Y18" s="32"/>
      <c r="Z18" s="33"/>
      <c r="AA18" s="34"/>
      <c r="AB18" s="32"/>
      <c r="AC18" s="33"/>
      <c r="AD18" s="34"/>
      <c r="AF18" s="26" t="s">
        <v>50</v>
      </c>
      <c r="AG18" s="17">
        <f t="shared" ref="AG18:AI18" si="9">SUM(AG11:AG17)</f>
        <v>84</v>
      </c>
      <c r="AH18" s="17">
        <f t="shared" si="9"/>
        <v>58</v>
      </c>
      <c r="AI18" s="71">
        <f t="shared" si="9"/>
        <v>34</v>
      </c>
      <c r="AJ18" s="73">
        <f>SUM(AJ11:AJ17)</f>
        <v>176</v>
      </c>
    </row>
    <row r="19" spans="1:36" x14ac:dyDescent="0.25">
      <c r="U19" s="39" t="s">
        <v>38</v>
      </c>
      <c r="V19" s="40" t="s">
        <v>9</v>
      </c>
      <c r="W19" s="41">
        <v>5</v>
      </c>
      <c r="X19" s="42" t="s">
        <v>17</v>
      </c>
      <c r="Y19" s="40" t="s">
        <v>22</v>
      </c>
      <c r="Z19" s="41">
        <v>9</v>
      </c>
      <c r="AA19" s="42" t="s">
        <v>20</v>
      </c>
      <c r="AB19" s="40" t="s">
        <v>9</v>
      </c>
      <c r="AC19" s="41">
        <v>6</v>
      </c>
      <c r="AD19" s="42" t="s">
        <v>31</v>
      </c>
    </row>
    <row r="20" spans="1:36" x14ac:dyDescent="0.25">
      <c r="U20" s="35"/>
      <c r="V20" s="36" t="s">
        <v>22</v>
      </c>
      <c r="W20" s="37">
        <v>7</v>
      </c>
      <c r="X20" s="38" t="s">
        <v>19</v>
      </c>
      <c r="Y20" s="36"/>
      <c r="Z20" s="37"/>
      <c r="AA20" s="38"/>
      <c r="AB20" s="36"/>
      <c r="AC20" s="37"/>
      <c r="AD20" s="38"/>
    </row>
    <row r="21" spans="1:36" x14ac:dyDescent="0.25">
      <c r="U21" s="31" t="s">
        <v>39</v>
      </c>
      <c r="V21" s="32" t="s">
        <v>22</v>
      </c>
      <c r="W21" s="33">
        <v>12</v>
      </c>
      <c r="X21" s="34" t="s">
        <v>19</v>
      </c>
      <c r="Y21" s="32" t="s">
        <v>22</v>
      </c>
      <c r="Z21" s="33">
        <v>9</v>
      </c>
      <c r="AA21" s="49" t="s">
        <v>20</v>
      </c>
      <c r="AB21" s="32" t="s">
        <v>8</v>
      </c>
      <c r="AC21" s="33">
        <v>4</v>
      </c>
      <c r="AD21" s="49" t="s">
        <v>31</v>
      </c>
    </row>
    <row r="22" spans="1:36" x14ac:dyDescent="0.25">
      <c r="U22" s="31"/>
      <c r="V22" s="32"/>
      <c r="W22" s="33"/>
      <c r="X22" s="34"/>
      <c r="Y22" s="32"/>
      <c r="Z22" s="33"/>
      <c r="AA22" s="34"/>
      <c r="AB22" s="32"/>
      <c r="AC22" s="33"/>
      <c r="AD22" s="34"/>
      <c r="AH22" s="1"/>
    </row>
    <row r="23" spans="1:36" x14ac:dyDescent="0.25">
      <c r="O23" s="1"/>
      <c r="U23" s="39" t="s">
        <v>36</v>
      </c>
      <c r="V23" s="40" t="s">
        <v>10</v>
      </c>
      <c r="W23" s="41">
        <v>12</v>
      </c>
      <c r="X23" s="42" t="s">
        <v>13</v>
      </c>
      <c r="Y23" s="40" t="s">
        <v>22</v>
      </c>
      <c r="Z23" s="41">
        <v>6</v>
      </c>
      <c r="AA23" s="42" t="s">
        <v>28</v>
      </c>
      <c r="AB23" s="40" t="s">
        <v>11</v>
      </c>
      <c r="AC23" s="41">
        <v>5</v>
      </c>
      <c r="AD23" s="42" t="s">
        <v>21</v>
      </c>
    </row>
    <row r="24" spans="1:36" ht="15.75" thickBot="1" x14ac:dyDescent="0.3">
      <c r="U24" s="43"/>
      <c r="V24" s="44"/>
      <c r="W24" s="45"/>
      <c r="X24" s="46"/>
      <c r="Y24" s="44" t="s">
        <v>8</v>
      </c>
      <c r="Z24" s="45">
        <v>2</v>
      </c>
      <c r="AA24" s="46" t="s">
        <v>30</v>
      </c>
      <c r="AB24" s="44"/>
      <c r="AC24" s="45"/>
      <c r="AD24" s="46"/>
    </row>
    <row r="26" spans="1:36" x14ac:dyDescent="0.25">
      <c r="W26">
        <f>SUM(W11:W23)</f>
        <v>84</v>
      </c>
      <c r="Z26">
        <f>SUM(Z11:Z24)</f>
        <v>58</v>
      </c>
      <c r="AC26">
        <f>SUM(AC11:AC24)</f>
        <v>34</v>
      </c>
      <c r="AD26" s="1"/>
    </row>
  </sheetData>
  <mergeCells count="6">
    <mergeCell ref="AB9:AD9"/>
    <mergeCell ref="AF9:AF10"/>
    <mergeCell ref="AG9:AI9"/>
    <mergeCell ref="U9:U10"/>
    <mergeCell ref="V9:X9"/>
    <mergeCell ref="Y9:AA9"/>
  </mergeCells>
  <conditionalFormatting sqref="Z26">
    <cfRule type="cellIs" dxfId="5" priority="7" operator="notEqual">
      <formula>$E$17</formula>
    </cfRule>
    <cfRule type="cellIs" dxfId="4" priority="8" operator="equal">
      <formula>$E$17</formula>
    </cfRule>
  </conditionalFormatting>
  <conditionalFormatting sqref="W26">
    <cfRule type="cellIs" dxfId="3" priority="9" operator="notEqual">
      <formula>$D$17</formula>
    </cfRule>
    <cfRule type="cellIs" dxfId="2" priority="10" operator="equal">
      <formula>$D$17</formula>
    </cfRule>
  </conditionalFormatting>
  <conditionalFormatting sqref="AC26">
    <cfRule type="cellIs" dxfId="1" priority="11" operator="notEqual">
      <formula>$F$17</formula>
    </cfRule>
    <cfRule type="cellIs" dxfId="0" priority="12" operator="equal">
      <formula>$F$17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Giorgio Maggiolo</cp:lastModifiedBy>
  <cp:lastPrinted>2011-12-14T16:43:52Z</cp:lastPrinted>
  <dcterms:created xsi:type="dcterms:W3CDTF">2011-12-09T09:20:43Z</dcterms:created>
  <dcterms:modified xsi:type="dcterms:W3CDTF">2011-12-16T14:13:21Z</dcterms:modified>
</cp:coreProperties>
</file>