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9645" windowHeight="4740" activeTab="4"/>
  </bookViews>
  <sheets>
    <sheet name="Prospetto orario (CON AN)" sheetId="2" r:id="rId1"/>
    <sheet name="Prospetto orario (senza AN) (2)" sheetId="9" r:id="rId2"/>
    <sheet name="1_AN" sheetId="6" r:id="rId3"/>
    <sheet name="2_PA" sheetId="7" r:id="rId4"/>
    <sheet name="3_PDC" sheetId="4" r:id="rId5"/>
    <sheet name="4_VV" sheetId="5" r:id="rId6"/>
    <sheet name="Grafici" sheetId="8" r:id="rId7"/>
  </sheets>
  <calcPr calcId="125725"/>
</workbook>
</file>

<file path=xl/calcChain.xml><?xml version="1.0" encoding="utf-8"?>
<calcChain xmlns="http://schemas.openxmlformats.org/spreadsheetml/2006/main">
  <c r="P6" i="7"/>
  <c r="M41" l="1"/>
  <c r="L41"/>
  <c r="K41"/>
  <c r="J41"/>
  <c r="I41"/>
  <c r="M40"/>
  <c r="L40"/>
  <c r="K40"/>
  <c r="J40"/>
  <c r="I40"/>
  <c r="M39"/>
  <c r="L39"/>
  <c r="K39"/>
  <c r="J39"/>
  <c r="I39"/>
  <c r="M38"/>
  <c r="L38"/>
  <c r="K38"/>
  <c r="J38"/>
  <c r="I38"/>
  <c r="M37"/>
  <c r="L37"/>
  <c r="K37"/>
  <c r="J37"/>
  <c r="I37"/>
  <c r="M36"/>
  <c r="L36"/>
  <c r="K36"/>
  <c r="J36"/>
  <c r="I36"/>
  <c r="M35"/>
  <c r="L35"/>
  <c r="K35"/>
  <c r="J35"/>
  <c r="I35"/>
  <c r="M34"/>
  <c r="L34"/>
  <c r="K34"/>
  <c r="J34"/>
  <c r="I34"/>
  <c r="M33"/>
  <c r="L33"/>
  <c r="K33"/>
  <c r="J33"/>
  <c r="I33"/>
  <c r="M32"/>
  <c r="L32"/>
  <c r="K32"/>
  <c r="J32"/>
  <c r="I32"/>
  <c r="M31"/>
  <c r="L31"/>
  <c r="K31"/>
  <c r="J31"/>
  <c r="I31"/>
  <c r="M30"/>
  <c r="L30"/>
  <c r="K30"/>
  <c r="J30"/>
  <c r="I30"/>
  <c r="M29"/>
  <c r="L29"/>
  <c r="K29"/>
  <c r="J29"/>
  <c r="I29"/>
  <c r="M28"/>
  <c r="L28"/>
  <c r="K28"/>
  <c r="J28"/>
  <c r="I28"/>
  <c r="M27"/>
  <c r="L27"/>
  <c r="K27"/>
  <c r="J27"/>
  <c r="I27"/>
  <c r="M26"/>
  <c r="L26"/>
  <c r="K26"/>
  <c r="J26"/>
  <c r="I26"/>
  <c r="M25"/>
  <c r="L25"/>
  <c r="K25"/>
  <c r="J25"/>
  <c r="I25"/>
  <c r="D20"/>
  <c r="E20"/>
  <c r="F20"/>
  <c r="I16"/>
  <c r="J16"/>
  <c r="K16"/>
  <c r="L16"/>
  <c r="M16"/>
  <c r="I17"/>
  <c r="J17"/>
  <c r="K17"/>
  <c r="M17"/>
  <c r="I18"/>
  <c r="J18"/>
  <c r="K18"/>
  <c r="L18"/>
  <c r="M18"/>
  <c r="G16"/>
  <c r="G17"/>
  <c r="L17" s="1"/>
  <c r="G18"/>
  <c r="F41" i="8"/>
  <c r="G41" s="1"/>
  <c r="F42"/>
  <c r="G42" s="1"/>
  <c r="F43"/>
  <c r="F44"/>
  <c r="G44" s="1"/>
  <c r="F45"/>
  <c r="G45" s="1"/>
  <c r="F40"/>
  <c r="G40" s="1"/>
  <c r="BF61" i="9"/>
  <c r="BC61"/>
  <c r="AZ61"/>
  <c r="AW61"/>
  <c r="AT61"/>
  <c r="AQ61"/>
  <c r="AH61"/>
  <c r="AG61"/>
  <c r="AF61"/>
  <c r="AS61" s="1"/>
  <c r="AE61"/>
  <c r="AD61"/>
  <c r="AC61"/>
  <c r="AR61" s="1"/>
  <c r="AB61"/>
  <c r="AH60"/>
  <c r="AG60"/>
  <c r="AF60"/>
  <c r="BB60" s="1"/>
  <c r="AE60"/>
  <c r="AD60"/>
  <c r="AC60"/>
  <c r="AU60" s="1"/>
  <c r="AB60"/>
  <c r="BF59"/>
  <c r="BD59"/>
  <c r="BC59"/>
  <c r="BA59"/>
  <c r="AZ59"/>
  <c r="AW59"/>
  <c r="AT59"/>
  <c r="AQ59"/>
  <c r="AH59"/>
  <c r="AG59"/>
  <c r="AF59"/>
  <c r="BE59" s="1"/>
  <c r="AE59"/>
  <c r="AD59"/>
  <c r="AC59"/>
  <c r="AO59" s="1"/>
  <c r="AB59"/>
  <c r="AH58"/>
  <c r="AG58"/>
  <c r="AF58"/>
  <c r="AY58" s="1"/>
  <c r="AE58"/>
  <c r="AD58"/>
  <c r="AC58"/>
  <c r="AR58" s="1"/>
  <c r="AB58"/>
  <c r="BF57"/>
  <c r="BC57"/>
  <c r="BA57"/>
  <c r="AZ57"/>
  <c r="AX57"/>
  <c r="AW57"/>
  <c r="AT57"/>
  <c r="AQ57"/>
  <c r="AO57"/>
  <c r="AH57"/>
  <c r="AG57"/>
  <c r="AF57"/>
  <c r="AV57" s="1"/>
  <c r="AE57"/>
  <c r="AD57"/>
  <c r="AC57"/>
  <c r="BD57" s="1"/>
  <c r="AB57"/>
  <c r="AH56"/>
  <c r="AG56"/>
  <c r="AF56"/>
  <c r="AS56" s="1"/>
  <c r="AE56"/>
  <c r="AD56"/>
  <c r="AC56"/>
  <c r="AR56" s="1"/>
  <c r="AB56"/>
  <c r="BF55"/>
  <c r="BD55"/>
  <c r="BC55"/>
  <c r="AZ55"/>
  <c r="AW55"/>
  <c r="AT55"/>
  <c r="AQ55"/>
  <c r="AH55"/>
  <c r="AG55"/>
  <c r="AF55"/>
  <c r="BE55" s="1"/>
  <c r="AE55"/>
  <c r="AD55"/>
  <c r="AC55"/>
  <c r="AO55" s="1"/>
  <c r="AB55"/>
  <c r="AH54"/>
  <c r="AG54"/>
  <c r="AF54"/>
  <c r="AS54" s="1"/>
  <c r="AE54"/>
  <c r="AD54"/>
  <c r="AC54"/>
  <c r="BA54" s="1"/>
  <c r="AB54"/>
  <c r="BF53"/>
  <c r="BC53"/>
  <c r="AZ53"/>
  <c r="AW53"/>
  <c r="AT53"/>
  <c r="AQ53"/>
  <c r="AH53"/>
  <c r="AG53"/>
  <c r="AF53"/>
  <c r="AP53" s="1"/>
  <c r="AE53"/>
  <c r="AD53"/>
  <c r="AC53"/>
  <c r="AX53" s="1"/>
  <c r="AB53"/>
  <c r="AH52"/>
  <c r="AG52"/>
  <c r="AF52"/>
  <c r="BB52" s="1"/>
  <c r="AE52"/>
  <c r="AD52"/>
  <c r="AC52"/>
  <c r="AX52" s="1"/>
  <c r="AB52"/>
  <c r="BF51"/>
  <c r="BC51"/>
  <c r="BA51"/>
  <c r="AZ51"/>
  <c r="AX51"/>
  <c r="AW51"/>
  <c r="AU51"/>
  <c r="AT51"/>
  <c r="AQ51"/>
  <c r="AO51"/>
  <c r="AH51"/>
  <c r="AG51"/>
  <c r="AF51"/>
  <c r="BB51" s="1"/>
  <c r="AE51"/>
  <c r="AD51"/>
  <c r="AC51"/>
  <c r="BD51" s="1"/>
  <c r="AB51"/>
  <c r="BE50"/>
  <c r="BB50"/>
  <c r="AY50"/>
  <c r="AR50"/>
  <c r="AH50"/>
  <c r="AG50"/>
  <c r="AF50"/>
  <c r="AS50" s="1"/>
  <c r="AE50"/>
  <c r="AD50"/>
  <c r="AC50"/>
  <c r="BA50" s="1"/>
  <c r="AB50"/>
  <c r="BF49"/>
  <c r="BC49"/>
  <c r="AZ49"/>
  <c r="AW49"/>
  <c r="AT49"/>
  <c r="AQ49"/>
  <c r="AH49"/>
  <c r="AG49"/>
  <c r="AF49"/>
  <c r="AV49" s="1"/>
  <c r="AE49"/>
  <c r="AD49"/>
  <c r="AC49"/>
  <c r="AX49" s="1"/>
  <c r="AB49"/>
  <c r="AH48"/>
  <c r="AG48"/>
  <c r="AF48"/>
  <c r="AY48" s="1"/>
  <c r="AE48"/>
  <c r="AD48"/>
  <c r="AC48"/>
  <c r="AR48" s="1"/>
  <c r="AB48"/>
  <c r="BG47"/>
  <c r="AH47"/>
  <c r="AG47"/>
  <c r="AF47"/>
  <c r="AE47"/>
  <c r="AD47"/>
  <c r="AC47"/>
  <c r="BG46"/>
  <c r="AI46"/>
  <c r="AF46"/>
  <c r="AC46"/>
  <c r="BG45"/>
  <c r="BF44"/>
  <c r="BE44"/>
  <c r="BC44"/>
  <c r="AZ44"/>
  <c r="AW44"/>
  <c r="AT44"/>
  <c r="AQ44"/>
  <c r="AH44"/>
  <c r="AG44"/>
  <c r="AF44"/>
  <c r="BB44" s="1"/>
  <c r="AE44"/>
  <c r="AD44"/>
  <c r="AC44"/>
  <c r="AR44" s="1"/>
  <c r="AB44"/>
  <c r="AR43"/>
  <c r="AH43"/>
  <c r="AG43"/>
  <c r="AF43"/>
  <c r="AS43" s="1"/>
  <c r="AE43"/>
  <c r="AD43"/>
  <c r="AC43"/>
  <c r="BA43" s="1"/>
  <c r="AB43"/>
  <c r="BF42"/>
  <c r="BC42"/>
  <c r="AZ42"/>
  <c r="AW42"/>
  <c r="AT42"/>
  <c r="AQ42"/>
  <c r="AH42"/>
  <c r="AG42"/>
  <c r="AF42"/>
  <c r="AV42" s="1"/>
  <c r="AE42"/>
  <c r="AD42"/>
  <c r="AC42"/>
  <c r="BA42" s="1"/>
  <c r="AB42"/>
  <c r="AH41"/>
  <c r="AG41"/>
  <c r="AF41"/>
  <c r="AE41"/>
  <c r="AD41"/>
  <c r="AK35" s="1"/>
  <c r="AC41"/>
  <c r="AX41" s="1"/>
  <c r="AB41"/>
  <c r="BF40"/>
  <c r="BC40"/>
  <c r="AZ40"/>
  <c r="AW40"/>
  <c r="AT40"/>
  <c r="AR40"/>
  <c r="AQ40"/>
  <c r="AH40"/>
  <c r="AG40"/>
  <c r="AF40"/>
  <c r="AS40" s="1"/>
  <c r="AE40"/>
  <c r="AD40"/>
  <c r="AC40"/>
  <c r="BA40" s="1"/>
  <c r="AB40"/>
  <c r="AH39"/>
  <c r="AG39"/>
  <c r="AF39"/>
  <c r="AY39" s="1"/>
  <c r="AE39"/>
  <c r="AD39"/>
  <c r="AC39"/>
  <c r="AX39" s="1"/>
  <c r="AB39"/>
  <c r="BF38"/>
  <c r="BC38"/>
  <c r="AZ38"/>
  <c r="AW38"/>
  <c r="AT38"/>
  <c r="AQ38"/>
  <c r="AO38"/>
  <c r="AH38"/>
  <c r="AG38"/>
  <c r="AF38"/>
  <c r="AP38" s="1"/>
  <c r="AE38"/>
  <c r="AD38"/>
  <c r="AC38"/>
  <c r="AX38" s="1"/>
  <c r="AB38"/>
  <c r="AV37"/>
  <c r="AH37"/>
  <c r="AG37"/>
  <c r="AF37"/>
  <c r="AY37" s="1"/>
  <c r="AE37"/>
  <c r="AD37"/>
  <c r="AC37"/>
  <c r="BD37" s="1"/>
  <c r="AB37"/>
  <c r="BF36"/>
  <c r="BC36"/>
  <c r="AZ36"/>
  <c r="AW36"/>
  <c r="AT36"/>
  <c r="AQ36"/>
  <c r="AH36"/>
  <c r="AG36"/>
  <c r="AF36"/>
  <c r="AS36" s="1"/>
  <c r="AE36"/>
  <c r="AD36"/>
  <c r="AC36"/>
  <c r="AU36" s="1"/>
  <c r="AB36"/>
  <c r="AU35"/>
  <c r="AI35"/>
  <c r="BC35" s="1"/>
  <c r="AH35"/>
  <c r="AG35"/>
  <c r="AF35"/>
  <c r="AV35" s="1"/>
  <c r="AE35"/>
  <c r="AD35"/>
  <c r="AC35"/>
  <c r="AX35" s="1"/>
  <c r="AB35"/>
  <c r="BF34"/>
  <c r="BC34"/>
  <c r="AZ34"/>
  <c r="AW34"/>
  <c r="AV34"/>
  <c r="AT34"/>
  <c r="AQ34"/>
  <c r="AH34"/>
  <c r="AG34"/>
  <c r="AF34"/>
  <c r="AP34" s="1"/>
  <c r="AE34"/>
  <c r="AD34"/>
  <c r="AC34"/>
  <c r="AX34" s="1"/>
  <c r="AB34"/>
  <c r="BE33"/>
  <c r="AH33"/>
  <c r="AG33"/>
  <c r="AF33"/>
  <c r="AY33" s="1"/>
  <c r="AE33"/>
  <c r="AD33"/>
  <c r="AC33"/>
  <c r="AU33" s="1"/>
  <c r="AB33"/>
  <c r="BF32"/>
  <c r="BC32"/>
  <c r="AZ32"/>
  <c r="AW32"/>
  <c r="AT32"/>
  <c r="AQ32"/>
  <c r="AP32"/>
  <c r="AH32"/>
  <c r="AG32"/>
  <c r="AF32"/>
  <c r="BB32" s="1"/>
  <c r="AE32"/>
  <c r="AD32"/>
  <c r="AC32"/>
  <c r="AU32" s="1"/>
  <c r="AB32"/>
  <c r="BA31"/>
  <c r="AR31"/>
  <c r="AH31"/>
  <c r="AG31"/>
  <c r="AF31"/>
  <c r="AV31" s="1"/>
  <c r="AE31"/>
  <c r="AD31"/>
  <c r="AC31"/>
  <c r="BD31" s="1"/>
  <c r="AB31"/>
  <c r="BG30"/>
  <c r="AH30"/>
  <c r="AG30"/>
  <c r="AF30"/>
  <c r="AE30"/>
  <c r="AD30"/>
  <c r="AC30"/>
  <c r="BG29"/>
  <c r="AI29"/>
  <c r="AF29"/>
  <c r="AC29"/>
  <c r="BG28"/>
  <c r="AK27"/>
  <c r="AJ27"/>
  <c r="AI27"/>
  <c r="AQ27" s="1"/>
  <c r="AH27"/>
  <c r="AG27"/>
  <c r="AF27"/>
  <c r="BB27" s="1"/>
  <c r="AE27"/>
  <c r="AD27"/>
  <c r="AC27"/>
  <c r="AU27" s="1"/>
  <c r="AB27"/>
  <c r="AK26"/>
  <c r="AJ26"/>
  <c r="AI26"/>
  <c r="AQ26" s="1"/>
  <c r="AH26"/>
  <c r="AG26"/>
  <c r="AF26"/>
  <c r="AY26" s="1"/>
  <c r="AE26"/>
  <c r="AD26"/>
  <c r="AC26"/>
  <c r="AR26" s="1"/>
  <c r="AB26"/>
  <c r="AK25"/>
  <c r="AJ25"/>
  <c r="AI25"/>
  <c r="AW25" s="1"/>
  <c r="AH25"/>
  <c r="AG25"/>
  <c r="AF25"/>
  <c r="AY25" s="1"/>
  <c r="AE25"/>
  <c r="AD25"/>
  <c r="AC25"/>
  <c r="BD25" s="1"/>
  <c r="AB25"/>
  <c r="AK24"/>
  <c r="AJ24"/>
  <c r="AI24"/>
  <c r="AT24" s="1"/>
  <c r="AH24"/>
  <c r="AG24"/>
  <c r="AF24"/>
  <c r="AS24" s="1"/>
  <c r="AE24"/>
  <c r="AD24"/>
  <c r="AC24"/>
  <c r="AX24" s="1"/>
  <c r="AB24"/>
  <c r="AK23"/>
  <c r="AJ23"/>
  <c r="AI23"/>
  <c r="BF23" s="1"/>
  <c r="AH23"/>
  <c r="AG23"/>
  <c r="AF23"/>
  <c r="AP23" s="1"/>
  <c r="AE23"/>
  <c r="AD23"/>
  <c r="AC23"/>
  <c r="AX23" s="1"/>
  <c r="AB23"/>
  <c r="AK22"/>
  <c r="AJ22"/>
  <c r="AI22"/>
  <c r="BC22" s="1"/>
  <c r="AH22"/>
  <c r="AG22"/>
  <c r="AF22"/>
  <c r="AP22" s="1"/>
  <c r="AE22"/>
  <c r="AD22"/>
  <c r="AC22"/>
  <c r="AU22" s="1"/>
  <c r="AB22"/>
  <c r="AK21"/>
  <c r="AJ21"/>
  <c r="AI21"/>
  <c r="AT21" s="1"/>
  <c r="AH21"/>
  <c r="AG21"/>
  <c r="AF21"/>
  <c r="AS21" s="1"/>
  <c r="AE21"/>
  <c r="AD21"/>
  <c r="AC21"/>
  <c r="BD21" s="1"/>
  <c r="AB21"/>
  <c r="BE20"/>
  <c r="AK20"/>
  <c r="AJ20"/>
  <c r="AI20"/>
  <c r="AZ20" s="1"/>
  <c r="AH20"/>
  <c r="AG20"/>
  <c r="AF20"/>
  <c r="AP20" s="1"/>
  <c r="AE20"/>
  <c r="AD20"/>
  <c r="AC20"/>
  <c r="AX20" s="1"/>
  <c r="AB20"/>
  <c r="AK19"/>
  <c r="AJ19"/>
  <c r="AI19"/>
  <c r="AW19" s="1"/>
  <c r="AH19"/>
  <c r="AG19"/>
  <c r="AF19"/>
  <c r="AY19" s="1"/>
  <c r="AE19"/>
  <c r="AD19"/>
  <c r="AC19"/>
  <c r="BD19" s="1"/>
  <c r="AB19"/>
  <c r="AK18"/>
  <c r="AJ18"/>
  <c r="AI18"/>
  <c r="AT18" s="1"/>
  <c r="AH18"/>
  <c r="AG18"/>
  <c r="AF18"/>
  <c r="AS18" s="1"/>
  <c r="AE18"/>
  <c r="AD18"/>
  <c r="AC18"/>
  <c r="BA18" s="1"/>
  <c r="AB18"/>
  <c r="AP17"/>
  <c r="AK17"/>
  <c r="AJ17"/>
  <c r="AI17"/>
  <c r="AT17" s="1"/>
  <c r="AH17"/>
  <c r="AG17"/>
  <c r="AF17"/>
  <c r="AY17" s="1"/>
  <c r="AE17"/>
  <c r="AD17"/>
  <c r="AC17"/>
  <c r="AR17" s="1"/>
  <c r="AB17"/>
  <c r="AK16"/>
  <c r="AJ16"/>
  <c r="AI16"/>
  <c r="AW16" s="1"/>
  <c r="AH16"/>
  <c r="AG16"/>
  <c r="AF16"/>
  <c r="AV16" s="1"/>
  <c r="AE16"/>
  <c r="AD16"/>
  <c r="AC16"/>
  <c r="BD16" s="1"/>
  <c r="AB16"/>
  <c r="AK15"/>
  <c r="AJ15"/>
  <c r="AI15"/>
  <c r="AT15" s="1"/>
  <c r="AH15"/>
  <c r="AG15"/>
  <c r="AF15"/>
  <c r="BB15" s="1"/>
  <c r="AE15"/>
  <c r="AD15"/>
  <c r="AC15"/>
  <c r="AU15" s="1"/>
  <c r="AB15"/>
  <c r="AK14"/>
  <c r="AJ14"/>
  <c r="AI14"/>
  <c r="AT14" s="1"/>
  <c r="AH14"/>
  <c r="AG14"/>
  <c r="AF14"/>
  <c r="AS14" s="1"/>
  <c r="AE14"/>
  <c r="AD14"/>
  <c r="AC14"/>
  <c r="BA14" s="1"/>
  <c r="AB14"/>
  <c r="BG13"/>
  <c r="AK13"/>
  <c r="AJ13"/>
  <c r="AI13"/>
  <c r="AH13"/>
  <c r="AG13"/>
  <c r="AF13"/>
  <c r="AE13"/>
  <c r="AD13"/>
  <c r="AC13"/>
  <c r="BG12"/>
  <c r="AL12"/>
  <c r="AI12"/>
  <c r="AF12"/>
  <c r="AC12"/>
  <c r="BG11"/>
  <c r="BB10"/>
  <c r="AY10"/>
  <c r="AX10"/>
  <c r="AV10"/>
  <c r="AU10"/>
  <c r="AO10"/>
  <c r="AQ10"/>
  <c r="AP10"/>
  <c r="BE10"/>
  <c r="BA10"/>
  <c r="BD9"/>
  <c r="AX9"/>
  <c r="AV9"/>
  <c r="AU9"/>
  <c r="AR9"/>
  <c r="AQ9"/>
  <c r="AY9"/>
  <c r="AO9"/>
  <c r="BD8"/>
  <c r="AR8"/>
  <c r="AQ8"/>
  <c r="AP8"/>
  <c r="AU8"/>
  <c r="BB7"/>
  <c r="AY7"/>
  <c r="AX7"/>
  <c r="AV7"/>
  <c r="AU7"/>
  <c r="AP7"/>
  <c r="AO7"/>
  <c r="AQ7"/>
  <c r="BE7"/>
  <c r="BA7"/>
  <c r="BD6"/>
  <c r="AR6"/>
  <c r="AQ6"/>
  <c r="BB6"/>
  <c r="AU6"/>
  <c r="BB5"/>
  <c r="AY5"/>
  <c r="AX5"/>
  <c r="AV5"/>
  <c r="AU5"/>
  <c r="AP5"/>
  <c r="AO5"/>
  <c r="AQ5"/>
  <c r="BE5"/>
  <c r="BA5"/>
  <c r="BD4"/>
  <c r="AR4"/>
  <c r="AQ4"/>
  <c r="AP4"/>
  <c r="AU4"/>
  <c r="AJ2"/>
  <c r="BG11" i="2"/>
  <c r="BG12"/>
  <c r="BG13"/>
  <c r="BG28"/>
  <c r="BG29"/>
  <c r="BG30"/>
  <c r="BG45"/>
  <c r="BG46"/>
  <c r="BG47"/>
  <c r="AA17" i="5"/>
  <c r="AI60" i="2" s="1"/>
  <c r="BC60" s="1"/>
  <c r="AA15" i="5"/>
  <c r="AI58" i="2" s="1"/>
  <c r="AQ58" s="1"/>
  <c r="AA13" i="5"/>
  <c r="AI56" i="2" s="1"/>
  <c r="AA11" i="5"/>
  <c r="AI54" i="9" s="1"/>
  <c r="AA9" i="5"/>
  <c r="AI52" i="2" s="1"/>
  <c r="BC52" s="1"/>
  <c r="AA7" i="5"/>
  <c r="AI50" i="9" s="1"/>
  <c r="AA5" i="5"/>
  <c r="AI48" i="9" s="1"/>
  <c r="E12" i="5"/>
  <c r="D12"/>
  <c r="F10"/>
  <c r="H10" s="1"/>
  <c r="F9"/>
  <c r="I9" s="1"/>
  <c r="F8"/>
  <c r="F7"/>
  <c r="H7" s="1"/>
  <c r="F6"/>
  <c r="F5"/>
  <c r="L5" s="1"/>
  <c r="F4"/>
  <c r="H4" s="1"/>
  <c r="F3"/>
  <c r="J3" s="1"/>
  <c r="F2"/>
  <c r="K2" s="1"/>
  <c r="AA20" i="4"/>
  <c r="AI43" i="2" s="1"/>
  <c r="AQ43" s="1"/>
  <c r="AA18" i="4"/>
  <c r="AI41" i="2" s="1"/>
  <c r="BC41" s="1"/>
  <c r="AA16" i="4"/>
  <c r="AI39" i="2" s="1"/>
  <c r="AQ39" s="1"/>
  <c r="AA14" i="4"/>
  <c r="AI37" i="2" s="1"/>
  <c r="AA12" i="4"/>
  <c r="AA10"/>
  <c r="AI33" i="9" s="1"/>
  <c r="AA8" i="4"/>
  <c r="AI31" i="9" s="1"/>
  <c r="E28" i="4"/>
  <c r="D28"/>
  <c r="F26"/>
  <c r="H26" s="1"/>
  <c r="F25"/>
  <c r="I25" s="1"/>
  <c r="F24"/>
  <c r="F23"/>
  <c r="F22"/>
  <c r="I22" s="1"/>
  <c r="F21"/>
  <c r="H21" s="1"/>
  <c r="F20"/>
  <c r="H20" s="1"/>
  <c r="F19"/>
  <c r="J19" s="1"/>
  <c r="F18"/>
  <c r="H18" s="1"/>
  <c r="F17"/>
  <c r="J17" s="1"/>
  <c r="F16"/>
  <c r="F15"/>
  <c r="F14"/>
  <c r="F13"/>
  <c r="L13" s="1"/>
  <c r="F12"/>
  <c r="H12" s="1"/>
  <c r="F11"/>
  <c r="J11" s="1"/>
  <c r="F10"/>
  <c r="K10" s="1"/>
  <c r="F9"/>
  <c r="H9" s="1"/>
  <c r="F8"/>
  <c r="J8" s="1"/>
  <c r="F7"/>
  <c r="K7" s="1"/>
  <c r="F6"/>
  <c r="F5"/>
  <c r="J5" s="1"/>
  <c r="F4"/>
  <c r="F3"/>
  <c r="H3" s="1"/>
  <c r="F2"/>
  <c r="I2" s="1"/>
  <c r="AE23" i="7"/>
  <c r="AL26" i="2" s="1"/>
  <c r="AE21" i="7"/>
  <c r="AL24" i="2" s="1"/>
  <c r="AE19" i="7"/>
  <c r="AL22" i="9" s="1"/>
  <c r="AE17" i="7"/>
  <c r="AL20" i="9" s="1"/>
  <c r="AE15" i="7"/>
  <c r="AL18" i="9" s="1"/>
  <c r="AE13" i="7"/>
  <c r="AL16" i="9" s="1"/>
  <c r="AE11" i="7"/>
  <c r="AL14" i="9" s="1"/>
  <c r="G15" i="7"/>
  <c r="J15" s="1"/>
  <c r="G14"/>
  <c r="I14" s="1"/>
  <c r="G13"/>
  <c r="G12"/>
  <c r="G11"/>
  <c r="M11" s="1"/>
  <c r="G10"/>
  <c r="I10" s="1"/>
  <c r="G9"/>
  <c r="L9" s="1"/>
  <c r="G8"/>
  <c r="M8" s="1"/>
  <c r="G7"/>
  <c r="M7" s="1"/>
  <c r="G6"/>
  <c r="I6" s="1"/>
  <c r="G5"/>
  <c r="G4"/>
  <c r="I4" s="1"/>
  <c r="G3"/>
  <c r="L3" s="1"/>
  <c r="G2"/>
  <c r="E39" i="8"/>
  <c r="F39"/>
  <c r="G39"/>
  <c r="E40"/>
  <c r="E41"/>
  <c r="E42"/>
  <c r="E43"/>
  <c r="E44"/>
  <c r="E45"/>
  <c r="E46"/>
  <c r="V24" i="4"/>
  <c r="AB2" i="2"/>
  <c r="AC2"/>
  <c r="AF2"/>
  <c r="AI2"/>
  <c r="AB3"/>
  <c r="AC3"/>
  <c r="AD3"/>
  <c r="AE3"/>
  <c r="AF3"/>
  <c r="AG3"/>
  <c r="AH3"/>
  <c r="AB4"/>
  <c r="F14" s="1"/>
  <c r="AC4"/>
  <c r="AX4" s="1"/>
  <c r="AD4"/>
  <c r="AE4"/>
  <c r="AF4"/>
  <c r="AG4"/>
  <c r="AH4"/>
  <c r="AB5"/>
  <c r="AC5"/>
  <c r="AD5"/>
  <c r="AE5"/>
  <c r="AF5"/>
  <c r="BE5" s="1"/>
  <c r="AG5"/>
  <c r="AH5"/>
  <c r="AB6"/>
  <c r="AC6"/>
  <c r="AD6"/>
  <c r="AE6"/>
  <c r="AF6"/>
  <c r="BB6" s="1"/>
  <c r="AG6"/>
  <c r="AH6"/>
  <c r="AB7"/>
  <c r="AC7"/>
  <c r="AD7"/>
  <c r="AE7"/>
  <c r="AF7"/>
  <c r="AG7"/>
  <c r="AH7"/>
  <c r="AB8"/>
  <c r="AC8"/>
  <c r="BD8" s="1"/>
  <c r="AD8"/>
  <c r="AE8"/>
  <c r="AF8"/>
  <c r="AG8"/>
  <c r="AH8"/>
  <c r="AB9"/>
  <c r="AC9"/>
  <c r="AD9"/>
  <c r="AX9" s="1"/>
  <c r="AE9"/>
  <c r="AF9"/>
  <c r="BE9" s="1"/>
  <c r="AG9"/>
  <c r="AH9"/>
  <c r="AB10"/>
  <c r="B15" s="1"/>
  <c r="AC10"/>
  <c r="BD10" s="1"/>
  <c r="AD10"/>
  <c r="AE10"/>
  <c r="AF10"/>
  <c r="BB10" s="1"/>
  <c r="AG10"/>
  <c r="AH10"/>
  <c r="BF61"/>
  <c r="BC61"/>
  <c r="AZ61"/>
  <c r="AW61"/>
  <c r="AT61"/>
  <c r="AQ61"/>
  <c r="BF59"/>
  <c r="BC59"/>
  <c r="AZ59"/>
  <c r="AW59"/>
  <c r="AT59"/>
  <c r="AQ59"/>
  <c r="BF57"/>
  <c r="BC57"/>
  <c r="AZ57"/>
  <c r="AW57"/>
  <c r="AT57"/>
  <c r="AQ57"/>
  <c r="BF55"/>
  <c r="BC55"/>
  <c r="AZ55"/>
  <c r="AW55"/>
  <c r="AT55"/>
  <c r="AQ55"/>
  <c r="BF53"/>
  <c r="BC53"/>
  <c r="AZ53"/>
  <c r="AW53"/>
  <c r="AT53"/>
  <c r="AQ53"/>
  <c r="BF51"/>
  <c r="BC51"/>
  <c r="AZ51"/>
  <c r="AW51"/>
  <c r="AT51"/>
  <c r="AQ51"/>
  <c r="BF49"/>
  <c r="BC49"/>
  <c r="AZ49"/>
  <c r="AW49"/>
  <c r="AT49"/>
  <c r="AQ49"/>
  <c r="BF44"/>
  <c r="BC44"/>
  <c r="AZ44"/>
  <c r="AW44"/>
  <c r="AT44"/>
  <c r="AQ44"/>
  <c r="BF42"/>
  <c r="BC42"/>
  <c r="AZ42"/>
  <c r="AW42"/>
  <c r="AT42"/>
  <c r="AQ42"/>
  <c r="BF40"/>
  <c r="BC40"/>
  <c r="AZ40"/>
  <c r="AW40"/>
  <c r="AT40"/>
  <c r="AQ40"/>
  <c r="BF38"/>
  <c r="BC38"/>
  <c r="AZ38"/>
  <c r="AW38"/>
  <c r="AT38"/>
  <c r="AQ38"/>
  <c r="BF36"/>
  <c r="BC36"/>
  <c r="AZ36"/>
  <c r="AW36"/>
  <c r="AT36"/>
  <c r="AQ36"/>
  <c r="BF34"/>
  <c r="BC34"/>
  <c r="AZ34"/>
  <c r="AW34"/>
  <c r="AT34"/>
  <c r="AQ34"/>
  <c r="BF32"/>
  <c r="BC32"/>
  <c r="AZ32"/>
  <c r="AW32"/>
  <c r="AT32"/>
  <c r="AQ32"/>
  <c r="AC46"/>
  <c r="AF46"/>
  <c r="AI46"/>
  <c r="AC47"/>
  <c r="AD47"/>
  <c r="AE47"/>
  <c r="AF47"/>
  <c r="AG47"/>
  <c r="AH47"/>
  <c r="AB48"/>
  <c r="AC48"/>
  <c r="AU48" s="1"/>
  <c r="AD48"/>
  <c r="AE48"/>
  <c r="AF48"/>
  <c r="AG48"/>
  <c r="AH48"/>
  <c r="AB49"/>
  <c r="AC49"/>
  <c r="BA49" s="1"/>
  <c r="AD49"/>
  <c r="AE49"/>
  <c r="AF49"/>
  <c r="AS49" s="1"/>
  <c r="AG49"/>
  <c r="AH49"/>
  <c r="AB50"/>
  <c r="AC50"/>
  <c r="AR50" s="1"/>
  <c r="AD50"/>
  <c r="AE50"/>
  <c r="AF50"/>
  <c r="AY50" s="1"/>
  <c r="AG50"/>
  <c r="AH50"/>
  <c r="AB51"/>
  <c r="AC51"/>
  <c r="AO51" s="1"/>
  <c r="AD51"/>
  <c r="AE51"/>
  <c r="AF51"/>
  <c r="BE51" s="1"/>
  <c r="AG51"/>
  <c r="AH51"/>
  <c r="AB52"/>
  <c r="AC52"/>
  <c r="AU52" s="1"/>
  <c r="AD52"/>
  <c r="AE52"/>
  <c r="AF52"/>
  <c r="AV52" s="1"/>
  <c r="AG52"/>
  <c r="AH52"/>
  <c r="AB53"/>
  <c r="AC53"/>
  <c r="BA53" s="1"/>
  <c r="AD53"/>
  <c r="AE53"/>
  <c r="AF53"/>
  <c r="AS53" s="1"/>
  <c r="AG53"/>
  <c r="AH53"/>
  <c r="AB54"/>
  <c r="AC54"/>
  <c r="AR54" s="1"/>
  <c r="AD54"/>
  <c r="AE54"/>
  <c r="AF54"/>
  <c r="AG54"/>
  <c r="AH54"/>
  <c r="AB55"/>
  <c r="AC55"/>
  <c r="AO55" s="1"/>
  <c r="AD55"/>
  <c r="AE55"/>
  <c r="AF55"/>
  <c r="BE55" s="1"/>
  <c r="AG55"/>
  <c r="AH55"/>
  <c r="AB56"/>
  <c r="AC56"/>
  <c r="AU56" s="1"/>
  <c r="AD56"/>
  <c r="AE56"/>
  <c r="AF56"/>
  <c r="AV56" s="1"/>
  <c r="AG56"/>
  <c r="AH56"/>
  <c r="AB57"/>
  <c r="AC57"/>
  <c r="BA57" s="1"/>
  <c r="AD57"/>
  <c r="AE57"/>
  <c r="AF57"/>
  <c r="AS57" s="1"/>
  <c r="AG57"/>
  <c r="AH57"/>
  <c r="AB58"/>
  <c r="AC58"/>
  <c r="AD58"/>
  <c r="AE58"/>
  <c r="AF58"/>
  <c r="AG58"/>
  <c r="AH58"/>
  <c r="AB59"/>
  <c r="AC59"/>
  <c r="AO59" s="1"/>
  <c r="AD59"/>
  <c r="AE59"/>
  <c r="AF59"/>
  <c r="BE59" s="1"/>
  <c r="AG59"/>
  <c r="AH59"/>
  <c r="AB60"/>
  <c r="AC60"/>
  <c r="AU60" s="1"/>
  <c r="AD60"/>
  <c r="AE60"/>
  <c r="AF60"/>
  <c r="AV60" s="1"/>
  <c r="AG60"/>
  <c r="AH60"/>
  <c r="AB61"/>
  <c r="AC61"/>
  <c r="BA61" s="1"/>
  <c r="AD61"/>
  <c r="AE61"/>
  <c r="AF61"/>
  <c r="AS61" s="1"/>
  <c r="AG61"/>
  <c r="AH61"/>
  <c r="AC29"/>
  <c r="AF29"/>
  <c r="AI29"/>
  <c r="AC30"/>
  <c r="AD30"/>
  <c r="AE30"/>
  <c r="AF30"/>
  <c r="AG30"/>
  <c r="AH30"/>
  <c r="AB31"/>
  <c r="AC31"/>
  <c r="AR31" s="1"/>
  <c r="AD31"/>
  <c r="AE31"/>
  <c r="AF31"/>
  <c r="BE31" s="1"/>
  <c r="AG31"/>
  <c r="AH31"/>
  <c r="AB32"/>
  <c r="AC32"/>
  <c r="AO32" s="1"/>
  <c r="AD32"/>
  <c r="AE32"/>
  <c r="AF32"/>
  <c r="BE32" s="1"/>
  <c r="AG32"/>
  <c r="AH32"/>
  <c r="AB33"/>
  <c r="AC33"/>
  <c r="AU33" s="1"/>
  <c r="AD33"/>
  <c r="AE33"/>
  <c r="AF33"/>
  <c r="AY33" s="1"/>
  <c r="AG33"/>
  <c r="AH33"/>
  <c r="AB34"/>
  <c r="AC34"/>
  <c r="BA34" s="1"/>
  <c r="AD34"/>
  <c r="AE34"/>
  <c r="AF34"/>
  <c r="AS34" s="1"/>
  <c r="AG34"/>
  <c r="AH34"/>
  <c r="AB35"/>
  <c r="AC35"/>
  <c r="AR35" s="1"/>
  <c r="AD35"/>
  <c r="AE35"/>
  <c r="AF35"/>
  <c r="AY35" s="1"/>
  <c r="AG35"/>
  <c r="AH35"/>
  <c r="AI35"/>
  <c r="AQ35" s="1"/>
  <c r="AB36"/>
  <c r="AC36"/>
  <c r="AO36" s="1"/>
  <c r="AD36"/>
  <c r="AE36"/>
  <c r="AF36"/>
  <c r="BE36" s="1"/>
  <c r="AG36"/>
  <c r="AH36"/>
  <c r="AB37"/>
  <c r="AC37"/>
  <c r="AU37" s="1"/>
  <c r="AD37"/>
  <c r="AE37"/>
  <c r="AF37"/>
  <c r="AV37" s="1"/>
  <c r="AG37"/>
  <c r="AH37"/>
  <c r="AB38"/>
  <c r="AC38"/>
  <c r="AD38"/>
  <c r="AE38"/>
  <c r="AF38"/>
  <c r="AG38"/>
  <c r="AH38"/>
  <c r="AB39"/>
  <c r="AC39"/>
  <c r="AR39" s="1"/>
  <c r="AD39"/>
  <c r="AE39"/>
  <c r="AF39"/>
  <c r="AG39"/>
  <c r="AH39"/>
  <c r="AB40"/>
  <c r="AC40"/>
  <c r="AO40" s="1"/>
  <c r="AD40"/>
  <c r="AE40"/>
  <c r="AF40"/>
  <c r="BE40" s="1"/>
  <c r="AG40"/>
  <c r="AH40"/>
  <c r="AB41"/>
  <c r="AC41"/>
  <c r="AU41" s="1"/>
  <c r="AD41"/>
  <c r="AE41"/>
  <c r="AF41"/>
  <c r="AV41" s="1"/>
  <c r="AG41"/>
  <c r="AH41"/>
  <c r="AB42"/>
  <c r="AC42"/>
  <c r="AX42" s="1"/>
  <c r="AD42"/>
  <c r="AE42"/>
  <c r="AF42"/>
  <c r="AS42" s="1"/>
  <c r="AG42"/>
  <c r="AH42"/>
  <c r="AB43"/>
  <c r="AC43"/>
  <c r="AR43" s="1"/>
  <c r="AD43"/>
  <c r="AE43"/>
  <c r="AF43"/>
  <c r="AY43" s="1"/>
  <c r="AG43"/>
  <c r="AH43"/>
  <c r="AB44"/>
  <c r="AC44"/>
  <c r="AO44" s="1"/>
  <c r="AD44"/>
  <c r="AE44"/>
  <c r="AF44"/>
  <c r="BE44" s="1"/>
  <c r="AG44"/>
  <c r="AH44"/>
  <c r="AC12"/>
  <c r="AF12"/>
  <c r="AI12"/>
  <c r="AL12"/>
  <c r="AC13"/>
  <c r="AD13"/>
  <c r="AE13"/>
  <c r="AF13"/>
  <c r="AG13"/>
  <c r="AH13"/>
  <c r="AI13"/>
  <c r="AJ13"/>
  <c r="AK13"/>
  <c r="AB14"/>
  <c r="E13" s="1"/>
  <c r="AC14"/>
  <c r="BD14" s="1"/>
  <c r="AD14"/>
  <c r="AE14"/>
  <c r="AF14"/>
  <c r="BE14" s="1"/>
  <c r="AG14"/>
  <c r="AH14"/>
  <c r="AI14"/>
  <c r="AW14" s="1"/>
  <c r="AJ14"/>
  <c r="AK14"/>
  <c r="AB15"/>
  <c r="AC15"/>
  <c r="AX15" s="1"/>
  <c r="AD15"/>
  <c r="AE15"/>
  <c r="AF15"/>
  <c r="BE15" s="1"/>
  <c r="AG15"/>
  <c r="AH15"/>
  <c r="AI15"/>
  <c r="BF15" s="1"/>
  <c r="AJ15"/>
  <c r="AK15"/>
  <c r="AB16"/>
  <c r="AC16"/>
  <c r="AX16" s="1"/>
  <c r="AD16"/>
  <c r="AE16"/>
  <c r="AF16"/>
  <c r="AG16"/>
  <c r="AH16"/>
  <c r="AI16"/>
  <c r="AJ16"/>
  <c r="AK16"/>
  <c r="AB17"/>
  <c r="AC17"/>
  <c r="AR17" s="1"/>
  <c r="AD17"/>
  <c r="AE17"/>
  <c r="AF17"/>
  <c r="BE17" s="1"/>
  <c r="AG17"/>
  <c r="AH17"/>
  <c r="AI17"/>
  <c r="AZ17" s="1"/>
  <c r="AJ17"/>
  <c r="AK17"/>
  <c r="AB18"/>
  <c r="AC18"/>
  <c r="BA18" s="1"/>
  <c r="AD18"/>
  <c r="AE18"/>
  <c r="AF18"/>
  <c r="AS18" s="1"/>
  <c r="AG18"/>
  <c r="AH18"/>
  <c r="AI18"/>
  <c r="AJ18"/>
  <c r="AK18"/>
  <c r="AB19"/>
  <c r="AC19"/>
  <c r="BD19" s="1"/>
  <c r="AD19"/>
  <c r="AE19"/>
  <c r="AF19"/>
  <c r="BB19" s="1"/>
  <c r="AG19"/>
  <c r="AH19"/>
  <c r="AI19"/>
  <c r="AJ19"/>
  <c r="AK19"/>
  <c r="AB20"/>
  <c r="AC20"/>
  <c r="AU20" s="1"/>
  <c r="AD20"/>
  <c r="AE20"/>
  <c r="AF20"/>
  <c r="BE20" s="1"/>
  <c r="AG20"/>
  <c r="AH20"/>
  <c r="AI20"/>
  <c r="BC20" s="1"/>
  <c r="AJ20"/>
  <c r="AK20"/>
  <c r="AB21"/>
  <c r="AC21"/>
  <c r="BD21" s="1"/>
  <c r="AD21"/>
  <c r="AE21"/>
  <c r="AF21"/>
  <c r="AV21" s="1"/>
  <c r="AG21"/>
  <c r="AH21"/>
  <c r="AI21"/>
  <c r="BC21" s="1"/>
  <c r="AJ21"/>
  <c r="AK21"/>
  <c r="AB22"/>
  <c r="AC22"/>
  <c r="BD22" s="1"/>
  <c r="AD22"/>
  <c r="AE22"/>
  <c r="AF22"/>
  <c r="BE22" s="1"/>
  <c r="AG22"/>
  <c r="AH22"/>
  <c r="AI22"/>
  <c r="AW22" s="1"/>
  <c r="AJ22"/>
  <c r="AK22"/>
  <c r="AB23"/>
  <c r="AC23"/>
  <c r="AX23" s="1"/>
  <c r="AD23"/>
  <c r="AE23"/>
  <c r="AF23"/>
  <c r="BE23" s="1"/>
  <c r="AG23"/>
  <c r="AH23"/>
  <c r="AI23"/>
  <c r="BF23" s="1"/>
  <c r="AJ23"/>
  <c r="AK23"/>
  <c r="AB24"/>
  <c r="AC24"/>
  <c r="AX24" s="1"/>
  <c r="AD24"/>
  <c r="AE24"/>
  <c r="AF24"/>
  <c r="AY24" s="1"/>
  <c r="AG24"/>
  <c r="AH24"/>
  <c r="AI24"/>
  <c r="BF24" s="1"/>
  <c r="AJ24"/>
  <c r="AK24"/>
  <c r="AB25"/>
  <c r="AC25"/>
  <c r="AR25" s="1"/>
  <c r="AD25"/>
  <c r="AE25"/>
  <c r="AF25"/>
  <c r="AY25" s="1"/>
  <c r="AG25"/>
  <c r="AH25"/>
  <c r="AI25"/>
  <c r="AZ25" s="1"/>
  <c r="AJ25"/>
  <c r="AK25"/>
  <c r="AB26"/>
  <c r="AC26"/>
  <c r="BA26" s="1"/>
  <c r="AD26"/>
  <c r="AE26"/>
  <c r="AF26"/>
  <c r="AS26" s="1"/>
  <c r="AG26"/>
  <c r="AH26"/>
  <c r="AI26"/>
  <c r="BF26" s="1"/>
  <c r="AJ26"/>
  <c r="AK26"/>
  <c r="AB27"/>
  <c r="AC27"/>
  <c r="BA27" s="1"/>
  <c r="AD27"/>
  <c r="AE27"/>
  <c r="AF27"/>
  <c r="BB27" s="1"/>
  <c r="AG27"/>
  <c r="AH27"/>
  <c r="AI27"/>
  <c r="AJ27"/>
  <c r="AK27"/>
  <c r="BA5"/>
  <c r="BA7"/>
  <c r="AC26" i="7"/>
  <c r="Z26"/>
  <c r="W26"/>
  <c r="AL22" i="2"/>
  <c r="AL20"/>
  <c r="AL18"/>
  <c r="M15" i="7"/>
  <c r="L15"/>
  <c r="K15"/>
  <c r="I15"/>
  <c r="M14"/>
  <c r="L14"/>
  <c r="K14"/>
  <c r="J14"/>
  <c r="M13"/>
  <c r="L13"/>
  <c r="K13"/>
  <c r="J13"/>
  <c r="I13"/>
  <c r="M12"/>
  <c r="K12"/>
  <c r="J12"/>
  <c r="I12"/>
  <c r="L12"/>
  <c r="L11"/>
  <c r="K11"/>
  <c r="J11"/>
  <c r="I11"/>
  <c r="M10"/>
  <c r="L10"/>
  <c r="K10"/>
  <c r="J10"/>
  <c r="M9"/>
  <c r="K9"/>
  <c r="J9"/>
  <c r="I9"/>
  <c r="L8"/>
  <c r="K8"/>
  <c r="J8"/>
  <c r="I8"/>
  <c r="L7"/>
  <c r="K7"/>
  <c r="J7"/>
  <c r="I7"/>
  <c r="M6"/>
  <c r="L6"/>
  <c r="K6"/>
  <c r="J6"/>
  <c r="M5"/>
  <c r="L5"/>
  <c r="K5"/>
  <c r="J5"/>
  <c r="I5"/>
  <c r="M4"/>
  <c r="L4"/>
  <c r="K4"/>
  <c r="J4"/>
  <c r="M3"/>
  <c r="K3"/>
  <c r="J3"/>
  <c r="I3"/>
  <c r="M2"/>
  <c r="L2"/>
  <c r="J2"/>
  <c r="I2"/>
  <c r="D19" i="6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F13"/>
  <c r="I12"/>
  <c r="H12"/>
  <c r="G12"/>
  <c r="F12"/>
  <c r="I11"/>
  <c r="H11"/>
  <c r="G11"/>
  <c r="F11"/>
  <c r="V9"/>
  <c r="AI9" i="2" s="1"/>
  <c r="AQ9" s="1"/>
  <c r="I10" i="6"/>
  <c r="H10"/>
  <c r="G10"/>
  <c r="F10"/>
  <c r="V10"/>
  <c r="AI10" i="2" s="1"/>
  <c r="AQ10" s="1"/>
  <c r="I9" i="6"/>
  <c r="H9"/>
  <c r="G9"/>
  <c r="F9"/>
  <c r="V8"/>
  <c r="AI8" i="2" s="1"/>
  <c r="AQ8" s="1"/>
  <c r="I8" i="6"/>
  <c r="H8"/>
  <c r="G8"/>
  <c r="F8"/>
  <c r="V7"/>
  <c r="AI7" i="2" s="1"/>
  <c r="I7" i="6"/>
  <c r="H7"/>
  <c r="G7"/>
  <c r="F7"/>
  <c r="V6"/>
  <c r="AI6" i="2" s="1"/>
  <c r="AQ6" s="1"/>
  <c r="I6" i="6"/>
  <c r="H6"/>
  <c r="G6"/>
  <c r="F6"/>
  <c r="V5"/>
  <c r="AI5" i="2" s="1"/>
  <c r="AQ5" s="1"/>
  <c r="I5" i="6"/>
  <c r="H5"/>
  <c r="G5"/>
  <c r="F5"/>
  <c r="V4"/>
  <c r="I4"/>
  <c r="H4"/>
  <c r="G4"/>
  <c r="F4"/>
  <c r="I3"/>
  <c r="H3"/>
  <c r="G3"/>
  <c r="F3"/>
  <c r="I2"/>
  <c r="H2"/>
  <c r="G2"/>
  <c r="F2"/>
  <c r="Y20" i="5"/>
  <c r="V20"/>
  <c r="AI54" i="2"/>
  <c r="AQ54" s="1"/>
  <c r="L10" i="5"/>
  <c r="K10"/>
  <c r="J10"/>
  <c r="I10"/>
  <c r="L9"/>
  <c r="K9"/>
  <c r="J9"/>
  <c r="H9"/>
  <c r="L8"/>
  <c r="K8"/>
  <c r="I8"/>
  <c r="H8"/>
  <c r="J8"/>
  <c r="L7"/>
  <c r="K7"/>
  <c r="J7"/>
  <c r="I7"/>
  <c r="L6"/>
  <c r="K6"/>
  <c r="I6"/>
  <c r="H6"/>
  <c r="J6"/>
  <c r="K5"/>
  <c r="J5"/>
  <c r="I5"/>
  <c r="H5"/>
  <c r="L4"/>
  <c r="K4"/>
  <c r="J4"/>
  <c r="I4"/>
  <c r="L3"/>
  <c r="K3"/>
  <c r="I3"/>
  <c r="H3"/>
  <c r="L2"/>
  <c r="J2"/>
  <c r="I2"/>
  <c r="H2"/>
  <c r="L26" i="4"/>
  <c r="K26"/>
  <c r="J26"/>
  <c r="I26"/>
  <c r="L25"/>
  <c r="K25"/>
  <c r="J25"/>
  <c r="H25"/>
  <c r="Y24"/>
  <c r="L24"/>
  <c r="K24"/>
  <c r="I24"/>
  <c r="H24"/>
  <c r="J24"/>
  <c r="L23"/>
  <c r="J23"/>
  <c r="I23"/>
  <c r="H23"/>
  <c r="K23"/>
  <c r="L22"/>
  <c r="K22"/>
  <c r="J22"/>
  <c r="H22"/>
  <c r="L21"/>
  <c r="K21"/>
  <c r="J21"/>
  <c r="I21"/>
  <c r="L20"/>
  <c r="K20"/>
  <c r="J20"/>
  <c r="I20"/>
  <c r="L19"/>
  <c r="K19"/>
  <c r="I19"/>
  <c r="H19"/>
  <c r="L18"/>
  <c r="K18"/>
  <c r="J18"/>
  <c r="I18"/>
  <c r="L17"/>
  <c r="K17"/>
  <c r="I17"/>
  <c r="H17"/>
  <c r="K16"/>
  <c r="J16"/>
  <c r="I16"/>
  <c r="H16"/>
  <c r="L16"/>
  <c r="L15"/>
  <c r="K15"/>
  <c r="J15"/>
  <c r="I15"/>
  <c r="H15"/>
  <c r="L14"/>
  <c r="K14"/>
  <c r="I14"/>
  <c r="H14"/>
  <c r="J14"/>
  <c r="K13"/>
  <c r="J13"/>
  <c r="I13"/>
  <c r="H13"/>
  <c r="L12"/>
  <c r="K12"/>
  <c r="J12"/>
  <c r="I12"/>
  <c r="L11"/>
  <c r="K11"/>
  <c r="I11"/>
  <c r="H11"/>
  <c r="AI33" i="2"/>
  <c r="BC33" s="1"/>
  <c r="L10" i="4"/>
  <c r="J10"/>
  <c r="I10"/>
  <c r="H10"/>
  <c r="L9"/>
  <c r="K9"/>
  <c r="J9"/>
  <c r="I9"/>
  <c r="AI31" i="2"/>
  <c r="AQ31" s="1"/>
  <c r="L8" i="4"/>
  <c r="K8"/>
  <c r="I8"/>
  <c r="H8"/>
  <c r="L7"/>
  <c r="J7"/>
  <c r="I7"/>
  <c r="H7"/>
  <c r="L6"/>
  <c r="K6"/>
  <c r="J6"/>
  <c r="I6"/>
  <c r="H6"/>
  <c r="L5"/>
  <c r="K5"/>
  <c r="I5"/>
  <c r="H5"/>
  <c r="L4"/>
  <c r="J4"/>
  <c r="I4"/>
  <c r="H4"/>
  <c r="K4"/>
  <c r="L3"/>
  <c r="K3"/>
  <c r="J3"/>
  <c r="I3"/>
  <c r="L2"/>
  <c r="K2"/>
  <c r="J2"/>
  <c r="H2"/>
  <c r="Q29" i="7" l="1"/>
  <c r="P25"/>
  <c r="Q25" s="1"/>
  <c r="P28"/>
  <c r="Q28" s="1"/>
  <c r="P26"/>
  <c r="Q26" s="1"/>
  <c r="Q27"/>
  <c r="AU41" i="9"/>
  <c r="BE61"/>
  <c r="BF15"/>
  <c r="AO41"/>
  <c r="AR25"/>
  <c r="BA32"/>
  <c r="BE34"/>
  <c r="AP37"/>
  <c r="AO39"/>
  <c r="AR41"/>
  <c r="AY43"/>
  <c r="BD44"/>
  <c r="AR51"/>
  <c r="AU57"/>
  <c r="AU44"/>
  <c r="AX26"/>
  <c r="AW35"/>
  <c r="AI48" i="2"/>
  <c r="BC48" s="1"/>
  <c r="AU38" i="9"/>
  <c r="AY40"/>
  <c r="AS41"/>
  <c r="AX44"/>
  <c r="BB56"/>
  <c r="AP61"/>
  <c r="BF17"/>
  <c r="AW24"/>
  <c r="AP54"/>
  <c r="BE56"/>
  <c r="AY32"/>
  <c r="AP43"/>
  <c r="BA44"/>
  <c r="AV48"/>
  <c r="BE54"/>
  <c r="BE58"/>
  <c r="AL16" i="2"/>
  <c r="AY16"/>
  <c r="BC54" i="9"/>
  <c r="AZ54"/>
  <c r="AW54"/>
  <c r="AT54"/>
  <c r="BF54"/>
  <c r="AQ54"/>
  <c r="AW31"/>
  <c r="AZ31"/>
  <c r="AT31"/>
  <c r="BF31"/>
  <c r="BC31"/>
  <c r="AQ33"/>
  <c r="BF33"/>
  <c r="AW33"/>
  <c r="AQ48"/>
  <c r="BF48"/>
  <c r="AW48"/>
  <c r="P2" i="7"/>
  <c r="P3"/>
  <c r="Q3" s="1"/>
  <c r="AR53" i="9"/>
  <c r="Q6" i="7"/>
  <c r="AX15" i="9"/>
  <c r="AO24"/>
  <c r="AV36"/>
  <c r="AV38"/>
  <c r="AR39"/>
  <c r="AR42"/>
  <c r="BD42"/>
  <c r="AS51"/>
  <c r="AV51"/>
  <c r="BE51"/>
  <c r="P5" i="7"/>
  <c r="Q5" s="1"/>
  <c r="AT19" i="2"/>
  <c r="F28" i="4"/>
  <c r="BE17" i="9"/>
  <c r="AR24"/>
  <c r="AO26"/>
  <c r="AO34"/>
  <c r="BD34"/>
  <c r="AZ35"/>
  <c r="AU39"/>
  <c r="AV41"/>
  <c r="AV44"/>
  <c r="AI52"/>
  <c r="AW52" s="1"/>
  <c r="AU53"/>
  <c r="AR54"/>
  <c r="AI56"/>
  <c r="BC56" s="1"/>
  <c r="BA35"/>
  <c r="AY36"/>
  <c r="BE37"/>
  <c r="BA39"/>
  <c r="AP40"/>
  <c r="AU42"/>
  <c r="AU55"/>
  <c r="AP56"/>
  <c r="AI60"/>
  <c r="AV61"/>
  <c r="BB31"/>
  <c r="BB39"/>
  <c r="BE40"/>
  <c r="AY41"/>
  <c r="AP51"/>
  <c r="AY51"/>
  <c r="AV55"/>
  <c r="AR57"/>
  <c r="AU59"/>
  <c r="AY54" i="2"/>
  <c r="AR15" i="9"/>
  <c r="AO17"/>
  <c r="AQ20"/>
  <c r="AO14"/>
  <c r="BF20"/>
  <c r="AO23"/>
  <c r="BC26"/>
  <c r="AR32"/>
  <c r="BB35"/>
  <c r="AP36"/>
  <c r="AW14"/>
  <c r="BB20"/>
  <c r="AV23"/>
  <c r="AU31"/>
  <c r="AS32"/>
  <c r="AR34"/>
  <c r="AU34"/>
  <c r="AO35"/>
  <c r="BA36"/>
  <c r="BD38"/>
  <c r="BD39"/>
  <c r="AI41"/>
  <c r="AT41" s="1"/>
  <c r="BB41"/>
  <c r="AX42"/>
  <c r="BE43"/>
  <c r="AO44"/>
  <c r="BD49"/>
  <c r="BA52"/>
  <c r="AY54"/>
  <c r="AV56"/>
  <c r="AI58"/>
  <c r="BC58" s="1"/>
  <c r="AV59"/>
  <c r="AR60"/>
  <c r="AY61"/>
  <c r="AY58" i="2"/>
  <c r="BC23" i="9"/>
  <c r="AP25"/>
  <c r="AP33"/>
  <c r="AR35"/>
  <c r="AR36"/>
  <c r="AR38"/>
  <c r="BE38"/>
  <c r="BD41"/>
  <c r="AO53"/>
  <c r="BD53"/>
  <c r="AP58"/>
  <c r="AV32"/>
  <c r="AV33"/>
  <c r="BD35"/>
  <c r="AT35"/>
  <c r="AI37"/>
  <c r="AZ37" s="1"/>
  <c r="AI39"/>
  <c r="BC39" s="1"/>
  <c r="AP41"/>
  <c r="BE41"/>
  <c r="AO42"/>
  <c r="AP48"/>
  <c r="AP50"/>
  <c r="BA55"/>
  <c r="AY56"/>
  <c r="AV58"/>
  <c r="BA60"/>
  <c r="AK50"/>
  <c r="AR52"/>
  <c r="AR49"/>
  <c r="AU49"/>
  <c r="AO49"/>
  <c r="BA49"/>
  <c r="AL14" i="2"/>
  <c r="AM13" s="1"/>
  <c r="G20" i="7"/>
  <c r="AL24" i="9"/>
  <c r="BC19"/>
  <c r="BE53"/>
  <c r="AV53"/>
  <c r="BC20"/>
  <c r="BC21"/>
  <c r="AW20"/>
  <c r="AZ21"/>
  <c r="BF14"/>
  <c r="AZ17"/>
  <c r="AX18"/>
  <c r="AV20"/>
  <c r="AW21"/>
  <c r="BB22"/>
  <c r="BF24"/>
  <c r="BE25"/>
  <c r="AX27"/>
  <c r="AY14"/>
  <c r="AX17"/>
  <c r="AQ18"/>
  <c r="AT20"/>
  <c r="AQ21"/>
  <c r="AV22"/>
  <c r="BE23"/>
  <c r="AY24"/>
  <c r="BB25"/>
  <c r="AV17"/>
  <c r="AO18"/>
  <c r="AT22"/>
  <c r="BA25"/>
  <c r="AR14"/>
  <c r="BA15"/>
  <c r="BB23"/>
  <c r="AU25"/>
  <c r="AS27"/>
  <c r="AZ14"/>
  <c r="AZ15"/>
  <c r="BB16"/>
  <c r="AW17"/>
  <c r="BF18"/>
  <c r="BA19"/>
  <c r="AX21"/>
  <c r="AS22"/>
  <c r="BA24"/>
  <c r="AZ24"/>
  <c r="AV25"/>
  <c r="AW26"/>
  <c r="AR27"/>
  <c r="AT16"/>
  <c r="AZ18"/>
  <c r="AV19"/>
  <c r="AO20"/>
  <c r="AR22"/>
  <c r="BC16"/>
  <c r="BB19"/>
  <c r="AX14"/>
  <c r="AS15"/>
  <c r="AS16"/>
  <c r="AQ17"/>
  <c r="AY18"/>
  <c r="AU19"/>
  <c r="BD20"/>
  <c r="AU21"/>
  <c r="BE22"/>
  <c r="AS25"/>
  <c r="AS19"/>
  <c r="AR21"/>
  <c r="AQ15"/>
  <c r="AW18"/>
  <c r="AR19"/>
  <c r="BA22"/>
  <c r="BF26"/>
  <c r="AT27"/>
  <c r="BF27"/>
  <c r="AQ14"/>
  <c r="BC17"/>
  <c r="AR18"/>
  <c r="AP19"/>
  <c r="BE19"/>
  <c r="BA21"/>
  <c r="AO21"/>
  <c r="BF21"/>
  <c r="AY22"/>
  <c r="AW23"/>
  <c r="AQ24"/>
  <c r="BC25"/>
  <c r="BD26"/>
  <c r="BA27"/>
  <c r="AQ35"/>
  <c r="BB36"/>
  <c r="AI43"/>
  <c r="AS44"/>
  <c r="AY44"/>
  <c r="AP44"/>
  <c r="AQ50"/>
  <c r="BF50"/>
  <c r="AZ50"/>
  <c r="AW50"/>
  <c r="BC50"/>
  <c r="AT50"/>
  <c r="AI50" i="2"/>
  <c r="AQ50" s="1"/>
  <c r="AL26" i="9"/>
  <c r="AT27" i="2"/>
  <c r="AZ27" i="9"/>
  <c r="F46" i="8"/>
  <c r="G43"/>
  <c r="G46" s="1"/>
  <c r="BE48" i="9"/>
  <c r="BE4"/>
  <c r="AX37"/>
  <c r="AS52"/>
  <c r="AX58"/>
  <c r="AT19"/>
  <c r="AY21"/>
  <c r="AO48"/>
  <c r="BB49"/>
  <c r="AX56"/>
  <c r="AU20"/>
  <c r="AP21"/>
  <c r="AX40"/>
  <c r="AX50"/>
  <c r="BD58"/>
  <c r="BA8"/>
  <c r="BE14"/>
  <c r="AZ16"/>
  <c r="AU17"/>
  <c r="BE18"/>
  <c r="AZ19"/>
  <c r="AU26"/>
  <c r="AX32"/>
  <c r="AU37"/>
  <c r="AO40"/>
  <c r="BC48"/>
  <c r="AO50"/>
  <c r="AP52"/>
  <c r="BB53"/>
  <c r="AO54"/>
  <c r="AS55"/>
  <c r="BD56"/>
  <c r="AU58"/>
  <c r="AS59"/>
  <c r="AP60"/>
  <c r="AX60"/>
  <c r="BD61"/>
  <c r="AO4"/>
  <c r="AY4"/>
  <c r="AS5"/>
  <c r="AO6"/>
  <c r="AY6"/>
  <c r="AS7"/>
  <c r="AO8"/>
  <c r="AY8"/>
  <c r="BB9"/>
  <c r="AS10"/>
  <c r="AV14"/>
  <c r="BD14"/>
  <c r="AO15"/>
  <c r="AW15"/>
  <c r="BE15"/>
  <c r="AQ16"/>
  <c r="AY16"/>
  <c r="BB17"/>
  <c r="AV18"/>
  <c r="BD18"/>
  <c r="AQ19"/>
  <c r="AS20"/>
  <c r="BA20"/>
  <c r="AV21"/>
  <c r="AX22"/>
  <c r="BF22"/>
  <c r="AS23"/>
  <c r="BA23"/>
  <c r="AV24"/>
  <c r="BD24"/>
  <c r="AQ25"/>
  <c r="AT26"/>
  <c r="BB26"/>
  <c r="AO27"/>
  <c r="AW27"/>
  <c r="BE27"/>
  <c r="AQ31"/>
  <c r="AY31"/>
  <c r="AO32"/>
  <c r="BE32"/>
  <c r="AT33"/>
  <c r="BB33"/>
  <c r="AS34"/>
  <c r="BA34"/>
  <c r="AP35"/>
  <c r="BF35"/>
  <c r="AO36"/>
  <c r="BE36"/>
  <c r="AT37"/>
  <c r="BB37"/>
  <c r="AS38"/>
  <c r="BA38"/>
  <c r="AP39"/>
  <c r="AV40"/>
  <c r="BD40"/>
  <c r="BA41"/>
  <c r="AY42"/>
  <c r="AV43"/>
  <c r="BD43"/>
  <c r="AT48"/>
  <c r="BB48"/>
  <c r="AY49"/>
  <c r="AV50"/>
  <c r="BD50"/>
  <c r="AO52"/>
  <c r="BE52"/>
  <c r="AS53"/>
  <c r="BA53"/>
  <c r="AV54"/>
  <c r="BD54"/>
  <c r="AR55"/>
  <c r="AU56"/>
  <c r="AY57"/>
  <c r="BB58"/>
  <c r="AR59"/>
  <c r="AO60"/>
  <c r="BE60"/>
  <c r="AU61"/>
  <c r="AS4"/>
  <c r="AS6"/>
  <c r="AU16"/>
  <c r="AX33"/>
  <c r="AX48"/>
  <c r="AT25"/>
  <c r="BE26"/>
  <c r="AO33"/>
  <c r="AO37"/>
  <c r="AS39"/>
  <c r="AO58"/>
  <c r="AX61"/>
  <c r="BB4"/>
  <c r="AS9"/>
  <c r="AP14"/>
  <c r="BA16"/>
  <c r="BD17"/>
  <c r="AP18"/>
  <c r="AZ22"/>
  <c r="AP24"/>
  <c r="AV26"/>
  <c r="AY27"/>
  <c r="AS31"/>
  <c r="BD33"/>
  <c r="BC41"/>
  <c r="AS42"/>
  <c r="BD48"/>
  <c r="AS49"/>
  <c r="AX54"/>
  <c r="BB55"/>
  <c r="AO56"/>
  <c r="AO61"/>
  <c r="AP6"/>
  <c r="BE21"/>
  <c r="BE24"/>
  <c r="AP27"/>
  <c r="BC33"/>
  <c r="BC37"/>
  <c r="AX4"/>
  <c r="AR5"/>
  <c r="BD5"/>
  <c r="AX6"/>
  <c r="AR7"/>
  <c r="BD7"/>
  <c r="AX8"/>
  <c r="AP9"/>
  <c r="BA9"/>
  <c r="AR10"/>
  <c r="BD10"/>
  <c r="AU14"/>
  <c r="BC14"/>
  <c r="AV15"/>
  <c r="BD15"/>
  <c r="AP16"/>
  <c r="AX16"/>
  <c r="BF16"/>
  <c r="AS17"/>
  <c r="BA17"/>
  <c r="AU18"/>
  <c r="BC18"/>
  <c r="AX19"/>
  <c r="BF19"/>
  <c r="AR20"/>
  <c r="AO22"/>
  <c r="AW22"/>
  <c r="AR23"/>
  <c r="AZ23"/>
  <c r="AU24"/>
  <c r="BC24"/>
  <c r="AX25"/>
  <c r="BF25"/>
  <c r="AS26"/>
  <c r="BA26"/>
  <c r="AV27"/>
  <c r="BD27"/>
  <c r="AP31"/>
  <c r="AX31"/>
  <c r="BD32"/>
  <c r="AS33"/>
  <c r="BA33"/>
  <c r="BE35"/>
  <c r="BD36"/>
  <c r="AS37"/>
  <c r="BA37"/>
  <c r="BE39"/>
  <c r="AU40"/>
  <c r="AP42"/>
  <c r="AU43"/>
  <c r="AS48"/>
  <c r="BA48"/>
  <c r="AP49"/>
  <c r="AU50"/>
  <c r="AV52"/>
  <c r="BD52"/>
  <c r="AU54"/>
  <c r="AY55"/>
  <c r="AT56"/>
  <c r="AP57"/>
  <c r="AS58"/>
  <c r="BA58"/>
  <c r="AY59"/>
  <c r="AV60"/>
  <c r="BD60"/>
  <c r="BB61"/>
  <c r="AS8"/>
  <c r="BE8"/>
  <c r="AS60"/>
  <c r="AS35"/>
  <c r="BB42"/>
  <c r="BB8"/>
  <c r="BE9"/>
  <c r="AT23"/>
  <c r="AZ25"/>
  <c r="BB34"/>
  <c r="AY35"/>
  <c r="AX36"/>
  <c r="AO43"/>
  <c r="AU48"/>
  <c r="AV4"/>
  <c r="AV6"/>
  <c r="AV8"/>
  <c r="BB14"/>
  <c r="BC15"/>
  <c r="AO16"/>
  <c r="BE16"/>
  <c r="BB18"/>
  <c r="AO19"/>
  <c r="AY20"/>
  <c r="BB21"/>
  <c r="BD22"/>
  <c r="AQ23"/>
  <c r="AY23"/>
  <c r="BB24"/>
  <c r="AO25"/>
  <c r="AZ26"/>
  <c r="BC27"/>
  <c r="AO31"/>
  <c r="BE31"/>
  <c r="AR33"/>
  <c r="AZ33"/>
  <c r="AY34"/>
  <c r="AR37"/>
  <c r="AY38"/>
  <c r="AV39"/>
  <c r="BB40"/>
  <c r="BE42"/>
  <c r="BB43"/>
  <c r="AZ48"/>
  <c r="BE49"/>
  <c r="AU52"/>
  <c r="BC52"/>
  <c r="AY53"/>
  <c r="BB54"/>
  <c r="AP55"/>
  <c r="AX55"/>
  <c r="BA56"/>
  <c r="BE57"/>
  <c r="AP59"/>
  <c r="AX59"/>
  <c r="BA61"/>
  <c r="BE6"/>
  <c r="AP26"/>
  <c r="BD23"/>
  <c r="BB57"/>
  <c r="AY15"/>
  <c r="AU23"/>
  <c r="AX43"/>
  <c r="AY52"/>
  <c r="AS57"/>
  <c r="BB59"/>
  <c r="AY60"/>
  <c r="BA4"/>
  <c r="BA6"/>
  <c r="AP15"/>
  <c r="AR16"/>
  <c r="AQ22"/>
  <c r="BB38"/>
  <c r="AS38" i="2"/>
  <c r="F12" i="5"/>
  <c r="P5" i="4"/>
  <c r="Q5" s="1"/>
  <c r="K28"/>
  <c r="AI4" i="2"/>
  <c r="AJ2" s="1"/>
  <c r="K12" i="5"/>
  <c r="L12"/>
  <c r="P3"/>
  <c r="Q3" s="1"/>
  <c r="P2"/>
  <c r="Q2" s="1"/>
  <c r="BC56" i="2"/>
  <c r="AK46"/>
  <c r="BC37"/>
  <c r="AK30"/>
  <c r="AQ7"/>
  <c r="L5" i="6"/>
  <c r="M5" s="1"/>
  <c r="G19"/>
  <c r="L3"/>
  <c r="M3" s="1"/>
  <c r="F19"/>
  <c r="L4"/>
  <c r="M4" s="1"/>
  <c r="AV4" i="2"/>
  <c r="AZ18"/>
  <c r="AY39"/>
  <c r="BD61"/>
  <c r="AV8"/>
  <c r="AY7"/>
  <c r="AV50"/>
  <c r="AP20"/>
  <c r="AQ25"/>
  <c r="AU6"/>
  <c r="AU18"/>
  <c r="BC16"/>
  <c r="AX60"/>
  <c r="BD58"/>
  <c r="AS51"/>
  <c r="AY48"/>
  <c r="AQ18"/>
  <c r="BA32"/>
  <c r="AV19"/>
  <c r="BA51"/>
  <c r="AZ56"/>
  <c r="AY19"/>
  <c r="AW58"/>
  <c r="AT43"/>
  <c r="AY53"/>
  <c r="BA60"/>
  <c r="AY34"/>
  <c r="BB20"/>
  <c r="AO18"/>
  <c r="BD31"/>
  <c r="BD34"/>
  <c r="BD54"/>
  <c r="BA56"/>
  <c r="BC58"/>
  <c r="AO61"/>
  <c r="BB32"/>
  <c r="BA38"/>
  <c r="AZ22"/>
  <c r="AY38"/>
  <c r="AO43"/>
  <c r="AQ20"/>
  <c r="AY61"/>
  <c r="BB23"/>
  <c r="AS24"/>
  <c r="BA33"/>
  <c r="AT31"/>
  <c r="AS41"/>
  <c r="BE4"/>
  <c r="AV27"/>
  <c r="AY22"/>
  <c r="AV18"/>
  <c r="AR32"/>
  <c r="AO34"/>
  <c r="AP37"/>
  <c r="AW43"/>
  <c r="AX48"/>
  <c r="AU55"/>
  <c r="AP61"/>
  <c r="AP26"/>
  <c r="AW25"/>
  <c r="BF20"/>
  <c r="AO31"/>
  <c r="AW39"/>
  <c r="AR41"/>
  <c r="AU44"/>
  <c r="AY52"/>
  <c r="AO54"/>
  <c r="BB55"/>
  <c r="AV25"/>
  <c r="BB54"/>
  <c r="BC25"/>
  <c r="AR21"/>
  <c r="BC15"/>
  <c r="AR36"/>
  <c r="AP38"/>
  <c r="AV39"/>
  <c r="AY42"/>
  <c r="BD50"/>
  <c r="AS52"/>
  <c r="AY41"/>
  <c r="BB39"/>
  <c r="BE26"/>
  <c r="AX21"/>
  <c r="BD17"/>
  <c r="AZ37"/>
  <c r="BB50"/>
  <c r="AS8"/>
  <c r="BC17"/>
  <c r="BB4"/>
  <c r="BF33"/>
  <c r="AS4"/>
  <c r="BB22"/>
  <c r="AR48"/>
  <c r="BC35"/>
  <c r="AU39"/>
  <c r="AV42"/>
  <c r="AQ48"/>
  <c r="AR52"/>
  <c r="AS56"/>
  <c r="AV57"/>
  <c r="BA19"/>
  <c r="BA42"/>
  <c r="AY31"/>
  <c r="AY5"/>
  <c r="BB8"/>
  <c r="AO24"/>
  <c r="AQ17"/>
  <c r="BC26"/>
  <c r="AT25"/>
  <c r="BA23"/>
  <c r="AS22"/>
  <c r="AY20"/>
  <c r="BF18"/>
  <c r="AU17"/>
  <c r="AZ15"/>
  <c r="AU31"/>
  <c r="AQ33"/>
  <c r="AR37"/>
  <c r="BD38"/>
  <c r="BD39"/>
  <c r="BA40"/>
  <c r="BA41"/>
  <c r="BB43"/>
  <c r="BA48"/>
  <c r="BD49"/>
  <c r="BE50"/>
  <c r="BB51"/>
  <c r="AO53"/>
  <c r="BE54"/>
  <c r="BF56"/>
  <c r="AQ60"/>
  <c r="BE7"/>
  <c r="AX53"/>
  <c r="AY10"/>
  <c r="AX49"/>
  <c r="BF60"/>
  <c r="AS7"/>
  <c r="AP15"/>
  <c r="AW27"/>
  <c r="AV16"/>
  <c r="AX38"/>
  <c r="AP41"/>
  <c r="AS44"/>
  <c r="AU51"/>
  <c r="AP7"/>
  <c r="AY6"/>
  <c r="BB9"/>
  <c r="AQ15"/>
  <c r="AO21"/>
  <c r="AX27"/>
  <c r="BE25"/>
  <c r="BA24"/>
  <c r="AS23"/>
  <c r="AY21"/>
  <c r="AR20"/>
  <c r="AX18"/>
  <c r="BA16"/>
  <c r="BA14"/>
  <c r="BC31"/>
  <c r="AX33"/>
  <c r="AX34"/>
  <c r="AW35"/>
  <c r="AY37"/>
  <c r="AO39"/>
  <c r="AS40"/>
  <c r="AU50"/>
  <c r="AP52"/>
  <c r="AQ56"/>
  <c r="AT58"/>
  <c r="AZ60"/>
  <c r="AX61"/>
  <c r="BA52"/>
  <c r="BE58"/>
  <c r="AP10"/>
  <c r="AV10"/>
  <c r="AR23"/>
  <c r="AW18"/>
  <c r="AZ14"/>
  <c r="AZ33"/>
  <c r="AV53"/>
  <c r="AV58"/>
  <c r="AT22"/>
  <c r="BA21"/>
  <c r="AP6"/>
  <c r="AV6"/>
  <c r="AY9"/>
  <c r="AQ14"/>
  <c r="AO23"/>
  <c r="BD27"/>
  <c r="AU26"/>
  <c r="BC24"/>
  <c r="AU23"/>
  <c r="AZ21"/>
  <c r="AW20"/>
  <c r="BC18"/>
  <c r="BB16"/>
  <c r="AS15"/>
  <c r="AW31"/>
  <c r="AS33"/>
  <c r="AU35"/>
  <c r="AX37"/>
  <c r="AV38"/>
  <c r="BE42"/>
  <c r="BE43"/>
  <c r="AO50"/>
  <c r="AR51"/>
  <c r="BE53"/>
  <c r="AS55"/>
  <c r="AP56"/>
  <c r="AS60"/>
  <c r="BD26"/>
  <c r="BB15"/>
  <c r="AO26"/>
  <c r="AO38"/>
  <c r="AV43"/>
  <c r="AY57"/>
  <c r="AV7"/>
  <c r="BB25"/>
  <c r="AT24"/>
  <c r="AS16"/>
  <c r="AR14"/>
  <c r="BD35"/>
  <c r="BA37"/>
  <c r="AU40"/>
  <c r="AV54"/>
  <c r="AY56"/>
  <c r="BB59"/>
  <c r="AU24"/>
  <c r="BE19"/>
  <c r="BA36"/>
  <c r="BB5"/>
  <c r="BE8"/>
  <c r="AP23"/>
  <c r="BF27"/>
  <c r="AV26"/>
  <c r="BD24"/>
  <c r="AZ23"/>
  <c r="BF21"/>
  <c r="AX20"/>
  <c r="BD18"/>
  <c r="AT17"/>
  <c r="AT15"/>
  <c r="AV31"/>
  <c r="AU32"/>
  <c r="AR33"/>
  <c r="AO35"/>
  <c r="AU36"/>
  <c r="AS37"/>
  <c r="BE38"/>
  <c r="BE39"/>
  <c r="BB40"/>
  <c r="AP42"/>
  <c r="BC43"/>
  <c r="BB44"/>
  <c r="AO49"/>
  <c r="AP53"/>
  <c r="AP57"/>
  <c r="BE57"/>
  <c r="AS59"/>
  <c r="AR60"/>
  <c r="AY14"/>
  <c r="AW54"/>
  <c r="AO58"/>
  <c r="AO7"/>
  <c r="AX6"/>
  <c r="BA9"/>
  <c r="AW19"/>
  <c r="BA15"/>
  <c r="AV35"/>
  <c r="BD43"/>
  <c r="AZ52"/>
  <c r="AW26"/>
  <c r="AX19"/>
  <c r="AV17"/>
  <c r="AS36"/>
  <c r="AO42"/>
  <c r="BG42" s="1"/>
  <c r="BC54"/>
  <c r="BA55"/>
  <c r="AO57"/>
  <c r="AU58"/>
  <c r="BA59"/>
  <c r="BE61"/>
  <c r="BA4"/>
  <c r="BD7"/>
  <c r="AP21"/>
  <c r="AY27"/>
  <c r="BC23"/>
  <c r="AS21"/>
  <c r="BD16"/>
  <c r="AU15"/>
  <c r="AT35"/>
  <c r="AT39"/>
  <c r="AX52"/>
  <c r="BD57"/>
  <c r="AO4"/>
  <c r="AO8"/>
  <c r="AU4"/>
  <c r="AR5"/>
  <c r="BD5"/>
  <c r="BA6"/>
  <c r="AX7"/>
  <c r="AU8"/>
  <c r="AR9"/>
  <c r="BD9"/>
  <c r="BA10"/>
  <c r="AO15"/>
  <c r="AP25"/>
  <c r="AQ22"/>
  <c r="AO20"/>
  <c r="AP17"/>
  <c r="BC27"/>
  <c r="AU27"/>
  <c r="BB26"/>
  <c r="AT26"/>
  <c r="BA25"/>
  <c r="AS25"/>
  <c r="AZ24"/>
  <c r="AR24"/>
  <c r="AY23"/>
  <c r="BF22"/>
  <c r="AX22"/>
  <c r="BE21"/>
  <c r="AW21"/>
  <c r="BD20"/>
  <c r="AV20"/>
  <c r="BC19"/>
  <c r="AU19"/>
  <c r="BB18"/>
  <c r="AT18"/>
  <c r="BA17"/>
  <c r="AS17"/>
  <c r="AZ16"/>
  <c r="AR16"/>
  <c r="AY15"/>
  <c r="BF14"/>
  <c r="AX14"/>
  <c r="AP31"/>
  <c r="AX31"/>
  <c r="BF31"/>
  <c r="AV32"/>
  <c r="BD32"/>
  <c r="AT33"/>
  <c r="BB33"/>
  <c r="AR34"/>
  <c r="AP35"/>
  <c r="AX35"/>
  <c r="BF35"/>
  <c r="AV36"/>
  <c r="BD36"/>
  <c r="AT37"/>
  <c r="BB37"/>
  <c r="AR38"/>
  <c r="AP39"/>
  <c r="AX39"/>
  <c r="BF39"/>
  <c r="AV40"/>
  <c r="BD40"/>
  <c r="AT41"/>
  <c r="BB41"/>
  <c r="AR42"/>
  <c r="AP43"/>
  <c r="AX43"/>
  <c r="BF43"/>
  <c r="AV44"/>
  <c r="BD44"/>
  <c r="BB48"/>
  <c r="AR49"/>
  <c r="AP50"/>
  <c r="AX50"/>
  <c r="BF50"/>
  <c r="AV51"/>
  <c r="BD51"/>
  <c r="AT52"/>
  <c r="BB52"/>
  <c r="AR53"/>
  <c r="AP54"/>
  <c r="AX54"/>
  <c r="BF54"/>
  <c r="AV55"/>
  <c r="BD55"/>
  <c r="AT56"/>
  <c r="BB56"/>
  <c r="AR57"/>
  <c r="AP58"/>
  <c r="AX58"/>
  <c r="BF58"/>
  <c r="AV59"/>
  <c r="BD59"/>
  <c r="AT60"/>
  <c r="BB60"/>
  <c r="AR61"/>
  <c r="BB17"/>
  <c r="BE35"/>
  <c r="AS48"/>
  <c r="AR4"/>
  <c r="AU7"/>
  <c r="AX10"/>
  <c r="AR22"/>
  <c r="AT16"/>
  <c r="AP49"/>
  <c r="BA22"/>
  <c r="AS32"/>
  <c r="BC39"/>
  <c r="BA44"/>
  <c r="AO10"/>
  <c r="BA8"/>
  <c r="AX26"/>
  <c r="AZ20"/>
  <c r="AT14"/>
  <c r="BB31"/>
  <c r="AP33"/>
  <c r="BB35"/>
  <c r="BF37"/>
  <c r="BF41"/>
  <c r="AP48"/>
  <c r="BF48"/>
  <c r="AP5"/>
  <c r="AP9"/>
  <c r="AY4"/>
  <c r="AV5"/>
  <c r="AS6"/>
  <c r="BE6"/>
  <c r="BB7"/>
  <c r="AY8"/>
  <c r="AV9"/>
  <c r="AS10"/>
  <c r="BE10"/>
  <c r="AO14"/>
  <c r="AO27"/>
  <c r="AP24"/>
  <c r="AQ21"/>
  <c r="AO19"/>
  <c r="AP16"/>
  <c r="AZ27"/>
  <c r="AR27"/>
  <c r="AY26"/>
  <c r="BF25"/>
  <c r="AX25"/>
  <c r="BE24"/>
  <c r="AW24"/>
  <c r="BD23"/>
  <c r="AV23"/>
  <c r="BC22"/>
  <c r="AU22"/>
  <c r="BB21"/>
  <c r="AT21"/>
  <c r="BA20"/>
  <c r="AS20"/>
  <c r="AZ19"/>
  <c r="AR19"/>
  <c r="AY18"/>
  <c r="BF17"/>
  <c r="AX17"/>
  <c r="BE16"/>
  <c r="AW16"/>
  <c r="BD15"/>
  <c r="AV15"/>
  <c r="BC14"/>
  <c r="AU14"/>
  <c r="AS31"/>
  <c r="BA31"/>
  <c r="AY32"/>
  <c r="AO33"/>
  <c r="AW33"/>
  <c r="BE33"/>
  <c r="AU34"/>
  <c r="AS35"/>
  <c r="BA35"/>
  <c r="AY36"/>
  <c r="AO37"/>
  <c r="AW37"/>
  <c r="BE37"/>
  <c r="AU38"/>
  <c r="AS39"/>
  <c r="BA39"/>
  <c r="AY40"/>
  <c r="AO41"/>
  <c r="AW41"/>
  <c r="BE41"/>
  <c r="AU42"/>
  <c r="AS43"/>
  <c r="BA43"/>
  <c r="AY44"/>
  <c r="AO48"/>
  <c r="AW48"/>
  <c r="BE48"/>
  <c r="AU49"/>
  <c r="AS50"/>
  <c r="BA50"/>
  <c r="AY51"/>
  <c r="AO52"/>
  <c r="AW52"/>
  <c r="BE52"/>
  <c r="AU53"/>
  <c r="AS54"/>
  <c r="BA54"/>
  <c r="AY55"/>
  <c r="AO56"/>
  <c r="AW56"/>
  <c r="BE56"/>
  <c r="AU57"/>
  <c r="AS58"/>
  <c r="BA58"/>
  <c r="AY59"/>
  <c r="AO60"/>
  <c r="AW60"/>
  <c r="BE60"/>
  <c r="AU61"/>
  <c r="AU59"/>
  <c r="BD4"/>
  <c r="AR8"/>
  <c r="BE27"/>
  <c r="BB24"/>
  <c r="AP18"/>
  <c r="BD25"/>
  <c r="AU16"/>
  <c r="BE34"/>
  <c r="AQ37"/>
  <c r="AQ41"/>
  <c r="AU43"/>
  <c r="BE49"/>
  <c r="AQ52"/>
  <c r="AU54"/>
  <c r="AY60"/>
  <c r="AX5"/>
  <c r="AR7"/>
  <c r="AU10"/>
  <c r="AQ26"/>
  <c r="AO16"/>
  <c r="AW17"/>
  <c r="AV34"/>
  <c r="AR44"/>
  <c r="AV49"/>
  <c r="BF52"/>
  <c r="BD53"/>
  <c r="AT54"/>
  <c r="AR55"/>
  <c r="AX56"/>
  <c r="BB58"/>
  <c r="AR59"/>
  <c r="AP60"/>
  <c r="AV61"/>
  <c r="AO5"/>
  <c r="AO9"/>
  <c r="AU5"/>
  <c r="AR6"/>
  <c r="BD6"/>
  <c r="AX8"/>
  <c r="AU9"/>
  <c r="AR10"/>
  <c r="AP27"/>
  <c r="AQ24"/>
  <c r="AO22"/>
  <c r="AP19"/>
  <c r="AQ16"/>
  <c r="AS27"/>
  <c r="AZ26"/>
  <c r="AR26"/>
  <c r="AW23"/>
  <c r="AV22"/>
  <c r="AU21"/>
  <c r="AT20"/>
  <c r="AS19"/>
  <c r="AR18"/>
  <c r="AY17"/>
  <c r="BF16"/>
  <c r="AW15"/>
  <c r="AV14"/>
  <c r="AZ31"/>
  <c r="AP32"/>
  <c r="AX32"/>
  <c r="AV33"/>
  <c r="BD33"/>
  <c r="BB34"/>
  <c r="AZ35"/>
  <c r="AP36"/>
  <c r="AX36"/>
  <c r="BD37"/>
  <c r="BB38"/>
  <c r="AZ39"/>
  <c r="AP40"/>
  <c r="AX40"/>
  <c r="BD41"/>
  <c r="BB42"/>
  <c r="AZ43"/>
  <c r="AP44"/>
  <c r="AX44"/>
  <c r="AV48"/>
  <c r="BD48"/>
  <c r="BB49"/>
  <c r="AZ50"/>
  <c r="AP51"/>
  <c r="AX51"/>
  <c r="BD52"/>
  <c r="BB53"/>
  <c r="AZ54"/>
  <c r="AP55"/>
  <c r="AX55"/>
  <c r="BD56"/>
  <c r="BB57"/>
  <c r="AR58"/>
  <c r="AZ58"/>
  <c r="AP59"/>
  <c r="BG59" s="1"/>
  <c r="AX59"/>
  <c r="BD60"/>
  <c r="BB61"/>
  <c r="AR15"/>
  <c r="AY49"/>
  <c r="AU25"/>
  <c r="AP34"/>
  <c r="BB36"/>
  <c r="AZ41"/>
  <c r="AR56"/>
  <c r="AX57"/>
  <c r="AQ23"/>
  <c r="AT23"/>
  <c r="BF19"/>
  <c r="BE18"/>
  <c r="AS14"/>
  <c r="AO6"/>
  <c r="AP14"/>
  <c r="AV24"/>
  <c r="BB14"/>
  <c r="AR40"/>
  <c r="AX41"/>
  <c r="BD42"/>
  <c r="AP4"/>
  <c r="AP8"/>
  <c r="AS5"/>
  <c r="AS9"/>
  <c r="AQ27"/>
  <c r="AO25"/>
  <c r="AP22"/>
  <c r="AQ19"/>
  <c r="AO17"/>
  <c r="K2" i="7"/>
  <c r="I19" i="6"/>
  <c r="L2"/>
  <c r="H19"/>
  <c r="J12" i="5"/>
  <c r="P4"/>
  <c r="Q4" s="1"/>
  <c r="I12"/>
  <c r="H12"/>
  <c r="P6"/>
  <c r="Q6" s="1"/>
  <c r="P5"/>
  <c r="Q5" s="1"/>
  <c r="P3" i="4"/>
  <c r="Q3" s="1"/>
  <c r="I28"/>
  <c r="P2"/>
  <c r="L28"/>
  <c r="J28"/>
  <c r="P6"/>
  <c r="Q6" s="1"/>
  <c r="H28"/>
  <c r="P4"/>
  <c r="Q4" s="1"/>
  <c r="P30" i="7" l="1"/>
  <c r="Q30"/>
  <c r="AK46" i="9"/>
  <c r="AT48" i="2"/>
  <c r="C2" s="1"/>
  <c r="AW50"/>
  <c r="AZ58" i="9"/>
  <c r="BG58" s="1"/>
  <c r="BG42"/>
  <c r="BG32" i="2"/>
  <c r="BC50"/>
  <c r="BG51" i="9"/>
  <c r="BG55" i="2"/>
  <c r="BG60"/>
  <c r="BG51"/>
  <c r="AT50"/>
  <c r="E26" s="1"/>
  <c r="AZ48"/>
  <c r="BG34"/>
  <c r="AT58" i="9"/>
  <c r="AT60"/>
  <c r="AZ60"/>
  <c r="AQ60"/>
  <c r="BF60"/>
  <c r="BG54" i="2"/>
  <c r="BG34" i="9"/>
  <c r="AZ41"/>
  <c r="BG37" i="2"/>
  <c r="BG8"/>
  <c r="BG61"/>
  <c r="BG55" i="9"/>
  <c r="BG9"/>
  <c r="AW60"/>
  <c r="AQ39"/>
  <c r="AQ37"/>
  <c r="B30" s="1"/>
  <c r="BF37"/>
  <c r="AW37"/>
  <c r="Q24"/>
  <c r="AZ56"/>
  <c r="AW56"/>
  <c r="AQ56"/>
  <c r="BG56" s="1"/>
  <c r="BF56"/>
  <c r="Q32" s="1"/>
  <c r="BG9" i="2"/>
  <c r="BG57"/>
  <c r="BG10"/>
  <c r="BG59" i="9"/>
  <c r="AW39"/>
  <c r="BG33" i="2"/>
  <c r="BG41"/>
  <c r="BC60" i="9"/>
  <c r="AT39"/>
  <c r="E32" s="1"/>
  <c r="BG6" i="2"/>
  <c r="BG38"/>
  <c r="BG43"/>
  <c r="BG7" i="9"/>
  <c r="BF39"/>
  <c r="AZ39"/>
  <c r="K32" s="1"/>
  <c r="AT52"/>
  <c r="E28" s="1"/>
  <c r="BF52"/>
  <c r="AZ52"/>
  <c r="K28" s="1"/>
  <c r="AQ52"/>
  <c r="BH48" s="1"/>
  <c r="P4" i="7"/>
  <c r="Q4" s="1"/>
  <c r="BF41" i="9"/>
  <c r="AW41"/>
  <c r="BG5" i="2"/>
  <c r="BG57" i="9"/>
  <c r="BG7" i="2"/>
  <c r="AQ41" i="9"/>
  <c r="BG31" i="2"/>
  <c r="AQ58" i="9"/>
  <c r="BF58"/>
  <c r="AW58"/>
  <c r="H34" s="1"/>
  <c r="BG52" i="2"/>
  <c r="BG49"/>
  <c r="BG49" i="9"/>
  <c r="AM13"/>
  <c r="BG53"/>
  <c r="BG53" i="2"/>
  <c r="E24" i="9"/>
  <c r="BG25" i="2"/>
  <c r="BG19"/>
  <c r="B34" i="9"/>
  <c r="BG22" i="2"/>
  <c r="BG23"/>
  <c r="N30" i="9"/>
  <c r="BG20" i="2"/>
  <c r="BG23" i="9"/>
  <c r="BG14" i="2"/>
  <c r="K34" i="9"/>
  <c r="N26"/>
  <c r="BG18" i="2"/>
  <c r="BG24"/>
  <c r="BG26" i="9"/>
  <c r="BG25"/>
  <c r="BG22"/>
  <c r="BG15" i="2"/>
  <c r="BG21"/>
  <c r="BG26"/>
  <c r="K30" i="9"/>
  <c r="BG19"/>
  <c r="BG17"/>
  <c r="BG40" i="2"/>
  <c r="BG39"/>
  <c r="BC43" i="9"/>
  <c r="N36" s="1"/>
  <c r="AK30"/>
  <c r="BF43"/>
  <c r="Q36" s="1"/>
  <c r="AQ43"/>
  <c r="AT43"/>
  <c r="AW43"/>
  <c r="AZ43"/>
  <c r="BG44"/>
  <c r="BG44" i="2"/>
  <c r="K36" i="9"/>
  <c r="B26"/>
  <c r="BG50" i="2"/>
  <c r="BG27"/>
  <c r="BG48"/>
  <c r="BG58"/>
  <c r="E34" i="9"/>
  <c r="H24"/>
  <c r="H32"/>
  <c r="Q34"/>
  <c r="BG6"/>
  <c r="B28"/>
  <c r="BG14"/>
  <c r="BH14"/>
  <c r="N24"/>
  <c r="E30"/>
  <c r="N28"/>
  <c r="BG31"/>
  <c r="Q30"/>
  <c r="BG48"/>
  <c r="BG38"/>
  <c r="BG27"/>
  <c r="BG50"/>
  <c r="BG21"/>
  <c r="BG20"/>
  <c r="BG33"/>
  <c r="BG15"/>
  <c r="H28"/>
  <c r="K26"/>
  <c r="BG61"/>
  <c r="Q28"/>
  <c r="BG54"/>
  <c r="K24"/>
  <c r="BG8"/>
  <c r="BG4"/>
  <c r="BH10"/>
  <c r="B24"/>
  <c r="N32"/>
  <c r="BG18"/>
  <c r="BG35"/>
  <c r="E26"/>
  <c r="H26"/>
  <c r="N34"/>
  <c r="Q26"/>
  <c r="BG16"/>
  <c r="BG10"/>
  <c r="BG24"/>
  <c r="BG36"/>
  <c r="BG32"/>
  <c r="BG40"/>
  <c r="BG5"/>
  <c r="H30"/>
  <c r="BG56" i="2"/>
  <c r="BG36"/>
  <c r="BG35"/>
  <c r="BG17"/>
  <c r="BG16"/>
  <c r="Q7" i="5"/>
  <c r="P7"/>
  <c r="AQ4" i="2"/>
  <c r="BH10" s="1"/>
  <c r="Q24"/>
  <c r="G6"/>
  <c r="E3"/>
  <c r="N34"/>
  <c r="H32"/>
  <c r="B7"/>
  <c r="C5"/>
  <c r="F6"/>
  <c r="E32"/>
  <c r="E2"/>
  <c r="E36"/>
  <c r="E30"/>
  <c r="G2"/>
  <c r="B28"/>
  <c r="B6"/>
  <c r="H34"/>
  <c r="K36"/>
  <c r="D5"/>
  <c r="D6"/>
  <c r="N24"/>
  <c r="D7"/>
  <c r="F5"/>
  <c r="Q36"/>
  <c r="G5"/>
  <c r="K28"/>
  <c r="E7"/>
  <c r="F7"/>
  <c r="K24"/>
  <c r="B36"/>
  <c r="F2"/>
  <c r="B34"/>
  <c r="E34"/>
  <c r="B5"/>
  <c r="D2"/>
  <c r="Q28"/>
  <c r="N28"/>
  <c r="H36"/>
  <c r="E5"/>
  <c r="Q26"/>
  <c r="Q32"/>
  <c r="N36"/>
  <c r="H24"/>
  <c r="E6"/>
  <c r="C6"/>
  <c r="G7"/>
  <c r="H28"/>
  <c r="K34"/>
  <c r="Q34"/>
  <c r="C7"/>
  <c r="C8"/>
  <c r="D8"/>
  <c r="H30"/>
  <c r="B30"/>
  <c r="B8"/>
  <c r="E8"/>
  <c r="K30"/>
  <c r="F8"/>
  <c r="N30"/>
  <c r="G8"/>
  <c r="Q30"/>
  <c r="N26"/>
  <c r="E4"/>
  <c r="K26"/>
  <c r="H26"/>
  <c r="G3"/>
  <c r="G4"/>
  <c r="D4"/>
  <c r="D3"/>
  <c r="B26"/>
  <c r="F3"/>
  <c r="F4"/>
  <c r="C3"/>
  <c r="B4"/>
  <c r="BH14"/>
  <c r="BH31"/>
  <c r="E28"/>
  <c r="K32"/>
  <c r="N32"/>
  <c r="B32"/>
  <c r="BH48"/>
  <c r="P7" i="7"/>
  <c r="Q2"/>
  <c r="L6" i="6"/>
  <c r="M2"/>
  <c r="M6" s="1"/>
  <c r="P7" i="4"/>
  <c r="Q2"/>
  <c r="Q7" s="1"/>
  <c r="C4" i="2" l="1"/>
  <c r="E24"/>
  <c r="E36" i="9"/>
  <c r="E38" s="1"/>
  <c r="U53" s="1"/>
  <c r="V53" s="1"/>
  <c r="BG37"/>
  <c r="BG39"/>
  <c r="BG60"/>
  <c r="B32"/>
  <c r="T32" s="1"/>
  <c r="BG52"/>
  <c r="H36"/>
  <c r="H38" s="1"/>
  <c r="U54" s="1"/>
  <c r="V54" s="1"/>
  <c r="BH31"/>
  <c r="BG41"/>
  <c r="Q7" i="7"/>
  <c r="R7" s="1"/>
  <c r="BG4" i="2"/>
  <c r="AK36" i="9"/>
  <c r="T34"/>
  <c r="BG43"/>
  <c r="B36"/>
  <c r="T26"/>
  <c r="Q38"/>
  <c r="U57" s="1"/>
  <c r="V57" s="1"/>
  <c r="T28"/>
  <c r="K38"/>
  <c r="U55" s="1"/>
  <c r="V55" s="1"/>
  <c r="T30"/>
  <c r="T24"/>
  <c r="N38"/>
  <c r="U56" s="1"/>
  <c r="V56" s="1"/>
  <c r="B24" i="2"/>
  <c r="B3" s="1"/>
  <c r="B2"/>
  <c r="V2" s="1"/>
  <c r="T36"/>
  <c r="T28"/>
  <c r="Q38"/>
  <c r="U57" s="1"/>
  <c r="T34"/>
  <c r="T30"/>
  <c r="H38"/>
  <c r="U54" s="1"/>
  <c r="N38"/>
  <c r="U56" s="1"/>
  <c r="T26"/>
  <c r="K38"/>
  <c r="U55" s="1"/>
  <c r="E38"/>
  <c r="U53" s="1"/>
  <c r="T32"/>
  <c r="T36" i="9" l="1"/>
  <c r="B38"/>
  <c r="T38" s="1"/>
  <c r="V54" i="2"/>
  <c r="V56"/>
  <c r="V55"/>
  <c r="V53"/>
  <c r="V57"/>
  <c r="T24"/>
  <c r="B38"/>
  <c r="U52" i="9" l="1"/>
  <c r="U58" s="1"/>
  <c r="T38" i="2"/>
  <c r="U52"/>
  <c r="V52" i="9" l="1"/>
  <c r="V58" s="1"/>
  <c r="V52" i="2"/>
  <c r="U58"/>
  <c r="V58" l="1"/>
</calcChain>
</file>

<file path=xl/sharedStrings.xml><?xml version="1.0" encoding="utf-8"?>
<sst xmlns="http://schemas.openxmlformats.org/spreadsheetml/2006/main" count="700" uniqueCount="151">
  <si>
    <t>Membro</t>
  </si>
  <si>
    <t>Responsabile</t>
  </si>
  <si>
    <t>Amministratore</t>
  </si>
  <si>
    <t>Analista</t>
  </si>
  <si>
    <t>Verificatore</t>
  </si>
  <si>
    <t>Progettista</t>
  </si>
  <si>
    <t>Programmatore</t>
  </si>
  <si>
    <t>Begolo Marco</t>
  </si>
  <si>
    <t>Braghetto Lorenzo</t>
  </si>
  <si>
    <t>Dalla Pietà Massimo</t>
  </si>
  <si>
    <t>Cornaglia Alessandro</t>
  </si>
  <si>
    <t>Facchin Gabriele</t>
  </si>
  <si>
    <t>Maggiolo Giorgio</t>
  </si>
  <si>
    <t>Quadrio Giacomo</t>
  </si>
  <si>
    <t>Totale</t>
  </si>
  <si>
    <t>Task Code</t>
  </si>
  <si>
    <t>Task Name</t>
  </si>
  <si>
    <t>Ruoli</t>
  </si>
  <si>
    <t>I Periodo</t>
  </si>
  <si>
    <t>II Periodo</t>
  </si>
  <si>
    <t>Ore di lavoro</t>
  </si>
  <si>
    <t>RE</t>
  </si>
  <si>
    <t>AM</t>
  </si>
  <si>
    <t>VE</t>
  </si>
  <si>
    <t>PR</t>
  </si>
  <si>
    <t>PROG</t>
  </si>
  <si>
    <t>Ruolo</t>
  </si>
  <si>
    <t>Ore totali di lavoro</t>
  </si>
  <si>
    <t>Costo</t>
  </si>
  <si>
    <t>costo orario</t>
  </si>
  <si>
    <t>PDC 1</t>
  </si>
  <si>
    <t>Ambiente di Progettazione e Codifica</t>
  </si>
  <si>
    <t>PDC 2.1</t>
  </si>
  <si>
    <t>Progettazione 1</t>
  </si>
  <si>
    <t>PDC 2.2</t>
  </si>
  <si>
    <t>Verifica 1</t>
  </si>
  <si>
    <t>PDC 2.3</t>
  </si>
  <si>
    <t>Progettazione 2</t>
  </si>
  <si>
    <t>Ore</t>
  </si>
  <si>
    <t>Fase</t>
  </si>
  <si>
    <t>PDC 2.4</t>
  </si>
  <si>
    <t>Verifica 2</t>
  </si>
  <si>
    <t>PDC 4.4</t>
  </si>
  <si>
    <t>PDC 7</t>
  </si>
  <si>
    <t>PDC 3.1</t>
  </si>
  <si>
    <t>Stesura DdP v1.0</t>
  </si>
  <si>
    <t>PDC 3.2</t>
  </si>
  <si>
    <t>Verifica DdP v1.0</t>
  </si>
  <si>
    <t>PDC 4.3</t>
  </si>
  <si>
    <t>Cornaglia Alessando</t>
  </si>
  <si>
    <t>PDC 4.1</t>
  </si>
  <si>
    <t>tutte</t>
  </si>
  <si>
    <t>Codifica 1</t>
  </si>
  <si>
    <t>PDC 4.2</t>
  </si>
  <si>
    <t>Codifica 2</t>
  </si>
  <si>
    <t>PDC 5</t>
  </si>
  <si>
    <t>Aggiornamento PdQ v3.0</t>
  </si>
  <si>
    <t>PDC 3.2, 5 e 7</t>
  </si>
  <si>
    <t>PDC 6</t>
  </si>
  <si>
    <t>Aggiornamento PdP v3.0</t>
  </si>
  <si>
    <t>Manuale Utente</t>
  </si>
  <si>
    <t>Totale ore</t>
  </si>
  <si>
    <t>VV 1.1</t>
  </si>
  <si>
    <t>Aggiornamento manuale utente</t>
  </si>
  <si>
    <t>VV 1.2</t>
  </si>
  <si>
    <t>Verifica manuale utente</t>
  </si>
  <si>
    <t>VV 2.1</t>
  </si>
  <si>
    <t>Modifiche Software - Codifica</t>
  </si>
  <si>
    <t>VV 3.1</t>
  </si>
  <si>
    <t>VV 2.2</t>
  </si>
  <si>
    <t>Modifiche Software - Verifica</t>
  </si>
  <si>
    <t>VV 3.2</t>
  </si>
  <si>
    <t>Aggiornamento Piano di Qualifica</t>
  </si>
  <si>
    <t>Verifica Piano di Qualifica</t>
  </si>
  <si>
    <t>AN</t>
  </si>
  <si>
    <t>AN  1</t>
  </si>
  <si>
    <t>Studio di fattibilità</t>
  </si>
  <si>
    <t>AN 2</t>
  </si>
  <si>
    <t>Norme di Progetto</t>
  </si>
  <si>
    <t>AN 1, 4.1, 4.2</t>
  </si>
  <si>
    <t>AN 1, 4.3, 5.1</t>
  </si>
  <si>
    <t>AN 3.1</t>
  </si>
  <si>
    <t>Stesura PdP - Prima parte</t>
  </si>
  <si>
    <t>AN 3.2</t>
  </si>
  <si>
    <t>Stesura PdP - Seconda parte</t>
  </si>
  <si>
    <t>AN 4.1</t>
  </si>
  <si>
    <t>Colloquio con il proponente</t>
  </si>
  <si>
    <t>AN 4.2</t>
  </si>
  <si>
    <t>Stesura AR</t>
  </si>
  <si>
    <t>AN 4.3</t>
  </si>
  <si>
    <t>Verifica AR</t>
  </si>
  <si>
    <t>AN 5.1</t>
  </si>
  <si>
    <t>Stesura PQ</t>
  </si>
  <si>
    <t>AN 5.2</t>
  </si>
  <si>
    <t>Verifica PQ</t>
  </si>
  <si>
    <t>AN 6</t>
  </si>
  <si>
    <t>Glossario</t>
  </si>
  <si>
    <t>Ore I periodo</t>
  </si>
  <si>
    <t>Ore II Periodo</t>
  </si>
  <si>
    <t>Ore III Periodo</t>
  </si>
  <si>
    <t>Ore di lavoro totali</t>
  </si>
  <si>
    <t>costo/h</t>
  </si>
  <si>
    <t>PA 1.1</t>
  </si>
  <si>
    <t>Analisi dei Requisiti - Stesura finale</t>
  </si>
  <si>
    <t>PA 1.2</t>
  </si>
  <si>
    <t>Analisi dei Requisiti - Verifica</t>
  </si>
  <si>
    <t>PA 2.0</t>
  </si>
  <si>
    <t>Ambiente di progettazione</t>
  </si>
  <si>
    <t>PA 3.1</t>
  </si>
  <si>
    <t>Specifica Tecnica - Progettazione</t>
  </si>
  <si>
    <t>PA 3.2</t>
  </si>
  <si>
    <t>Specifica Tecnica - Stesura</t>
  </si>
  <si>
    <t>PA 3.3</t>
  </si>
  <si>
    <t>Specifica Tecnica - Verifica</t>
  </si>
  <si>
    <t>III Periodo</t>
  </si>
  <si>
    <t>PA 4.1</t>
  </si>
  <si>
    <t>Aggiornamento PdQ v2.0</t>
  </si>
  <si>
    <t>PA 4.2</t>
  </si>
  <si>
    <t>Verifica PdQ v2.0</t>
  </si>
  <si>
    <t>PA 1.2 e 2.0</t>
  </si>
  <si>
    <t>PA 5.1</t>
  </si>
  <si>
    <t>Aggiornamento PdP v2.0</t>
  </si>
  <si>
    <t>Verifica PdP v2.0</t>
  </si>
  <si>
    <t>PA</t>
  </si>
  <si>
    <t>PDC</t>
  </si>
  <si>
    <t>VV</t>
  </si>
  <si>
    <t>Tabella PA</t>
  </si>
  <si>
    <t>Tabella PDC</t>
  </si>
  <si>
    <t>Tabella VV</t>
  </si>
  <si>
    <t>Tutte</t>
  </si>
  <si>
    <t>PDC 4.4 e 5</t>
  </si>
  <si>
    <t>PA 5.2</t>
  </si>
  <si>
    <t>PA 6.1</t>
  </si>
  <si>
    <t>Aggiornamento NdP v2.0</t>
  </si>
  <si>
    <t>Verifica NdP v2.0</t>
  </si>
  <si>
    <t>PA 6.2</t>
  </si>
  <si>
    <t>PA 5.1, 6.2</t>
  </si>
  <si>
    <t>prog</t>
  </si>
  <si>
    <t>(-10)</t>
  </si>
  <si>
    <t>(+10)</t>
  </si>
  <si>
    <t>(-€250)</t>
  </si>
  <si>
    <t>(+€220)</t>
  </si>
  <si>
    <t>52(+10)</t>
  </si>
  <si>
    <t>20(-10)</t>
  </si>
  <si>
    <t>2(+2)</t>
  </si>
  <si>
    <t>18(+10)</t>
  </si>
  <si>
    <t>18(-12)</t>
  </si>
  <si>
    <t>2332(+€220)</t>
  </si>
  <si>
    <t>106(+10)</t>
  </si>
  <si>
    <t>500(-€250)</t>
  </si>
  <si>
    <t>Tabella per la stampa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</si>
</sst>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7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4AC20"/>
      <name val="Arial"/>
      <family val="2"/>
    </font>
    <font>
      <sz val="10"/>
      <color rgb="FFFF0000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3" fillId="0" borderId="0" xfId="0" applyFont="1" applyBorder="1"/>
    <xf numFmtId="0" fontId="4" fillId="0" borderId="0" xfId="0" applyFont="1" applyBorder="1"/>
    <xf numFmtId="0" fontId="3" fillId="0" borderId="57" xfId="0" applyFont="1" applyBorder="1"/>
    <xf numFmtId="0" fontId="3" fillId="0" borderId="0" xfId="0" applyFont="1"/>
    <xf numFmtId="0" fontId="2" fillId="0" borderId="9" xfId="0" applyFont="1" applyBorder="1"/>
    <xf numFmtId="0" fontId="2" fillId="0" borderId="10" xfId="0" applyFont="1" applyBorder="1"/>
    <xf numFmtId="164" fontId="2" fillId="0" borderId="11" xfId="0" applyNumberFormat="1" applyFont="1" applyBorder="1"/>
    <xf numFmtId="0" fontId="2" fillId="0" borderId="17" xfId="0" applyFont="1" applyBorder="1"/>
    <xf numFmtId="0" fontId="2" fillId="0" borderId="3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2" xfId="0" applyFont="1" applyBorder="1"/>
    <xf numFmtId="0" fontId="2" fillId="0" borderId="13" xfId="0" applyFont="1" applyBorder="1"/>
    <xf numFmtId="164" fontId="2" fillId="0" borderId="14" xfId="0" applyNumberFormat="1" applyFont="1" applyBorder="1"/>
    <xf numFmtId="0" fontId="2" fillId="0" borderId="35" xfId="0" applyFont="1" applyBorder="1"/>
    <xf numFmtId="0" fontId="2" fillId="0" borderId="11" xfId="0" applyFont="1" applyBorder="1"/>
    <xf numFmtId="0" fontId="3" fillId="0" borderId="13" xfId="0" applyFont="1" applyBorder="1"/>
    <xf numFmtId="164" fontId="3" fillId="0" borderId="14" xfId="0" applyNumberFormat="1" applyFont="1" applyBorder="1"/>
    <xf numFmtId="0" fontId="2" fillId="0" borderId="57" xfId="0" applyFont="1" applyBorder="1"/>
    <xf numFmtId="0" fontId="4" fillId="0" borderId="18" xfId="0" applyFont="1" applyBorder="1"/>
    <xf numFmtId="164" fontId="4" fillId="0" borderId="19" xfId="0" applyNumberFormat="1" applyFont="1" applyBorder="1"/>
    <xf numFmtId="0" fontId="4" fillId="0" borderId="0" xfId="0" applyFont="1"/>
    <xf numFmtId="0" fontId="2" fillId="0" borderId="15" xfId="0" applyFont="1" applyBorder="1"/>
    <xf numFmtId="0" fontId="4" fillId="0" borderId="13" xfId="0" applyFont="1" applyBorder="1"/>
    <xf numFmtId="0" fontId="4" fillId="0" borderId="14" xfId="0" applyFont="1" applyBorder="1"/>
    <xf numFmtId="0" fontId="1" fillId="0" borderId="1" xfId="0" applyFont="1" applyFill="1" applyBorder="1"/>
    <xf numFmtId="164" fontId="1" fillId="0" borderId="5" xfId="0" applyNumberFormat="1" applyFont="1" applyBorder="1"/>
    <xf numFmtId="164" fontId="2" fillId="0" borderId="0" xfId="0" applyNumberFormat="1" applyFont="1"/>
    <xf numFmtId="0" fontId="1" fillId="0" borderId="27" xfId="0" applyFont="1" applyBorder="1"/>
    <xf numFmtId="0" fontId="1" fillId="0" borderId="42" xfId="0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" fillId="0" borderId="30" xfId="0" applyFont="1" applyBorder="1"/>
    <xf numFmtId="0" fontId="2" fillId="0" borderId="3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14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10" xfId="0" applyFont="1" applyBorder="1" applyAlignment="1">
      <alignment horizontal="center"/>
    </xf>
    <xf numFmtId="0" fontId="2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18" xfId="0" applyFont="1" applyBorder="1" applyAlignment="1">
      <alignment horizontal="center"/>
    </xf>
    <xf numFmtId="0" fontId="2" fillId="0" borderId="38" xfId="0" applyFont="1" applyBorder="1"/>
    <xf numFmtId="0" fontId="2" fillId="0" borderId="38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17" xfId="0" applyFont="1" applyFill="1" applyBorder="1"/>
    <xf numFmtId="0" fontId="2" fillId="0" borderId="18" xfId="0" applyFont="1" applyFill="1" applyBorder="1"/>
    <xf numFmtId="0" fontId="2" fillId="0" borderId="8" xfId="0" applyFont="1" applyBorder="1" applyAlignment="1">
      <alignment horizontal="left"/>
    </xf>
    <xf numFmtId="0" fontId="2" fillId="0" borderId="50" xfId="0" applyFont="1" applyBorder="1"/>
    <xf numFmtId="0" fontId="2" fillId="0" borderId="45" xfId="0" applyFont="1" applyBorder="1"/>
    <xf numFmtId="0" fontId="2" fillId="0" borderId="45" xfId="0" applyFont="1" applyFill="1" applyBorder="1"/>
    <xf numFmtId="0" fontId="2" fillId="0" borderId="51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0" xfId="0" applyFont="1" applyFill="1" applyBorder="1"/>
    <xf numFmtId="0" fontId="1" fillId="0" borderId="48" xfId="0" applyFont="1" applyFill="1" applyBorder="1"/>
    <xf numFmtId="0" fontId="2" fillId="0" borderId="2" xfId="0" applyFont="1" applyBorder="1"/>
    <xf numFmtId="0" fontId="2" fillId="0" borderId="49" xfId="0" applyFont="1" applyBorder="1"/>
    <xf numFmtId="0" fontId="2" fillId="0" borderId="0" xfId="0" applyFont="1" applyBorder="1" applyAlignment="1">
      <alignment horizontal="left"/>
    </xf>
    <xf numFmtId="0" fontId="5" fillId="0" borderId="0" xfId="0" applyFont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 applyAlignment="1">
      <alignment horizontal="center"/>
    </xf>
    <xf numFmtId="0" fontId="2" fillId="0" borderId="46" xfId="0" applyFont="1" applyBorder="1"/>
    <xf numFmtId="0" fontId="2" fillId="0" borderId="47" xfId="0" applyFont="1" applyBorder="1"/>
    <xf numFmtId="0" fontId="6" fillId="0" borderId="13" xfId="0" applyFont="1" applyBorder="1"/>
    <xf numFmtId="0" fontId="6" fillId="0" borderId="18" xfId="0" applyFont="1" applyBorder="1"/>
    <xf numFmtId="0" fontId="1" fillId="0" borderId="21" xfId="0" applyFont="1" applyBorder="1"/>
    <xf numFmtId="0" fontId="1" fillId="0" borderId="52" xfId="0" applyFont="1" applyBorder="1"/>
    <xf numFmtId="0" fontId="1" fillId="0" borderId="22" xfId="0" applyFont="1" applyBorder="1"/>
    <xf numFmtId="0" fontId="1" fillId="0" borderId="53" xfId="0" applyFont="1" applyBorder="1"/>
    <xf numFmtId="0" fontId="1" fillId="0" borderId="23" xfId="0" applyFont="1" applyBorder="1"/>
    <xf numFmtId="0" fontId="1" fillId="0" borderId="4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3" xfId="0" applyFont="1" applyFill="1" applyBorder="1"/>
    <xf numFmtId="0" fontId="2" fillId="0" borderId="36" xfId="0" applyFont="1" applyFill="1" applyBorder="1"/>
    <xf numFmtId="0" fontId="2" fillId="0" borderId="12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/>
    <xf numFmtId="0" fontId="2" fillId="0" borderId="36" xfId="0" applyFont="1" applyBorder="1"/>
    <xf numFmtId="164" fontId="2" fillId="0" borderId="5" xfId="0" applyNumberFormat="1" applyFont="1" applyBorder="1"/>
    <xf numFmtId="0" fontId="2" fillId="0" borderId="14" xfId="0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41" xfId="0" applyFont="1" applyFill="1" applyBorder="1"/>
    <xf numFmtId="0" fontId="2" fillId="0" borderId="27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25" xfId="0" applyFont="1" applyBorder="1"/>
    <xf numFmtId="0" fontId="2" fillId="0" borderId="0" xfId="0" applyFont="1" applyBorder="1" applyAlignment="1">
      <alignment horizontal="center"/>
    </xf>
    <xf numFmtId="0" fontId="2" fillId="0" borderId="16" xfId="0" applyFont="1" applyBorder="1"/>
    <xf numFmtId="0" fontId="5" fillId="0" borderId="0" xfId="0" applyFont="1" applyBorder="1"/>
    <xf numFmtId="0" fontId="2" fillId="0" borderId="41" xfId="0" applyFont="1" applyBorder="1"/>
    <xf numFmtId="0" fontId="2" fillId="0" borderId="29" xfId="0" applyFont="1" applyBorder="1"/>
    <xf numFmtId="0" fontId="2" fillId="0" borderId="27" xfId="0" applyFont="1" applyBorder="1"/>
    <xf numFmtId="0" fontId="2" fillId="0" borderId="28" xfId="0" applyFont="1" applyBorder="1"/>
    <xf numFmtId="0" fontId="1" fillId="0" borderId="48" xfId="0" applyFont="1" applyBorder="1"/>
    <xf numFmtId="0" fontId="5" fillId="0" borderId="2" xfId="0" applyFont="1" applyBorder="1"/>
    <xf numFmtId="0" fontId="1" fillId="0" borderId="4" xfId="0" applyFont="1" applyBorder="1"/>
    <xf numFmtId="0" fontId="2" fillId="0" borderId="7" xfId="0" applyFont="1" applyFill="1" applyBorder="1"/>
    <xf numFmtId="0" fontId="2" fillId="0" borderId="15" xfId="0" applyFont="1" applyFill="1" applyBorder="1"/>
    <xf numFmtId="0" fontId="2" fillId="0" borderId="13" xfId="0" applyFont="1" applyFill="1" applyBorder="1"/>
    <xf numFmtId="164" fontId="2" fillId="0" borderId="19" xfId="0" applyNumberFormat="1" applyFont="1" applyBorder="1"/>
    <xf numFmtId="0" fontId="2" fillId="0" borderId="37" xfId="0" applyFont="1" applyFill="1" applyBorder="1"/>
    <xf numFmtId="0" fontId="2" fillId="0" borderId="35" xfId="0" applyFont="1" applyFill="1" applyBorder="1"/>
    <xf numFmtId="0" fontId="2" fillId="0" borderId="10" xfId="0" applyFont="1" applyFill="1" applyBorder="1"/>
    <xf numFmtId="0" fontId="2" fillId="0" borderId="42" xfId="0" applyFont="1" applyBorder="1"/>
    <xf numFmtId="0" fontId="2" fillId="0" borderId="8" xfId="0" applyFont="1" applyBorder="1" applyAlignment="1">
      <alignment horizontal="center"/>
    </xf>
    <xf numFmtId="0" fontId="5" fillId="0" borderId="6" xfId="0" applyFont="1" applyBorder="1"/>
    <xf numFmtId="0" fontId="2" fillId="0" borderId="8" xfId="0" applyFont="1" applyFill="1" applyBorder="1"/>
    <xf numFmtId="0" fontId="2" fillId="0" borderId="46" xfId="0" applyFont="1" applyFill="1" applyBorder="1"/>
    <xf numFmtId="0" fontId="1" fillId="0" borderId="49" xfId="0" applyFont="1" applyBorder="1"/>
    <xf numFmtId="0" fontId="2" fillId="0" borderId="31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49" xfId="0" applyFont="1" applyFill="1" applyBorder="1"/>
    <xf numFmtId="0" fontId="2" fillId="0" borderId="44" xfId="0" applyFont="1" applyBorder="1" applyAlignment="1">
      <alignment horizontal="left"/>
    </xf>
    <xf numFmtId="0" fontId="2" fillId="0" borderId="46" xfId="0" applyFont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" fillId="0" borderId="0" xfId="0" applyFont="1" applyFill="1"/>
    <xf numFmtId="0" fontId="1" fillId="0" borderId="58" xfId="0" applyFont="1" applyBorder="1" applyAlignment="1"/>
    <xf numFmtId="0" fontId="1" fillId="0" borderId="43" xfId="0" applyFont="1" applyBorder="1" applyAlignment="1"/>
    <xf numFmtId="0" fontId="1" fillId="0" borderId="37" xfId="0" applyFont="1" applyBorder="1" applyAlignment="1">
      <alignment horizontal="center"/>
    </xf>
    <xf numFmtId="0" fontId="2" fillId="0" borderId="24" xfId="0" applyFont="1" applyFill="1" applyBorder="1"/>
    <xf numFmtId="0" fontId="2" fillId="3" borderId="0" xfId="0" applyFont="1" applyFill="1"/>
    <xf numFmtId="0" fontId="2" fillId="0" borderId="55" xfId="0" applyFont="1" applyFill="1" applyBorder="1"/>
    <xf numFmtId="0" fontId="2" fillId="0" borderId="55" xfId="0" applyFont="1" applyFill="1" applyBorder="1" applyAlignment="1">
      <alignment horizontal="center"/>
    </xf>
    <xf numFmtId="0" fontId="2" fillId="0" borderId="42" xfId="0" applyFont="1" applyFill="1" applyBorder="1"/>
    <xf numFmtId="0" fontId="2" fillId="0" borderId="56" xfId="0" applyFont="1" applyFill="1" applyBorder="1"/>
    <xf numFmtId="0" fontId="1" fillId="0" borderId="13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3" fillId="0" borderId="57" xfId="0" applyFont="1" applyBorder="1" applyAlignment="1">
      <alignment horizontal="right"/>
    </xf>
    <xf numFmtId="0" fontId="2" fillId="0" borderId="37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35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7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45" xfId="0" applyFont="1" applyBorder="1" applyAlignment="1">
      <alignment horizontal="right"/>
    </xf>
    <xf numFmtId="0" fontId="2" fillId="0" borderId="51" xfId="0" applyFont="1" applyBorder="1" applyAlignment="1">
      <alignment horizontal="right"/>
    </xf>
    <xf numFmtId="0" fontId="2" fillId="0" borderId="3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2" fillId="0" borderId="52" xfId="0" applyFont="1" applyBorder="1"/>
    <xf numFmtId="0" fontId="2" fillId="0" borderId="53" xfId="0" applyFont="1" applyBorder="1"/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0" xfId="0" applyFont="1" applyBorder="1" applyAlignment="1"/>
    <xf numFmtId="164" fontId="2" fillId="0" borderId="11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4" fontId="3" fillId="0" borderId="14" xfId="0" applyNumberFormat="1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164" fontId="4" fillId="0" borderId="19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1" xfId="0" applyFont="1" applyBorder="1" applyAlignment="1">
      <alignment horizontal="center"/>
    </xf>
    <xf numFmtId="0" fontId="2" fillId="0" borderId="31" xfId="0" applyFont="1" applyBorder="1" applyAlignment="1">
      <alignment vertical="center"/>
    </xf>
  </cellXfs>
  <cellStyles count="1">
    <cellStyle name="Normale" xfId="0" builtinId="0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</dxfs>
  <tableStyles count="0" defaultTableStyle="TableStyleMedium9" defaultPivotStyle="PivotStyleLight16"/>
  <colors>
    <mruColors>
      <color rgb="FF04AC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5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Preventivo</c:v>
          </c:tx>
          <c:dLbls>
            <c:showVal val="1"/>
          </c:dLbls>
          <c:cat>
            <c:strRef>
              <c:f>'2_PA'!$O$2:$O$6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'2_PA'!$P$25:$P$29</c:f>
              <c:numCache>
                <c:formatCode>Standard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30</c:v>
                </c:pt>
                <c:pt idx="3">
                  <c:v>31</c:v>
                </c:pt>
                <c:pt idx="4">
                  <c:v>96</c:v>
                </c:pt>
              </c:numCache>
            </c:numRef>
          </c:val>
        </c:ser>
        <c:ser>
          <c:idx val="1"/>
          <c:order val="1"/>
          <c:tx>
            <c:v>Consuntivo</c:v>
          </c:tx>
          <c:dLbls>
            <c:showVal val="1"/>
          </c:dLbls>
          <c:cat>
            <c:strRef>
              <c:f>'2_PA'!$O$2:$O$6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'2_PA'!$P$2:$P$6</c:f>
              <c:numCache>
                <c:formatCode>Standard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31</c:v>
                </c:pt>
                <c:pt idx="4">
                  <c:v>106</c:v>
                </c:pt>
              </c:numCache>
            </c:numRef>
          </c:val>
        </c:ser>
        <c:shape val="box"/>
        <c:axId val="128247296"/>
        <c:axId val="128248832"/>
        <c:axId val="0"/>
      </c:bar3DChart>
      <c:catAx>
        <c:axId val="128247296"/>
        <c:scaling>
          <c:orientation val="minMax"/>
        </c:scaling>
        <c:axPos val="l"/>
        <c:tickLblPos val="nextTo"/>
        <c:crossAx val="128248832"/>
        <c:crosses val="autoZero"/>
        <c:auto val="1"/>
        <c:lblAlgn val="ctr"/>
        <c:lblOffset val="100"/>
      </c:catAx>
      <c:valAx>
        <c:axId val="128248832"/>
        <c:scaling>
          <c:orientation val="minMax"/>
        </c:scaling>
        <c:axPos val="b"/>
        <c:majorGridlines/>
        <c:numFmt formatCode="Standard" sourceLinked="1"/>
        <c:tickLblPos val="nextTo"/>
        <c:crossAx val="12824729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Preventivo</c:v>
          </c:tx>
          <c:spPr>
            <a:scene3d>
              <a:camera prst="orthographicFront"/>
              <a:lightRig rig="threePt" dir="t"/>
            </a:scene3d>
            <a:sp3d/>
          </c:spPr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Val val="1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'2_PA'!$Q$30</c:f>
              <c:numCache>
                <c:formatCode>"€"\ #,##000</c:formatCode>
                <c:ptCount val="1"/>
                <c:pt idx="0">
                  <c:v>4217</c:v>
                </c:pt>
              </c:numCache>
            </c:numRef>
          </c:val>
        </c:ser>
        <c:ser>
          <c:idx val="1"/>
          <c:order val="1"/>
          <c:tx>
            <c:v>Consuntivo</c:v>
          </c:tx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Val val="1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'2_PA'!$Q$7</c:f>
              <c:numCache>
                <c:formatCode>"€"\ #,##000</c:formatCode>
                <c:ptCount val="1"/>
                <c:pt idx="0">
                  <c:v>4187</c:v>
                </c:pt>
              </c:numCache>
            </c:numRef>
          </c:val>
        </c:ser>
        <c:shape val="box"/>
        <c:axId val="126400000"/>
        <c:axId val="126401536"/>
        <c:axId val="0"/>
      </c:bar3DChart>
      <c:catAx>
        <c:axId val="126400000"/>
        <c:scaling>
          <c:orientation val="minMax"/>
        </c:scaling>
        <c:axPos val="l"/>
        <c:tickLblPos val="nextTo"/>
        <c:crossAx val="126401536"/>
        <c:crosses val="autoZero"/>
        <c:auto val="1"/>
        <c:lblAlgn val="ctr"/>
        <c:lblOffset val="100"/>
      </c:catAx>
      <c:valAx>
        <c:axId val="126401536"/>
        <c:scaling>
          <c:orientation val="minMax"/>
          <c:min val="0"/>
        </c:scaling>
        <c:axPos val="b"/>
        <c:majorGridlines/>
        <c:numFmt formatCode="&quot;€&quot;\ #,##000" sourceLinked="1"/>
        <c:tickLblPos val="nextTo"/>
        <c:crossAx val="12640000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stacked"/>
        <c:ser>
          <c:idx val="0"/>
          <c:order val="0"/>
          <c:tx>
            <c:strRef>
              <c:f>Grafici!$B$1</c:f>
              <c:strCache>
                <c:ptCount val="1"/>
                <c:pt idx="0">
                  <c:v>Responsabile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Grafici!$B$2:$B$8</c:f>
              <c:numCache>
                <c:formatCode>Standard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Grafici!$C$1</c:f>
              <c:strCache>
                <c:ptCount val="1"/>
                <c:pt idx="0">
                  <c:v>Amministratore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Grafici!$C$2:$C$8</c:f>
              <c:numCache>
                <c:formatCode>Standard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Grafici!$D$1</c:f>
              <c:strCache>
                <c:ptCount val="1"/>
                <c:pt idx="0">
                  <c:v>Analista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Grafici!$D$2:$D$8</c:f>
              <c:numCache>
                <c:formatCode>Standard</c:formatCode>
                <c:ptCount val="7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</c:ser>
        <c:ser>
          <c:idx val="3"/>
          <c:order val="3"/>
          <c:tx>
            <c:strRef>
              <c:f>Grafici!$E$1</c:f>
              <c:strCache>
                <c:ptCount val="1"/>
                <c:pt idx="0">
                  <c:v>Verificatore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Grafici!$E$2:$E$8</c:f>
              <c:numCache>
                <c:formatCode>Standard</c:formatCode>
                <c:ptCount val="7"/>
                <c:pt idx="0">
                  <c:v>10</c:v>
                </c:pt>
                <c:pt idx="1">
                  <c:v>33</c:v>
                </c:pt>
                <c:pt idx="2">
                  <c:v>27</c:v>
                </c:pt>
                <c:pt idx="3">
                  <c:v>31</c:v>
                </c:pt>
                <c:pt idx="4">
                  <c:v>20</c:v>
                </c:pt>
                <c:pt idx="5">
                  <c:v>27</c:v>
                </c:pt>
                <c:pt idx="6">
                  <c:v>51</c:v>
                </c:pt>
              </c:numCache>
            </c:numRef>
          </c:val>
        </c:ser>
        <c:ser>
          <c:idx val="4"/>
          <c:order val="4"/>
          <c:tx>
            <c:strRef>
              <c:f>Grafici!$F$1</c:f>
              <c:strCache>
                <c:ptCount val="1"/>
                <c:pt idx="0">
                  <c:v>Progettista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Grafici!$F$2:$F$8</c:f>
              <c:numCache>
                <c:formatCode>Standard</c:formatCode>
                <c:ptCount val="7"/>
                <c:pt idx="0">
                  <c:v>59</c:v>
                </c:pt>
                <c:pt idx="1">
                  <c:v>29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40</c:v>
                </c:pt>
                <c:pt idx="6">
                  <c:v>10</c:v>
                </c:pt>
              </c:numCache>
            </c:numRef>
          </c:val>
        </c:ser>
        <c:ser>
          <c:idx val="5"/>
          <c:order val="5"/>
          <c:tx>
            <c:strRef>
              <c:f>Grafici!$G$1</c:f>
              <c:strCache>
                <c:ptCount val="1"/>
                <c:pt idx="0">
                  <c:v>Programmatore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Grafici!$G$2:$G$8</c:f>
              <c:numCache>
                <c:formatCode>Standard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23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</c:ser>
        <c:overlap val="100"/>
        <c:axId val="128893312"/>
        <c:axId val="128894848"/>
      </c:barChart>
      <c:catAx>
        <c:axId val="128893312"/>
        <c:scaling>
          <c:orientation val="minMax"/>
        </c:scaling>
        <c:axPos val="b"/>
        <c:tickLblPos val="nextTo"/>
        <c:crossAx val="128894848"/>
        <c:crosses val="autoZero"/>
        <c:auto val="1"/>
        <c:lblAlgn val="ctr"/>
        <c:lblOffset val="100"/>
      </c:catAx>
      <c:valAx>
        <c:axId val="128894848"/>
        <c:scaling>
          <c:orientation val="minMax"/>
        </c:scaling>
        <c:axPos val="l"/>
        <c:majorGridlines/>
        <c:numFmt formatCode="Standard" sourceLinked="1"/>
        <c:tickLblPos val="nextTo"/>
        <c:crossAx val="1288933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Grafici!$F$40:$F$45</c:f>
              <c:numCache>
                <c:formatCode>Standard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20</c:v>
                </c:pt>
                <c:pt idx="3">
                  <c:v>199</c:v>
                </c:pt>
                <c:pt idx="4">
                  <c:v>243</c:v>
                </c:pt>
                <c:pt idx="5">
                  <c:v>120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Grafici!$G$40:$G$45</c:f>
              <c:numCache>
                <c:formatCode>Standard</c:formatCode>
                <c:ptCount val="6"/>
                <c:pt idx="0">
                  <c:v>1770</c:v>
                </c:pt>
                <c:pt idx="1">
                  <c:v>980</c:v>
                </c:pt>
                <c:pt idx="2">
                  <c:v>500</c:v>
                </c:pt>
                <c:pt idx="3">
                  <c:v>2985</c:v>
                </c:pt>
                <c:pt idx="4">
                  <c:v>5346</c:v>
                </c:pt>
                <c:pt idx="5">
                  <c:v>1800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141824</xdr:colOff>
      <xdr:row>35</xdr:row>
      <xdr:rowOff>66780</xdr:rowOff>
    </xdr:from>
    <xdr:to>
      <xdr:col>20</xdr:col>
      <xdr:colOff>30465</xdr:colOff>
      <xdr:row>49</xdr:row>
      <xdr:rowOff>119168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504262</xdr:colOff>
      <xdr:row>35</xdr:row>
      <xdr:rowOff>68357</xdr:rowOff>
    </xdr:from>
    <xdr:to>
      <xdr:col>30</xdr:col>
      <xdr:colOff>123263</xdr:colOff>
      <xdr:row>50</xdr:row>
      <xdr:rowOff>44824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9523</xdr:rowOff>
    </xdr:from>
    <xdr:to>
      <xdr:col>18</xdr:col>
      <xdr:colOff>171451</xdr:colOff>
      <xdr:row>32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34</xdr:row>
      <xdr:rowOff>76199</xdr:rowOff>
    </xdr:from>
    <xdr:to>
      <xdr:col>16</xdr:col>
      <xdr:colOff>476250</xdr:colOff>
      <xdr:row>52</xdr:row>
      <xdr:rowOff>47624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53</xdr:row>
      <xdr:rowOff>66675</xdr:rowOff>
    </xdr:from>
    <xdr:to>
      <xdr:col>16</xdr:col>
      <xdr:colOff>419100</xdr:colOff>
      <xdr:row>71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61"/>
  <sheetViews>
    <sheetView topLeftCell="A19" zoomScaleNormal="100" workbookViewId="0">
      <selection activeCell="A18" sqref="A18"/>
    </sheetView>
  </sheetViews>
  <sheetFormatPr defaultRowHeight="12.75"/>
  <cols>
    <col min="1" max="1" width="19.85546875" style="5" customWidth="1"/>
    <col min="2" max="3" width="3.42578125" style="5" customWidth="1"/>
    <col min="4" max="4" width="8.85546875" style="5" customWidth="1"/>
    <col min="5" max="6" width="3.42578125" style="5" customWidth="1"/>
    <col min="7" max="7" width="8.5703125" style="5" customWidth="1"/>
    <col min="8" max="9" width="3.42578125" style="5" customWidth="1"/>
    <col min="10" max="10" width="6.85546875" style="5" customWidth="1"/>
    <col min="11" max="12" width="3.42578125" style="5" customWidth="1"/>
    <col min="13" max="13" width="7" style="5" customWidth="1"/>
    <col min="14" max="15" width="3.42578125" style="5" customWidth="1"/>
    <col min="16" max="16" width="6.28515625" style="5" customWidth="1"/>
    <col min="17" max="18" width="3.42578125" style="5" customWidth="1"/>
    <col min="19" max="19" width="8.28515625" style="5" customWidth="1"/>
    <col min="20" max="20" width="16.140625" style="5" customWidth="1"/>
    <col min="21" max="21" width="28.7109375" style="5" customWidth="1"/>
    <col min="22" max="22" width="11" style="5" customWidth="1"/>
    <col min="23" max="27" width="9.140625" style="5"/>
    <col min="28" max="28" width="20" style="5" customWidth="1"/>
    <col min="29" max="40" width="9.140625" style="5"/>
    <col min="41" max="58" width="3.42578125" style="5" customWidth="1"/>
    <col min="59" max="16384" width="9.140625" style="5"/>
  </cols>
  <sheetData>
    <row r="1" spans="1:60" ht="13.5" thickBot="1">
      <c r="A1" s="139" t="s">
        <v>0</v>
      </c>
      <c r="B1" s="139" t="s">
        <v>21</v>
      </c>
      <c r="C1" s="139" t="s">
        <v>22</v>
      </c>
      <c r="D1" s="139" t="s">
        <v>74</v>
      </c>
      <c r="E1" s="139" t="s">
        <v>23</v>
      </c>
      <c r="F1" s="139" t="s">
        <v>24</v>
      </c>
      <c r="G1" s="139" t="s">
        <v>25</v>
      </c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 t="s">
        <v>14</v>
      </c>
    </row>
    <row r="2" spans="1:60">
      <c r="A2" s="139" t="s">
        <v>7</v>
      </c>
      <c r="B2" s="139">
        <f>SUM(AO4:AQ4,AO14:AQ15,AO31:AQ32,AO48:AQ49)</f>
        <v>17</v>
      </c>
      <c r="C2" s="139">
        <f>SUM(AR4:AT4,AR14:AT15,AR31:AT32,AR48:AT49)</f>
        <v>10</v>
      </c>
      <c r="D2" s="139">
        <f>SUM(AU4:AW4,AU14:AW15,AU31:AW32,AU48:AW49)</f>
        <v>15</v>
      </c>
      <c r="E2" s="139">
        <f>SUM(AX4:AZ4,AX14:AZ15,AX31:AZ32,AX48:AZ49)</f>
        <v>10</v>
      </c>
      <c r="F2" s="139">
        <f>SUM(BA4:BC4,BA14:BC15,BA31:BC32,BA48:BC49)</f>
        <v>59</v>
      </c>
      <c r="G2" s="139">
        <f>SUM(BD4:BF4,BD14:BF15,BD31:BF32,BD48:BF49)</f>
        <v>4</v>
      </c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>
        <f>SUM(B2:G2)</f>
        <v>115</v>
      </c>
      <c r="AA2" s="5" t="s">
        <v>74</v>
      </c>
      <c r="AB2" s="140" t="str">
        <f>'1_AN'!O2</f>
        <v>Membro</v>
      </c>
      <c r="AC2" s="184" t="str">
        <f>'1_AN'!P2</f>
        <v>I Periodo</v>
      </c>
      <c r="AD2" s="185"/>
      <c r="AE2" s="186"/>
      <c r="AF2" s="184" t="str">
        <f>'1_AN'!S2</f>
        <v>II Periodo</v>
      </c>
      <c r="AG2" s="185"/>
      <c r="AH2" s="185"/>
      <c r="AI2" s="178" t="str">
        <f>'1_AN'!V2</f>
        <v>Totale</v>
      </c>
      <c r="AJ2" s="5">
        <f>SUM(AI4:AI10)</f>
        <v>138</v>
      </c>
      <c r="AO2" s="5" t="s">
        <v>21</v>
      </c>
      <c r="AP2" s="5" t="s">
        <v>21</v>
      </c>
      <c r="AQ2" s="5" t="s">
        <v>21</v>
      </c>
      <c r="AR2" s="5" t="s">
        <v>22</v>
      </c>
      <c r="AS2" s="5" t="s">
        <v>22</v>
      </c>
      <c r="AT2" s="5" t="s">
        <v>22</v>
      </c>
      <c r="AU2" s="139" t="s">
        <v>74</v>
      </c>
      <c r="AV2" s="139" t="s">
        <v>74</v>
      </c>
      <c r="AW2" s="139" t="s">
        <v>74</v>
      </c>
      <c r="AX2" s="139" t="s">
        <v>23</v>
      </c>
      <c r="AY2" s="139" t="s">
        <v>23</v>
      </c>
      <c r="AZ2" s="139" t="s">
        <v>23</v>
      </c>
      <c r="BA2" s="139" t="s">
        <v>24</v>
      </c>
      <c r="BB2" s="139" t="s">
        <v>24</v>
      </c>
      <c r="BC2" s="139" t="s">
        <v>24</v>
      </c>
      <c r="BD2" s="139" t="s">
        <v>25</v>
      </c>
      <c r="BE2" s="139" t="s">
        <v>25</v>
      </c>
      <c r="BF2" s="139" t="s">
        <v>25</v>
      </c>
    </row>
    <row r="3" spans="1:60" ht="13.5" thickBot="1">
      <c r="A3" s="139" t="s">
        <v>8</v>
      </c>
      <c r="B3" s="139" t="b">
        <f>B24=SUM(AO5:AQ5,AO15:AQ16,AO32:AQ33,AO49:AQ50)</f>
        <v>0</v>
      </c>
      <c r="C3" s="139">
        <f t="shared" ref="C3:C8" si="0">SUM(AR5:AT5,AR15:AT16,AR32:AT33,AR49:AT50)</f>
        <v>0</v>
      </c>
      <c r="D3" s="139">
        <f t="shared" ref="D3:D8" si="1">SUM(AU5:AW5,AU15:AW16,AU32:AW33,AU49:AW50)</f>
        <v>11</v>
      </c>
      <c r="E3" s="139">
        <f t="shared" ref="E3:E8" si="2">SUM(AX5:AZ5,AX15:AZ16,AX32:AZ33,AX49:AZ50)</f>
        <v>41</v>
      </c>
      <c r="F3" s="139">
        <f t="shared" ref="F3:F8" si="3">SUM(BA5:BC5,BA15:BC16,BA32:BC33,BA49:BC50)</f>
        <v>28</v>
      </c>
      <c r="G3" s="139">
        <f t="shared" ref="G3:G8" si="4">SUM(BD5:BF5,BD15:BF16,BD32:BF33,BD49:BF50)</f>
        <v>12</v>
      </c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AB3" s="141">
        <f>'1_AN'!O3</f>
        <v>0</v>
      </c>
      <c r="AC3" s="87" t="str">
        <f>'1_AN'!P3</f>
        <v>Ruolo</v>
      </c>
      <c r="AD3" s="88" t="str">
        <f>'1_AN'!Q3</f>
        <v>Ore</v>
      </c>
      <c r="AE3" s="89" t="str">
        <f>'1_AN'!R3</f>
        <v>Fase</v>
      </c>
      <c r="AF3" s="87" t="str">
        <f>'1_AN'!S3</f>
        <v>Ruolo</v>
      </c>
      <c r="AG3" s="88" t="str">
        <f>'1_AN'!T3</f>
        <v>Ore</v>
      </c>
      <c r="AH3" s="142" t="str">
        <f>'1_AN'!U3</f>
        <v>Fase</v>
      </c>
      <c r="AI3" s="179"/>
    </row>
    <row r="4" spans="1:60">
      <c r="A4" s="139" t="s">
        <v>10</v>
      </c>
      <c r="B4" s="139">
        <f t="shared" ref="B4:B8" si="5">SUM(AO6:AQ6,AO16:AQ17,AO33:AQ34,AO50:AQ51)</f>
        <v>13</v>
      </c>
      <c r="C4" s="139">
        <f t="shared" si="0"/>
        <v>20</v>
      </c>
      <c r="D4" s="139">
        <f t="shared" si="1"/>
        <v>11</v>
      </c>
      <c r="E4" s="139">
        <f t="shared" si="2"/>
        <v>33</v>
      </c>
      <c r="F4" s="139">
        <f t="shared" si="3"/>
        <v>29</v>
      </c>
      <c r="G4" s="139">
        <f t="shared" si="4"/>
        <v>12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AB4" s="90" t="str">
        <f>'1_AN'!O4</f>
        <v>Begolo Marco</v>
      </c>
      <c r="AC4" s="91" t="str">
        <f>'1_AN'!P4</f>
        <v>RE</v>
      </c>
      <c r="AD4" s="92">
        <f>'1_AN'!Q4</f>
        <v>13</v>
      </c>
      <c r="AE4" s="93" t="str">
        <f>'1_AN'!R4</f>
        <v>tutte</v>
      </c>
      <c r="AF4" s="91" t="str">
        <f>'1_AN'!S4</f>
        <v>AN</v>
      </c>
      <c r="AG4" s="92">
        <f>'1_AN'!T4</f>
        <v>6</v>
      </c>
      <c r="AH4" s="143" t="str">
        <f>'1_AN'!U4</f>
        <v>AN 1, 4.1, 4.2</v>
      </c>
      <c r="AI4" s="49">
        <f>'1_AN'!V4</f>
        <v>19</v>
      </c>
      <c r="AO4" s="5">
        <f>IF($AC4=AO$2,$AD4,0)</f>
        <v>13</v>
      </c>
      <c r="AP4" s="5">
        <f t="shared" ref="AP4:AP10" si="6">IF($AF4=AP$2,$AG4,0)</f>
        <v>0</v>
      </c>
      <c r="AQ4" s="5">
        <f>IF($AI4=AQ$2,$AJ4,0)</f>
        <v>0</v>
      </c>
      <c r="AR4" s="5">
        <f t="shared" ref="AR4:AR10" si="7">IF($AC4=AR$2,$AD4,0)</f>
        <v>0</v>
      </c>
      <c r="AS4" s="5">
        <f t="shared" ref="AS4:AS10" si="8">IF($AF4=AS$2,$AG4,0)</f>
        <v>0</v>
      </c>
      <c r="AU4" s="5">
        <f t="shared" ref="AU4:AU10" si="9">IF($AC4=AU$2,$AD4,0)</f>
        <v>0</v>
      </c>
      <c r="AV4" s="5">
        <f t="shared" ref="AV4:AV10" si="10">IF($AF4=AV$2,$AG4,0)</f>
        <v>6</v>
      </c>
      <c r="AX4" s="5">
        <f t="shared" ref="AX4:AX10" si="11">IF($AC4=AX$2,$AD4,0)</f>
        <v>0</v>
      </c>
      <c r="AY4" s="5">
        <f t="shared" ref="AY4:AY10" si="12">IF($AF4=AY$2,$AG4,0)</f>
        <v>0</v>
      </c>
      <c r="BA4" s="5">
        <f t="shared" ref="BA4:BA10" si="13">IF($AC4=BA$2,$AD4,0)</f>
        <v>0</v>
      </c>
      <c r="BB4" s="5">
        <f t="shared" ref="BB4:BB10" si="14">IF($AF4=BB$2,$AG4,0)</f>
        <v>0</v>
      </c>
      <c r="BD4" s="5">
        <f t="shared" ref="BD4:BD10" si="15">IF($AC4=BD$2,$AD4,0)</f>
        <v>0</v>
      </c>
      <c r="BE4" s="5">
        <f t="shared" ref="BE4:BE10" si="16">IF($AF4=BE$2,$AG4,0)</f>
        <v>0</v>
      </c>
      <c r="BG4" s="144">
        <f>SUM(AO4:BF4)</f>
        <v>19</v>
      </c>
    </row>
    <row r="5" spans="1:60">
      <c r="A5" s="139" t="s">
        <v>9</v>
      </c>
      <c r="B5" s="139">
        <f t="shared" si="5"/>
        <v>10</v>
      </c>
      <c r="C5" s="139">
        <f t="shared" si="0"/>
        <v>10</v>
      </c>
      <c r="D5" s="139">
        <f t="shared" si="1"/>
        <v>13</v>
      </c>
      <c r="E5" s="139">
        <f t="shared" si="2"/>
        <v>23</v>
      </c>
      <c r="F5" s="139">
        <f t="shared" si="3"/>
        <v>24</v>
      </c>
      <c r="G5" s="139">
        <f t="shared" si="4"/>
        <v>24</v>
      </c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AB5" s="95" t="str">
        <f>'1_AN'!O5</f>
        <v>Facchin Gabriele</v>
      </c>
      <c r="AC5" s="96" t="str">
        <f>'1_AN'!P5</f>
        <v>AN</v>
      </c>
      <c r="AD5" s="97">
        <f>'1_AN'!Q5</f>
        <v>11</v>
      </c>
      <c r="AE5" s="98" t="str">
        <f>'1_AN'!R5</f>
        <v>AN 1, 4.1, 4.2</v>
      </c>
      <c r="AF5" s="96" t="str">
        <f>'1_AN'!S5</f>
        <v>VE</v>
      </c>
      <c r="AG5" s="97">
        <f>'1_AN'!T5</f>
        <v>8</v>
      </c>
      <c r="AH5" s="145" t="str">
        <f>'1_AN'!U5</f>
        <v>AN 1, 4.3, 5.1</v>
      </c>
      <c r="AI5" s="99">
        <f>'1_AN'!V5</f>
        <v>19</v>
      </c>
      <c r="AO5" s="5">
        <f t="shared" ref="AO5:AO10" si="17">IF($AC5=AO$2,$AD5,0)</f>
        <v>0</v>
      </c>
      <c r="AP5" s="5">
        <f t="shared" si="6"/>
        <v>0</v>
      </c>
      <c r="AQ5" s="5">
        <f t="shared" ref="AQ5:AQ10" si="18">IF($AI5=AQ$2,$AG5,0)</f>
        <v>0</v>
      </c>
      <c r="AR5" s="5">
        <f t="shared" si="7"/>
        <v>0</v>
      </c>
      <c r="AS5" s="5">
        <f t="shared" si="8"/>
        <v>0</v>
      </c>
      <c r="AU5" s="5">
        <f t="shared" si="9"/>
        <v>11</v>
      </c>
      <c r="AV5" s="5">
        <f t="shared" si="10"/>
        <v>0</v>
      </c>
      <c r="AX5" s="5">
        <f t="shared" si="11"/>
        <v>0</v>
      </c>
      <c r="AY5" s="5">
        <f t="shared" si="12"/>
        <v>8</v>
      </c>
      <c r="BA5" s="5">
        <f t="shared" si="13"/>
        <v>0</v>
      </c>
      <c r="BB5" s="5">
        <f t="shared" si="14"/>
        <v>0</v>
      </c>
      <c r="BD5" s="5">
        <f t="shared" si="15"/>
        <v>0</v>
      </c>
      <c r="BE5" s="5">
        <f t="shared" si="16"/>
        <v>0</v>
      </c>
      <c r="BG5" s="144">
        <f t="shared" ref="BG5:BG61" si="19">SUM(AO5:BF5)</f>
        <v>19</v>
      </c>
    </row>
    <row r="6" spans="1:60">
      <c r="A6" s="139" t="s">
        <v>11</v>
      </c>
      <c r="B6" s="139">
        <f t="shared" si="5"/>
        <v>10</v>
      </c>
      <c r="C6" s="139">
        <f t="shared" si="0"/>
        <v>4</v>
      </c>
      <c r="D6" s="139">
        <f t="shared" si="1"/>
        <v>12</v>
      </c>
      <c r="E6" s="139">
        <f t="shared" si="2"/>
        <v>37</v>
      </c>
      <c r="F6" s="139">
        <f t="shared" si="3"/>
        <v>33</v>
      </c>
      <c r="G6" s="139">
        <f t="shared" si="4"/>
        <v>20</v>
      </c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AB6" s="95" t="str">
        <f>'1_AN'!O6</f>
        <v>Cornaglia Alessando</v>
      </c>
      <c r="AC6" s="96" t="str">
        <f>'1_AN'!P6</f>
        <v>AN</v>
      </c>
      <c r="AD6" s="97">
        <f>'1_AN'!Q6</f>
        <v>11</v>
      </c>
      <c r="AE6" s="98" t="str">
        <f>'1_AN'!R6</f>
        <v>AN 1, 4.1, 4.2</v>
      </c>
      <c r="AF6" s="96" t="str">
        <f>'1_AN'!S6</f>
        <v>AM</v>
      </c>
      <c r="AG6" s="97">
        <f>'1_AN'!T6</f>
        <v>10</v>
      </c>
      <c r="AH6" s="146" t="str">
        <f>'1_AN'!U6</f>
        <v>tutte</v>
      </c>
      <c r="AI6" s="99">
        <f>'1_AN'!V6</f>
        <v>21</v>
      </c>
      <c r="AO6" s="5">
        <f t="shared" si="17"/>
        <v>0</v>
      </c>
      <c r="AP6" s="5">
        <f t="shared" si="6"/>
        <v>0</v>
      </c>
      <c r="AQ6" s="5">
        <f t="shared" si="18"/>
        <v>0</v>
      </c>
      <c r="AR6" s="5">
        <f t="shared" si="7"/>
        <v>0</v>
      </c>
      <c r="AS6" s="5">
        <f t="shared" si="8"/>
        <v>10</v>
      </c>
      <c r="AU6" s="5">
        <f t="shared" si="9"/>
        <v>11</v>
      </c>
      <c r="AV6" s="5">
        <f t="shared" si="10"/>
        <v>0</v>
      </c>
      <c r="AX6" s="5">
        <f t="shared" si="11"/>
        <v>0</v>
      </c>
      <c r="AY6" s="5">
        <f t="shared" si="12"/>
        <v>0</v>
      </c>
      <c r="BA6" s="5">
        <f t="shared" si="13"/>
        <v>0</v>
      </c>
      <c r="BB6" s="5">
        <f t="shared" si="14"/>
        <v>0</v>
      </c>
      <c r="BD6" s="5">
        <f t="shared" si="15"/>
        <v>0</v>
      </c>
      <c r="BE6" s="5">
        <f t="shared" si="16"/>
        <v>0</v>
      </c>
      <c r="BG6" s="144">
        <f t="shared" si="19"/>
        <v>21</v>
      </c>
    </row>
    <row r="7" spans="1:60">
      <c r="A7" s="139" t="s">
        <v>12</v>
      </c>
      <c r="B7" s="139">
        <f t="shared" si="5"/>
        <v>15</v>
      </c>
      <c r="C7" s="139">
        <f t="shared" si="0"/>
        <v>4</v>
      </c>
      <c r="D7" s="139">
        <f t="shared" si="1"/>
        <v>10</v>
      </c>
      <c r="E7" s="139">
        <f t="shared" si="2"/>
        <v>50</v>
      </c>
      <c r="F7" s="139">
        <f t="shared" si="3"/>
        <v>25</v>
      </c>
      <c r="G7" s="139">
        <f t="shared" si="4"/>
        <v>18</v>
      </c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AB7" s="95" t="str">
        <f>'1_AN'!O7</f>
        <v>Dalla Pietà Massimo</v>
      </c>
      <c r="AC7" s="96" t="str">
        <f>'1_AN'!P7</f>
        <v>AN</v>
      </c>
      <c r="AD7" s="97">
        <f>'1_AN'!Q7</f>
        <v>11</v>
      </c>
      <c r="AE7" s="98" t="str">
        <f>'1_AN'!R7</f>
        <v>AN 1, 4.1, 4.2</v>
      </c>
      <c r="AF7" s="96" t="str">
        <f>'1_AN'!S7</f>
        <v>VE</v>
      </c>
      <c r="AG7" s="97">
        <f>'1_AN'!T7</f>
        <v>8</v>
      </c>
      <c r="AH7" s="145" t="str">
        <f>'1_AN'!U7</f>
        <v>AN 1, 4.3, 5.1</v>
      </c>
      <c r="AI7" s="99">
        <f>'1_AN'!V7</f>
        <v>19</v>
      </c>
      <c r="AO7" s="5">
        <f t="shared" si="17"/>
        <v>0</v>
      </c>
      <c r="AP7" s="5">
        <f t="shared" si="6"/>
        <v>0</v>
      </c>
      <c r="AQ7" s="5">
        <f t="shared" si="18"/>
        <v>0</v>
      </c>
      <c r="AR7" s="5">
        <f t="shared" si="7"/>
        <v>0</v>
      </c>
      <c r="AS7" s="5">
        <f t="shared" si="8"/>
        <v>0</v>
      </c>
      <c r="AU7" s="5">
        <f t="shared" si="9"/>
        <v>11</v>
      </c>
      <c r="AV7" s="5">
        <f t="shared" si="10"/>
        <v>0</v>
      </c>
      <c r="AX7" s="5">
        <f t="shared" si="11"/>
        <v>0</v>
      </c>
      <c r="AY7" s="5">
        <f t="shared" si="12"/>
        <v>8</v>
      </c>
      <c r="BA7" s="5">
        <f t="shared" si="13"/>
        <v>0</v>
      </c>
      <c r="BB7" s="5">
        <f t="shared" si="14"/>
        <v>0</v>
      </c>
      <c r="BD7" s="5">
        <f t="shared" si="15"/>
        <v>0</v>
      </c>
      <c r="BE7" s="5">
        <f t="shared" si="16"/>
        <v>0</v>
      </c>
      <c r="BG7" s="144">
        <f t="shared" si="19"/>
        <v>19</v>
      </c>
    </row>
    <row r="8" spans="1:60">
      <c r="A8" s="139" t="s">
        <v>13</v>
      </c>
      <c r="B8" s="139">
        <f t="shared" si="5"/>
        <v>25</v>
      </c>
      <c r="C8" s="139">
        <f t="shared" si="0"/>
        <v>14</v>
      </c>
      <c r="D8" s="139">
        <f t="shared" si="1"/>
        <v>0</v>
      </c>
      <c r="E8" s="139">
        <f t="shared" si="2"/>
        <v>31</v>
      </c>
      <c r="F8" s="139">
        <f t="shared" si="3"/>
        <v>35</v>
      </c>
      <c r="G8" s="139">
        <f t="shared" si="4"/>
        <v>18</v>
      </c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AB8" s="95" t="str">
        <f>'1_AN'!O8</f>
        <v>Braghetto Lorenzo</v>
      </c>
      <c r="AC8" s="96" t="str">
        <f>'1_AN'!P8</f>
        <v>VE</v>
      </c>
      <c r="AD8" s="97">
        <f>'1_AN'!Q8</f>
        <v>10</v>
      </c>
      <c r="AE8" s="98" t="str">
        <f>'1_AN'!R8</f>
        <v>AN 1, 4.3, 5.1</v>
      </c>
      <c r="AF8" s="96" t="str">
        <f>'1_AN'!S8</f>
        <v>AN</v>
      </c>
      <c r="AG8" s="97">
        <f>'1_AN'!T8</f>
        <v>10</v>
      </c>
      <c r="AH8" s="145" t="str">
        <f>'1_AN'!U8</f>
        <v>AN 1, 4.1, 4.2</v>
      </c>
      <c r="AI8" s="99">
        <f>'1_AN'!V8</f>
        <v>20</v>
      </c>
      <c r="AO8" s="5">
        <f t="shared" si="17"/>
        <v>0</v>
      </c>
      <c r="AP8" s="5">
        <f t="shared" si="6"/>
        <v>0</v>
      </c>
      <c r="AQ8" s="5">
        <f t="shared" si="18"/>
        <v>0</v>
      </c>
      <c r="AR8" s="5">
        <f t="shared" si="7"/>
        <v>0</v>
      </c>
      <c r="AS8" s="5">
        <f t="shared" si="8"/>
        <v>0</v>
      </c>
      <c r="AU8" s="5">
        <f t="shared" si="9"/>
        <v>0</v>
      </c>
      <c r="AV8" s="5">
        <f t="shared" si="10"/>
        <v>10</v>
      </c>
      <c r="AX8" s="5">
        <f t="shared" si="11"/>
        <v>10</v>
      </c>
      <c r="AY8" s="5">
        <f t="shared" si="12"/>
        <v>0</v>
      </c>
      <c r="BA8" s="5">
        <f t="shared" si="13"/>
        <v>0</v>
      </c>
      <c r="BB8" s="5">
        <f t="shared" si="14"/>
        <v>0</v>
      </c>
      <c r="BD8" s="5">
        <f t="shared" si="15"/>
        <v>0</v>
      </c>
      <c r="BE8" s="5">
        <f t="shared" si="16"/>
        <v>0</v>
      </c>
      <c r="BG8" s="144">
        <f t="shared" si="19"/>
        <v>20</v>
      </c>
    </row>
    <row r="9" spans="1:60">
      <c r="A9" s="139" t="s">
        <v>14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AB9" s="95" t="str">
        <f>'1_AN'!O9</f>
        <v>Quadrio Giacomo</v>
      </c>
      <c r="AC9" s="96" t="str">
        <f>'1_AN'!P9</f>
        <v>VE</v>
      </c>
      <c r="AD9" s="97">
        <f>'1_AN'!Q9</f>
        <v>10</v>
      </c>
      <c r="AE9" s="101" t="str">
        <f>'1_AN'!R9</f>
        <v>AN 1, 4.3, 5.1</v>
      </c>
      <c r="AF9" s="96" t="str">
        <f>'1_AN'!S9</f>
        <v>AN</v>
      </c>
      <c r="AG9" s="97">
        <f>'1_AN'!T9</f>
        <v>10</v>
      </c>
      <c r="AH9" s="146" t="str">
        <f>'1_AN'!U9</f>
        <v>AN 1, 4.1, 4.2</v>
      </c>
      <c r="AI9" s="99">
        <f>'1_AN'!V9</f>
        <v>20</v>
      </c>
      <c r="AO9" s="5">
        <f t="shared" si="17"/>
        <v>0</v>
      </c>
      <c r="AP9" s="5">
        <f t="shared" si="6"/>
        <v>0</v>
      </c>
      <c r="AQ9" s="5">
        <f t="shared" si="18"/>
        <v>0</v>
      </c>
      <c r="AR9" s="5">
        <f t="shared" si="7"/>
        <v>0</v>
      </c>
      <c r="AS9" s="5">
        <f t="shared" si="8"/>
        <v>0</v>
      </c>
      <c r="AU9" s="5">
        <f t="shared" si="9"/>
        <v>0</v>
      </c>
      <c r="AV9" s="5">
        <f t="shared" si="10"/>
        <v>10</v>
      </c>
      <c r="AX9" s="5">
        <f t="shared" si="11"/>
        <v>10</v>
      </c>
      <c r="AY9" s="5">
        <f t="shared" si="12"/>
        <v>0</v>
      </c>
      <c r="BA9" s="5">
        <f t="shared" si="13"/>
        <v>0</v>
      </c>
      <c r="BB9" s="5">
        <f t="shared" si="14"/>
        <v>0</v>
      </c>
      <c r="BD9" s="5">
        <f t="shared" si="15"/>
        <v>0</v>
      </c>
      <c r="BE9" s="5">
        <f t="shared" si="16"/>
        <v>0</v>
      </c>
      <c r="BG9" s="144">
        <f t="shared" si="19"/>
        <v>20</v>
      </c>
    </row>
    <row r="10" spans="1:60" ht="13.5" thickBot="1">
      <c r="AB10" s="102" t="str">
        <f>'1_AN'!O10</f>
        <v>Maggiolo Giorgio</v>
      </c>
      <c r="AC10" s="103" t="str">
        <f>'1_AN'!P10</f>
        <v>AM</v>
      </c>
      <c r="AD10" s="104">
        <f>'1_AN'!Q10</f>
        <v>10</v>
      </c>
      <c r="AE10" s="147" t="str">
        <f>'1_AN'!R10</f>
        <v>tutte</v>
      </c>
      <c r="AF10" s="103" t="str">
        <f>'1_AN'!S10</f>
        <v>RE</v>
      </c>
      <c r="AG10" s="104">
        <f>'1_AN'!T10</f>
        <v>10</v>
      </c>
      <c r="AH10" s="148" t="str">
        <f>'1_AN'!U10</f>
        <v>tutte</v>
      </c>
      <c r="AI10" s="106">
        <f>'1_AN'!V10</f>
        <v>20</v>
      </c>
      <c r="AO10" s="5">
        <f t="shared" si="17"/>
        <v>0</v>
      </c>
      <c r="AP10" s="5">
        <f t="shared" si="6"/>
        <v>10</v>
      </c>
      <c r="AQ10" s="5">
        <f t="shared" si="18"/>
        <v>0</v>
      </c>
      <c r="AR10" s="5">
        <f t="shared" si="7"/>
        <v>10</v>
      </c>
      <c r="AS10" s="5">
        <f t="shared" si="8"/>
        <v>0</v>
      </c>
      <c r="AU10" s="5">
        <f t="shared" si="9"/>
        <v>0</v>
      </c>
      <c r="AV10" s="5">
        <f t="shared" si="10"/>
        <v>0</v>
      </c>
      <c r="AX10" s="5">
        <f t="shared" si="11"/>
        <v>0</v>
      </c>
      <c r="AY10" s="5">
        <f t="shared" si="12"/>
        <v>0</v>
      </c>
      <c r="BA10" s="5">
        <f t="shared" si="13"/>
        <v>0</v>
      </c>
      <c r="BB10" s="5">
        <f t="shared" si="14"/>
        <v>0</v>
      </c>
      <c r="BD10" s="5">
        <f t="shared" si="15"/>
        <v>0</v>
      </c>
      <c r="BE10" s="5">
        <f t="shared" si="16"/>
        <v>0</v>
      </c>
      <c r="BG10" s="144">
        <f t="shared" si="19"/>
        <v>20</v>
      </c>
      <c r="BH10" s="5">
        <f>SUM(AO4:BE10)</f>
        <v>138</v>
      </c>
    </row>
    <row r="11" spans="1:60" ht="13.5" thickBot="1">
      <c r="BG11" s="144">
        <f t="shared" si="19"/>
        <v>0</v>
      </c>
    </row>
    <row r="12" spans="1:60">
      <c r="AA12" s="5" t="s">
        <v>123</v>
      </c>
      <c r="AB12" s="140" t="s">
        <v>126</v>
      </c>
      <c r="AC12" s="184" t="str">
        <f>'2_PA'!V9</f>
        <v>I Periodo</v>
      </c>
      <c r="AD12" s="187"/>
      <c r="AE12" s="188"/>
      <c r="AF12" s="174" t="str">
        <f>'2_PA'!Y9</f>
        <v>II Periodo</v>
      </c>
      <c r="AG12" s="175"/>
      <c r="AH12" s="176"/>
      <c r="AI12" s="174" t="str">
        <f>'2_PA'!AB9</f>
        <v>III Periodo</v>
      </c>
      <c r="AJ12" s="175"/>
      <c r="AK12" s="177"/>
      <c r="AL12" s="178" t="str">
        <f>'2_PA'!AE9</f>
        <v>Totale</v>
      </c>
      <c r="BG12" s="144">
        <f t="shared" si="19"/>
        <v>0</v>
      </c>
    </row>
    <row r="13" spans="1:60" ht="13.5" thickBot="1">
      <c r="E13" s="5" t="e">
        <f>VALUE(AB14)</f>
        <v>#VALUE!</v>
      </c>
      <c r="AB13" s="141"/>
      <c r="AC13" s="40" t="str">
        <f>'2_PA'!V10</f>
        <v>Ruolo</v>
      </c>
      <c r="AD13" s="41" t="str">
        <f>'2_PA'!W10</f>
        <v>Ore</v>
      </c>
      <c r="AE13" s="42" t="str">
        <f>'2_PA'!X10</f>
        <v>Fase</v>
      </c>
      <c r="AF13" s="40" t="str">
        <f>'2_PA'!Y10</f>
        <v>Ruolo</v>
      </c>
      <c r="AG13" s="41" t="str">
        <f>'2_PA'!Z10</f>
        <v>Ore</v>
      </c>
      <c r="AH13" s="42" t="str">
        <f>'2_PA'!AA10</f>
        <v>Fase</v>
      </c>
      <c r="AI13" s="40" t="str">
        <f>'2_PA'!AB10</f>
        <v>Ruolo</v>
      </c>
      <c r="AJ13" s="41" t="str">
        <f>'2_PA'!AC10</f>
        <v>Ore</v>
      </c>
      <c r="AK13" s="43" t="str">
        <f>'2_PA'!AD10</f>
        <v>Fase</v>
      </c>
      <c r="AL13" s="179"/>
      <c r="AM13" s="5">
        <f>SUM(AL14:AL27)</f>
        <v>193</v>
      </c>
      <c r="BG13" s="144">
        <f t="shared" si="19"/>
        <v>0</v>
      </c>
    </row>
    <row r="14" spans="1:60">
      <c r="F14" s="5" t="str">
        <f>IF(AB8=AB4&amp;AB7=AB10,"fghj","lllllllll")</f>
        <v>lllllllll</v>
      </c>
      <c r="AB14" s="44" t="str">
        <f>'2_PA'!U11</f>
        <v>Begolo Marco</v>
      </c>
      <c r="AC14" s="45" t="str">
        <f>'2_PA'!V11</f>
        <v>AN</v>
      </c>
      <c r="AD14" s="46">
        <f>'2_PA'!W11</f>
        <v>9</v>
      </c>
      <c r="AE14" s="47" t="str">
        <f>'2_PA'!X11</f>
        <v>PA 1.1</v>
      </c>
      <c r="AF14" s="45" t="str">
        <f>'2_PA'!Y11</f>
        <v>PR</v>
      </c>
      <c r="AG14" s="46">
        <f>'2_PA'!Z11</f>
        <v>10</v>
      </c>
      <c r="AH14" s="47" t="str">
        <f>'2_PA'!AA11</f>
        <v>PA 3.1</v>
      </c>
      <c r="AI14" s="45" t="str">
        <f>'2_PA'!AB11</f>
        <v>PR</v>
      </c>
      <c r="AJ14" s="46">
        <f>'2_PA'!AC11</f>
        <v>7</v>
      </c>
      <c r="AK14" s="8" t="str">
        <f>'2_PA'!AD11</f>
        <v>PA 3.2</v>
      </c>
      <c r="AL14" s="180">
        <f>'2_PA'!AE11</f>
        <v>26</v>
      </c>
      <c r="AO14" s="5">
        <f>IF($AC14=AO$2,$AD14,0)</f>
        <v>0</v>
      </c>
      <c r="AP14" s="5">
        <f>IF($AF14=AP$2,$AG14,0)</f>
        <v>0</v>
      </c>
      <c r="AQ14" s="5">
        <f>IF($AI14=AQ$2,$AJ14,0)</f>
        <v>0</v>
      </c>
      <c r="AR14" s="5">
        <f t="shared" ref="AR14:BD27" si="20">IF($AC14=AR$2,$AD14,0)</f>
        <v>0</v>
      </c>
      <c r="AS14" s="5">
        <f t="shared" ref="AS14:BE27" si="21">IF($AF14=AS$2,$AG14,0)</f>
        <v>0</v>
      </c>
      <c r="AT14" s="5">
        <f t="shared" ref="AT14:BF27" si="22">IF($AI14=AT$2,$AJ14,0)</f>
        <v>0</v>
      </c>
      <c r="AU14" s="5">
        <f t="shared" ref="AU14:AU15" si="23">IF($AC14=AU$2,$AD14,0)</f>
        <v>9</v>
      </c>
      <c r="AV14" s="5">
        <f t="shared" ref="AV14:AV15" si="24">IF($AF14=AV$2,$AG14,0)</f>
        <v>0</v>
      </c>
      <c r="AW14" s="5">
        <f t="shared" ref="AW14:AW15" si="25">IF($AI14=AW$2,$AJ14,0)</f>
        <v>0</v>
      </c>
      <c r="AX14" s="5">
        <f t="shared" ref="AX14:AX15" si="26">IF($AC14=AX$2,$AD14,0)</f>
        <v>0</v>
      </c>
      <c r="AY14" s="5">
        <f t="shared" ref="AY14:AY15" si="27">IF($AF14=AY$2,$AG14,0)</f>
        <v>0</v>
      </c>
      <c r="AZ14" s="5">
        <f t="shared" ref="AZ14:AZ15" si="28">IF($AI14=AZ$2,$AJ14,0)</f>
        <v>0</v>
      </c>
      <c r="BA14" s="5">
        <f t="shared" ref="BA14:BA15" si="29">IF($AC14=BA$2,$AD14,0)</f>
        <v>0</v>
      </c>
      <c r="BB14" s="5">
        <f t="shared" ref="BB14:BB15" si="30">IF($AF14=BB$2,$AG14,0)</f>
        <v>10</v>
      </c>
      <c r="BC14" s="5">
        <f t="shared" ref="BC14:BC15" si="31">IF($AI14=BC$2,$AJ14,0)</f>
        <v>7</v>
      </c>
      <c r="BD14" s="5">
        <f t="shared" ref="BD14:BD15" si="32">IF($AC14=BD$2,$AD14,0)</f>
        <v>0</v>
      </c>
      <c r="BE14" s="5">
        <f t="shared" ref="BE14:BE15" si="33">IF($AF14=BE$2,$AG14,0)</f>
        <v>0</v>
      </c>
      <c r="BF14" s="5">
        <f t="shared" ref="BF14:BF15" si="34">IF($AI14=BF$2,$AJ14,0)</f>
        <v>0</v>
      </c>
      <c r="BG14" s="144">
        <f t="shared" si="19"/>
        <v>26</v>
      </c>
      <c r="BH14" s="5">
        <f>SUM(AO14:BF27)</f>
        <v>193</v>
      </c>
    </row>
    <row r="15" spans="1:60">
      <c r="B15" s="5">
        <f>IF(AB10=A2,AA12,0)</f>
        <v>0</v>
      </c>
      <c r="AB15" s="49">
        <f>'2_PA'!U12</f>
        <v>0</v>
      </c>
      <c r="AC15" s="50">
        <f>'2_PA'!V12</f>
        <v>0</v>
      </c>
      <c r="AD15" s="51">
        <f>'2_PA'!W12</f>
        <v>0</v>
      </c>
      <c r="AE15" s="52">
        <f>'2_PA'!X12</f>
        <v>0</v>
      </c>
      <c r="AF15" s="50">
        <f>'2_PA'!Y12</f>
        <v>0</v>
      </c>
      <c r="AG15" s="51">
        <f>'2_PA'!Z12</f>
        <v>0</v>
      </c>
      <c r="AH15" s="52">
        <f>'2_PA'!AA12</f>
        <v>0</v>
      </c>
      <c r="AI15" s="50">
        <f>'2_PA'!AB12</f>
        <v>0</v>
      </c>
      <c r="AJ15" s="51">
        <f>'2_PA'!AC12</f>
        <v>0</v>
      </c>
      <c r="AK15" s="24">
        <f>'2_PA'!AD12</f>
        <v>0</v>
      </c>
      <c r="AL15" s="172"/>
      <c r="AO15" s="5">
        <f>IF($AC15=AO$2,$AD15,0)</f>
        <v>0</v>
      </c>
      <c r="AP15" s="5">
        <f>IF($AF15=AP$2,$AG15,0)</f>
        <v>0</v>
      </c>
      <c r="AQ15" s="5">
        <f>IF($AI15=AQ$2,$AJ15,0)</f>
        <v>0</v>
      </c>
      <c r="AR15" s="5">
        <f t="shared" si="20"/>
        <v>0</v>
      </c>
      <c r="AS15" s="5">
        <f t="shared" si="21"/>
        <v>0</v>
      </c>
      <c r="AT15" s="5">
        <f t="shared" si="22"/>
        <v>0</v>
      </c>
      <c r="AU15" s="5">
        <f t="shared" si="23"/>
        <v>0</v>
      </c>
      <c r="AV15" s="5">
        <f t="shared" si="24"/>
        <v>0</v>
      </c>
      <c r="AW15" s="5">
        <f t="shared" si="25"/>
        <v>0</v>
      </c>
      <c r="AX15" s="5">
        <f t="shared" si="26"/>
        <v>0</v>
      </c>
      <c r="AY15" s="5">
        <f t="shared" si="27"/>
        <v>0</v>
      </c>
      <c r="AZ15" s="5">
        <f t="shared" si="28"/>
        <v>0</v>
      </c>
      <c r="BA15" s="5">
        <f t="shared" si="29"/>
        <v>0</v>
      </c>
      <c r="BB15" s="5">
        <f t="shared" si="30"/>
        <v>0</v>
      </c>
      <c r="BC15" s="5">
        <f t="shared" si="31"/>
        <v>0</v>
      </c>
      <c r="BD15" s="5">
        <f t="shared" si="32"/>
        <v>0</v>
      </c>
      <c r="BE15" s="5">
        <f t="shared" si="33"/>
        <v>0</v>
      </c>
      <c r="BF15" s="5">
        <f t="shared" si="34"/>
        <v>0</v>
      </c>
      <c r="BG15" s="144">
        <f t="shared" si="19"/>
        <v>0</v>
      </c>
    </row>
    <row r="16" spans="1:60">
      <c r="AB16" s="44" t="str">
        <f>'2_PA'!U13</f>
        <v>Facchin Gabriele</v>
      </c>
      <c r="AC16" s="45" t="str">
        <f>'2_PA'!V13</f>
        <v>RE</v>
      </c>
      <c r="AD16" s="46">
        <f>'2_PA'!W13</f>
        <v>5</v>
      </c>
      <c r="AE16" s="47" t="str">
        <f>'2_PA'!X13</f>
        <v>PA 1.2 e 2.0</v>
      </c>
      <c r="AF16" s="45" t="str">
        <f>'2_PA'!Y13</f>
        <v>VE</v>
      </c>
      <c r="AG16" s="46">
        <f>'2_PA'!Z13</f>
        <v>8</v>
      </c>
      <c r="AH16" s="47" t="str">
        <f>'2_PA'!AA13</f>
        <v>PA 4.2</v>
      </c>
      <c r="AI16" s="45" t="str">
        <f>'2_PA'!AB13</f>
        <v>PR</v>
      </c>
      <c r="AJ16" s="46">
        <f>'2_PA'!AC13</f>
        <v>7</v>
      </c>
      <c r="AK16" s="8" t="str">
        <f>'2_PA'!AD13</f>
        <v>PA 3.2</v>
      </c>
      <c r="AL16" s="172">
        <f>'2_PA'!AE13</f>
        <v>27</v>
      </c>
      <c r="AO16" s="5">
        <f t="shared" ref="AO16:AO27" si="35">IF($AC16=AO$2,$AD16,0)</f>
        <v>5</v>
      </c>
      <c r="AP16" s="5">
        <f t="shared" ref="AP16:AP27" si="36">IF($AF16=AP$2,$AG16,0)</f>
        <v>0</v>
      </c>
      <c r="AQ16" s="5">
        <f t="shared" ref="AQ16:AQ27" si="37">IF($AI16=AQ$2,$AJ16,0)</f>
        <v>0</v>
      </c>
      <c r="AR16" s="5">
        <f t="shared" si="20"/>
        <v>0</v>
      </c>
      <c r="AS16" s="5">
        <f t="shared" si="21"/>
        <v>0</v>
      </c>
      <c r="AT16" s="5">
        <f t="shared" si="22"/>
        <v>0</v>
      </c>
      <c r="AU16" s="5">
        <f t="shared" si="20"/>
        <v>0</v>
      </c>
      <c r="AV16" s="5">
        <f t="shared" si="21"/>
        <v>0</v>
      </c>
      <c r="AW16" s="5">
        <f t="shared" si="22"/>
        <v>0</v>
      </c>
      <c r="AX16" s="5">
        <f t="shared" si="20"/>
        <v>0</v>
      </c>
      <c r="AY16" s="5">
        <f t="shared" si="21"/>
        <v>8</v>
      </c>
      <c r="AZ16" s="5">
        <f t="shared" si="22"/>
        <v>0</v>
      </c>
      <c r="BA16" s="5">
        <f t="shared" si="20"/>
        <v>0</v>
      </c>
      <c r="BB16" s="5">
        <f t="shared" si="21"/>
        <v>0</v>
      </c>
      <c r="BC16" s="5">
        <f t="shared" si="22"/>
        <v>7</v>
      </c>
      <c r="BD16" s="5">
        <f t="shared" si="20"/>
        <v>0</v>
      </c>
      <c r="BE16" s="5">
        <f t="shared" si="21"/>
        <v>0</v>
      </c>
      <c r="BF16" s="5">
        <f t="shared" si="22"/>
        <v>0</v>
      </c>
      <c r="BG16" s="144">
        <f t="shared" si="19"/>
        <v>20</v>
      </c>
    </row>
    <row r="17" spans="1:60">
      <c r="AB17" s="44">
        <f>'2_PA'!U14</f>
        <v>0</v>
      </c>
      <c r="AC17" s="45" t="str">
        <f>'2_PA'!V14</f>
        <v>PR</v>
      </c>
      <c r="AD17" s="46">
        <f>'2_PA'!W14</f>
        <v>7</v>
      </c>
      <c r="AE17" s="47" t="str">
        <f>'2_PA'!X14</f>
        <v>PA 3.1</v>
      </c>
      <c r="AF17" s="45">
        <f>'2_PA'!Y14</f>
        <v>0</v>
      </c>
      <c r="AG17" s="46">
        <f>'2_PA'!Z14</f>
        <v>0</v>
      </c>
      <c r="AH17" s="47">
        <f>'2_PA'!AA14</f>
        <v>0</v>
      </c>
      <c r="AI17" s="45">
        <f>'2_PA'!AB14</f>
        <v>0</v>
      </c>
      <c r="AJ17" s="46">
        <f>'2_PA'!AC14</f>
        <v>0</v>
      </c>
      <c r="AK17" s="8">
        <f>'2_PA'!AD14</f>
        <v>0</v>
      </c>
      <c r="AL17" s="172"/>
      <c r="AO17" s="5">
        <f t="shared" si="35"/>
        <v>0</v>
      </c>
      <c r="AP17" s="5">
        <f t="shared" si="36"/>
        <v>0</v>
      </c>
      <c r="AQ17" s="5">
        <f t="shared" si="37"/>
        <v>0</v>
      </c>
      <c r="AR17" s="5">
        <f t="shared" si="20"/>
        <v>0</v>
      </c>
      <c r="AS17" s="5">
        <f t="shared" si="21"/>
        <v>0</v>
      </c>
      <c r="AT17" s="5">
        <f t="shared" si="22"/>
        <v>0</v>
      </c>
      <c r="AU17" s="5">
        <f t="shared" si="20"/>
        <v>0</v>
      </c>
      <c r="AV17" s="5">
        <f t="shared" si="21"/>
        <v>0</v>
      </c>
      <c r="AW17" s="5">
        <f t="shared" si="22"/>
        <v>0</v>
      </c>
      <c r="AX17" s="5">
        <f t="shared" si="20"/>
        <v>0</v>
      </c>
      <c r="AY17" s="5">
        <f t="shared" si="21"/>
        <v>0</v>
      </c>
      <c r="AZ17" s="5">
        <f t="shared" si="22"/>
        <v>0</v>
      </c>
      <c r="BA17" s="5">
        <f t="shared" si="20"/>
        <v>7</v>
      </c>
      <c r="BB17" s="5">
        <f t="shared" si="21"/>
        <v>0</v>
      </c>
      <c r="BC17" s="5">
        <f t="shared" si="22"/>
        <v>0</v>
      </c>
      <c r="BD17" s="5">
        <f t="shared" si="20"/>
        <v>0</v>
      </c>
      <c r="BE17" s="5">
        <f t="shared" si="21"/>
        <v>0</v>
      </c>
      <c r="BF17" s="5">
        <f t="shared" si="22"/>
        <v>0</v>
      </c>
      <c r="BG17" s="144">
        <f t="shared" si="19"/>
        <v>7</v>
      </c>
    </row>
    <row r="18" spans="1:60">
      <c r="AB18" s="53" t="str">
        <f>'2_PA'!U15</f>
        <v>Cornaglia Alessando</v>
      </c>
      <c r="AC18" s="54" t="str">
        <f>'2_PA'!V15</f>
        <v>AN</v>
      </c>
      <c r="AD18" s="55">
        <f>'2_PA'!W15</f>
        <v>2</v>
      </c>
      <c r="AE18" s="56" t="str">
        <f>'2_PA'!X15</f>
        <v>PA 1.1</v>
      </c>
      <c r="AF18" s="54" t="str">
        <f>'2_PA'!Y15</f>
        <v>PR</v>
      </c>
      <c r="AG18" s="55">
        <f>'2_PA'!Z15</f>
        <v>9</v>
      </c>
      <c r="AH18" s="57" t="str">
        <f>'2_PA'!AA15</f>
        <v>PA 3.2</v>
      </c>
      <c r="AI18" s="54" t="str">
        <f>'2_PA'!AB15</f>
        <v>VE</v>
      </c>
      <c r="AJ18" s="55">
        <f>'2_PA'!AC15</f>
        <v>5</v>
      </c>
      <c r="AK18" s="58" t="str">
        <f>'2_PA'!AD15</f>
        <v>PA 3.3</v>
      </c>
      <c r="AL18" s="172">
        <f>'2_PA'!AE15</f>
        <v>26</v>
      </c>
      <c r="AO18" s="5">
        <f t="shared" si="35"/>
        <v>0</v>
      </c>
      <c r="AP18" s="5">
        <f t="shared" si="36"/>
        <v>0</v>
      </c>
      <c r="AQ18" s="5">
        <f t="shared" si="37"/>
        <v>0</v>
      </c>
      <c r="AR18" s="5">
        <f t="shared" si="20"/>
        <v>0</v>
      </c>
      <c r="AS18" s="5">
        <f t="shared" si="21"/>
        <v>0</v>
      </c>
      <c r="AT18" s="5">
        <f t="shared" si="22"/>
        <v>0</v>
      </c>
      <c r="AU18" s="5">
        <f t="shared" si="20"/>
        <v>2</v>
      </c>
      <c r="AV18" s="5">
        <f t="shared" si="21"/>
        <v>0</v>
      </c>
      <c r="AW18" s="5">
        <f t="shared" si="22"/>
        <v>0</v>
      </c>
      <c r="AX18" s="5">
        <f t="shared" si="20"/>
        <v>0</v>
      </c>
      <c r="AY18" s="5">
        <f t="shared" si="21"/>
        <v>0</v>
      </c>
      <c r="AZ18" s="5">
        <f t="shared" si="22"/>
        <v>5</v>
      </c>
      <c r="BA18" s="5">
        <f t="shared" si="20"/>
        <v>0</v>
      </c>
      <c r="BB18" s="5">
        <f t="shared" si="21"/>
        <v>9</v>
      </c>
      <c r="BC18" s="5">
        <f t="shared" si="22"/>
        <v>0</v>
      </c>
      <c r="BD18" s="5">
        <f t="shared" si="20"/>
        <v>0</v>
      </c>
      <c r="BE18" s="5">
        <f t="shared" si="21"/>
        <v>0</v>
      </c>
      <c r="BF18" s="5">
        <f t="shared" si="22"/>
        <v>0</v>
      </c>
      <c r="BG18" s="144">
        <f t="shared" si="19"/>
        <v>16</v>
      </c>
    </row>
    <row r="19" spans="1:60">
      <c r="AB19" s="49">
        <f>'2_PA'!U16</f>
        <v>0</v>
      </c>
      <c r="AC19" s="50" t="str">
        <f>'2_PA'!V16</f>
        <v>PR</v>
      </c>
      <c r="AD19" s="51">
        <f>'2_PA'!W16</f>
        <v>6</v>
      </c>
      <c r="AE19" s="52" t="str">
        <f>'2_PA'!X16</f>
        <v>PA 3.1</v>
      </c>
      <c r="AF19" s="50">
        <f>'2_PA'!Y16</f>
        <v>0</v>
      </c>
      <c r="AG19" s="51">
        <f>'2_PA'!Z16</f>
        <v>0</v>
      </c>
      <c r="AH19" s="52">
        <f>'2_PA'!AA16</f>
        <v>0</v>
      </c>
      <c r="AI19" s="50" t="str">
        <f>'2_PA'!AB16</f>
        <v>AM</v>
      </c>
      <c r="AJ19" s="51">
        <f>'2_PA'!AC16</f>
        <v>4</v>
      </c>
      <c r="AK19" s="24" t="str">
        <f>'2_PA'!AD16</f>
        <v>PA 6.1</v>
      </c>
      <c r="AL19" s="172"/>
      <c r="AO19" s="5">
        <f t="shared" si="35"/>
        <v>0</v>
      </c>
      <c r="AP19" s="5">
        <f t="shared" si="36"/>
        <v>0</v>
      </c>
      <c r="AQ19" s="5">
        <f t="shared" si="37"/>
        <v>0</v>
      </c>
      <c r="AR19" s="5">
        <f t="shared" si="20"/>
        <v>0</v>
      </c>
      <c r="AS19" s="5">
        <f t="shared" si="21"/>
        <v>0</v>
      </c>
      <c r="AT19" s="5">
        <f t="shared" si="22"/>
        <v>4</v>
      </c>
      <c r="AU19" s="5">
        <f t="shared" si="20"/>
        <v>0</v>
      </c>
      <c r="AV19" s="5">
        <f t="shared" si="21"/>
        <v>0</v>
      </c>
      <c r="AW19" s="5">
        <f t="shared" si="22"/>
        <v>0</v>
      </c>
      <c r="AX19" s="5">
        <f t="shared" si="20"/>
        <v>0</v>
      </c>
      <c r="AY19" s="5">
        <f t="shared" si="21"/>
        <v>0</v>
      </c>
      <c r="AZ19" s="5">
        <f t="shared" si="22"/>
        <v>0</v>
      </c>
      <c r="BA19" s="5">
        <f t="shared" si="20"/>
        <v>6</v>
      </c>
      <c r="BB19" s="5">
        <f t="shared" si="21"/>
        <v>0</v>
      </c>
      <c r="BC19" s="5">
        <f t="shared" si="22"/>
        <v>0</v>
      </c>
      <c r="BD19" s="5">
        <f t="shared" si="20"/>
        <v>0</v>
      </c>
      <c r="BE19" s="5">
        <f t="shared" si="21"/>
        <v>0</v>
      </c>
      <c r="BF19" s="5">
        <f t="shared" si="22"/>
        <v>0</v>
      </c>
      <c r="BG19" s="144">
        <f t="shared" si="19"/>
        <v>10</v>
      </c>
    </row>
    <row r="20" spans="1:60">
      <c r="AB20" s="44" t="str">
        <f>'2_PA'!U17</f>
        <v>Dalla Pietà Massimo</v>
      </c>
      <c r="AC20" s="45" t="str">
        <f>'2_PA'!V17</f>
        <v>VE</v>
      </c>
      <c r="AD20" s="46">
        <f>'2_PA'!W17</f>
        <v>10</v>
      </c>
      <c r="AE20" s="61" t="str">
        <f>'2_PA'!X17</f>
        <v>PA 1.2</v>
      </c>
      <c r="AF20" s="54" t="str">
        <f>'2_PA'!Y17</f>
        <v>PR</v>
      </c>
      <c r="AG20" s="55">
        <f>'2_PA'!Z17</f>
        <v>9</v>
      </c>
      <c r="AH20" s="56" t="str">
        <f>'2_PA'!AA17</f>
        <v>PA 3.2</v>
      </c>
      <c r="AI20" s="45" t="str">
        <f>'2_PA'!AB17</f>
        <v>RE</v>
      </c>
      <c r="AJ20" s="46">
        <f>'2_PA'!AC17</f>
        <v>4</v>
      </c>
      <c r="AK20" s="8" t="str">
        <f>'2_PA'!AD17</f>
        <v>PA 3.3</v>
      </c>
      <c r="AL20" s="172">
        <f>'2_PA'!AE17</f>
        <v>28</v>
      </c>
      <c r="AO20" s="5">
        <f t="shared" si="35"/>
        <v>0</v>
      </c>
      <c r="AP20" s="5">
        <f t="shared" si="36"/>
        <v>0</v>
      </c>
      <c r="AQ20" s="5">
        <f t="shared" si="37"/>
        <v>4</v>
      </c>
      <c r="AR20" s="5">
        <f t="shared" si="20"/>
        <v>0</v>
      </c>
      <c r="AS20" s="5">
        <f t="shared" si="21"/>
        <v>0</v>
      </c>
      <c r="AT20" s="5">
        <f t="shared" si="22"/>
        <v>0</v>
      </c>
      <c r="AU20" s="5">
        <f t="shared" si="20"/>
        <v>0</v>
      </c>
      <c r="AV20" s="5">
        <f t="shared" si="21"/>
        <v>0</v>
      </c>
      <c r="AW20" s="5">
        <f t="shared" si="22"/>
        <v>0</v>
      </c>
      <c r="AX20" s="5">
        <f t="shared" si="20"/>
        <v>10</v>
      </c>
      <c r="AY20" s="5">
        <f t="shared" si="21"/>
        <v>0</v>
      </c>
      <c r="AZ20" s="5">
        <f t="shared" si="22"/>
        <v>0</v>
      </c>
      <c r="BA20" s="5">
        <f t="shared" si="20"/>
        <v>0</v>
      </c>
      <c r="BB20" s="5">
        <f t="shared" si="21"/>
        <v>9</v>
      </c>
      <c r="BC20" s="5">
        <f t="shared" si="22"/>
        <v>0</v>
      </c>
      <c r="BD20" s="5">
        <f t="shared" si="20"/>
        <v>0</v>
      </c>
      <c r="BE20" s="5">
        <f t="shared" si="21"/>
        <v>0</v>
      </c>
      <c r="BF20" s="5">
        <f t="shared" si="22"/>
        <v>0</v>
      </c>
      <c r="BG20" s="144">
        <f t="shared" si="19"/>
        <v>23</v>
      </c>
    </row>
    <row r="21" spans="1:60">
      <c r="AB21" s="44">
        <f>'2_PA'!U18</f>
        <v>0</v>
      </c>
      <c r="AC21" s="45" t="str">
        <f>'2_PA'!V18</f>
        <v>PR</v>
      </c>
      <c r="AD21" s="46">
        <f>'2_PA'!W18</f>
        <v>2</v>
      </c>
      <c r="AE21" s="47" t="str">
        <f>'2_PA'!X18</f>
        <v>PA 3.1</v>
      </c>
      <c r="AF21" s="45">
        <f>'2_PA'!Y18</f>
        <v>0</v>
      </c>
      <c r="AG21" s="46">
        <f>'2_PA'!Z18</f>
        <v>0</v>
      </c>
      <c r="AH21" s="47">
        <f>'2_PA'!AA18</f>
        <v>0</v>
      </c>
      <c r="AI21" s="45" t="str">
        <f>'2_PA'!AB18</f>
        <v>VE</v>
      </c>
      <c r="AJ21" s="46">
        <f>'2_PA'!AC18</f>
        <v>3</v>
      </c>
      <c r="AK21" s="8" t="str">
        <f>'2_PA'!AD18</f>
        <v>PA 6.2</v>
      </c>
      <c r="AL21" s="172"/>
      <c r="AO21" s="5">
        <f t="shared" si="35"/>
        <v>0</v>
      </c>
      <c r="AP21" s="5">
        <f t="shared" si="36"/>
        <v>0</v>
      </c>
      <c r="AQ21" s="5">
        <f t="shared" si="37"/>
        <v>0</v>
      </c>
      <c r="AR21" s="5">
        <f t="shared" si="20"/>
        <v>0</v>
      </c>
      <c r="AS21" s="5">
        <f t="shared" si="21"/>
        <v>0</v>
      </c>
      <c r="AT21" s="5">
        <f t="shared" si="22"/>
        <v>0</v>
      </c>
      <c r="AU21" s="5">
        <f t="shared" si="20"/>
        <v>0</v>
      </c>
      <c r="AV21" s="5">
        <f t="shared" si="21"/>
        <v>0</v>
      </c>
      <c r="AW21" s="5">
        <f t="shared" si="22"/>
        <v>0</v>
      </c>
      <c r="AX21" s="5">
        <f t="shared" si="20"/>
        <v>0</v>
      </c>
      <c r="AY21" s="5">
        <f t="shared" si="21"/>
        <v>0</v>
      </c>
      <c r="AZ21" s="5">
        <f t="shared" si="22"/>
        <v>3</v>
      </c>
      <c r="BA21" s="5">
        <f t="shared" si="20"/>
        <v>2</v>
      </c>
      <c r="BB21" s="5">
        <f t="shared" si="21"/>
        <v>0</v>
      </c>
      <c r="BC21" s="5">
        <f t="shared" si="22"/>
        <v>0</v>
      </c>
      <c r="BD21" s="5">
        <f t="shared" si="20"/>
        <v>0</v>
      </c>
      <c r="BE21" s="5">
        <f t="shared" si="21"/>
        <v>0</v>
      </c>
      <c r="BF21" s="5">
        <f t="shared" si="22"/>
        <v>0</v>
      </c>
      <c r="BG21" s="144">
        <f t="shared" si="19"/>
        <v>5</v>
      </c>
    </row>
    <row r="22" spans="1:60">
      <c r="AB22" s="53" t="str">
        <f>'2_PA'!U19</f>
        <v>Braghetto Lorenzo</v>
      </c>
      <c r="AC22" s="54" t="str">
        <f>'2_PA'!V19</f>
        <v>AM</v>
      </c>
      <c r="AD22" s="55">
        <f>'2_PA'!W19</f>
        <v>5</v>
      </c>
      <c r="AE22" s="56" t="str">
        <f>'2_PA'!X19</f>
        <v>PA 2.0</v>
      </c>
      <c r="AF22" s="54" t="str">
        <f>'2_PA'!Y19</f>
        <v>PR</v>
      </c>
      <c r="AG22" s="55">
        <f>'2_PA'!Z19</f>
        <v>10</v>
      </c>
      <c r="AH22" s="56" t="str">
        <f>'2_PA'!AA19</f>
        <v>PA 3.2</v>
      </c>
      <c r="AI22" s="54" t="str">
        <f>'2_PA'!AB19</f>
        <v>AM</v>
      </c>
      <c r="AJ22" s="55">
        <f>'2_PA'!AC19</f>
        <v>6</v>
      </c>
      <c r="AK22" s="18" t="str">
        <f>'2_PA'!AD19</f>
        <v>PA 5.1</v>
      </c>
      <c r="AL22" s="172">
        <f>'2_PA'!AE19</f>
        <v>30</v>
      </c>
      <c r="AO22" s="5">
        <f t="shared" si="35"/>
        <v>0</v>
      </c>
      <c r="AP22" s="5">
        <f t="shared" si="36"/>
        <v>0</v>
      </c>
      <c r="AQ22" s="5">
        <f t="shared" si="37"/>
        <v>0</v>
      </c>
      <c r="AR22" s="5">
        <f t="shared" si="20"/>
        <v>5</v>
      </c>
      <c r="AS22" s="5">
        <f t="shared" si="21"/>
        <v>0</v>
      </c>
      <c r="AT22" s="5">
        <f t="shared" si="22"/>
        <v>6</v>
      </c>
      <c r="AU22" s="5">
        <f t="shared" si="20"/>
        <v>0</v>
      </c>
      <c r="AV22" s="5">
        <f t="shared" si="21"/>
        <v>0</v>
      </c>
      <c r="AW22" s="5">
        <f t="shared" si="22"/>
        <v>0</v>
      </c>
      <c r="AX22" s="5">
        <f t="shared" si="20"/>
        <v>0</v>
      </c>
      <c r="AY22" s="5">
        <f t="shared" si="21"/>
        <v>0</v>
      </c>
      <c r="AZ22" s="5">
        <f t="shared" si="22"/>
        <v>0</v>
      </c>
      <c r="BA22" s="5">
        <f t="shared" si="20"/>
        <v>0</v>
      </c>
      <c r="BB22" s="5">
        <f t="shared" si="21"/>
        <v>10</v>
      </c>
      <c r="BC22" s="5">
        <f t="shared" si="22"/>
        <v>0</v>
      </c>
      <c r="BD22" s="5">
        <f t="shared" si="20"/>
        <v>0</v>
      </c>
      <c r="BE22" s="5">
        <f t="shared" si="21"/>
        <v>0</v>
      </c>
      <c r="BF22" s="5">
        <f t="shared" si="22"/>
        <v>0</v>
      </c>
      <c r="BG22" s="144">
        <f t="shared" si="19"/>
        <v>21</v>
      </c>
    </row>
    <row r="23" spans="1:60">
      <c r="A23" s="149" t="s">
        <v>0</v>
      </c>
      <c r="B23" s="189" t="s">
        <v>1</v>
      </c>
      <c r="C23" s="189"/>
      <c r="D23" s="189"/>
      <c r="E23" s="189" t="s">
        <v>2</v>
      </c>
      <c r="F23" s="189"/>
      <c r="G23" s="189"/>
      <c r="H23" s="189" t="s">
        <v>3</v>
      </c>
      <c r="I23" s="189"/>
      <c r="J23" s="189"/>
      <c r="K23" s="189" t="s">
        <v>4</v>
      </c>
      <c r="L23" s="189"/>
      <c r="M23" s="189"/>
      <c r="N23" s="189" t="s">
        <v>5</v>
      </c>
      <c r="O23" s="189"/>
      <c r="P23" s="189"/>
      <c r="Q23" s="189" t="s">
        <v>6</v>
      </c>
      <c r="R23" s="189"/>
      <c r="S23" s="189"/>
      <c r="T23" s="150" t="s">
        <v>14</v>
      </c>
      <c r="U23" s="151"/>
      <c r="AB23" s="49">
        <f>'2_PA'!U20</f>
        <v>0</v>
      </c>
      <c r="AC23" s="50" t="str">
        <f>'2_PA'!V20</f>
        <v>PR</v>
      </c>
      <c r="AD23" s="51">
        <f>'2_PA'!W20</f>
        <v>7</v>
      </c>
      <c r="AE23" s="52" t="str">
        <f>'2_PA'!X20</f>
        <v>PA 3.1</v>
      </c>
      <c r="AF23" s="50">
        <f>'2_PA'!Y20</f>
        <v>0</v>
      </c>
      <c r="AG23" s="51">
        <f>'2_PA'!Z20</f>
        <v>0</v>
      </c>
      <c r="AH23" s="52">
        <f>'2_PA'!AA20</f>
        <v>0</v>
      </c>
      <c r="AI23" s="50" t="str">
        <f>'2_PA'!AB20</f>
        <v>AN</v>
      </c>
      <c r="AJ23" s="51">
        <f>'2_PA'!AC20</f>
        <v>2</v>
      </c>
      <c r="AK23" s="24">
        <f>'2_PA'!AD20</f>
        <v>0</v>
      </c>
      <c r="AL23" s="172"/>
      <c r="AO23" s="5">
        <f t="shared" si="35"/>
        <v>0</v>
      </c>
      <c r="AP23" s="5">
        <f t="shared" si="36"/>
        <v>0</v>
      </c>
      <c r="AQ23" s="5">
        <f t="shared" si="37"/>
        <v>0</v>
      </c>
      <c r="AR23" s="5">
        <f t="shared" si="20"/>
        <v>0</v>
      </c>
      <c r="AS23" s="5">
        <f t="shared" si="21"/>
        <v>0</v>
      </c>
      <c r="AT23" s="5">
        <f t="shared" si="22"/>
        <v>0</v>
      </c>
      <c r="AU23" s="5">
        <f t="shared" si="20"/>
        <v>0</v>
      </c>
      <c r="AV23" s="5">
        <f t="shared" si="21"/>
        <v>0</v>
      </c>
      <c r="AW23" s="5">
        <f t="shared" si="22"/>
        <v>2</v>
      </c>
      <c r="AX23" s="5">
        <f t="shared" si="20"/>
        <v>0</v>
      </c>
      <c r="AY23" s="5">
        <f t="shared" si="21"/>
        <v>0</v>
      </c>
      <c r="AZ23" s="5">
        <f t="shared" si="22"/>
        <v>0</v>
      </c>
      <c r="BA23" s="5">
        <f t="shared" si="20"/>
        <v>7</v>
      </c>
      <c r="BB23" s="5">
        <f t="shared" si="21"/>
        <v>0</v>
      </c>
      <c r="BC23" s="5">
        <f t="shared" si="22"/>
        <v>0</v>
      </c>
      <c r="BD23" s="5">
        <f t="shared" si="20"/>
        <v>0</v>
      </c>
      <c r="BE23" s="5">
        <f t="shared" si="21"/>
        <v>0</v>
      </c>
      <c r="BF23" s="5">
        <f t="shared" si="22"/>
        <v>0</v>
      </c>
      <c r="BG23" s="144">
        <f t="shared" si="19"/>
        <v>9</v>
      </c>
    </row>
    <row r="24" spans="1:60">
      <c r="A24" s="181" t="s">
        <v>7</v>
      </c>
      <c r="B24" s="183">
        <f>SUM(AO4:AQ4,AO14:AQ15,AO31:AQ32,AO48:AQ49)</f>
        <v>17</v>
      </c>
      <c r="C24" s="183"/>
      <c r="D24" s="183"/>
      <c r="E24" s="183">
        <f>SUM(AR4:AT4,AR14:AT15,AR31:AT32,AR48:AT49)</f>
        <v>10</v>
      </c>
      <c r="F24" s="183"/>
      <c r="G24" s="183"/>
      <c r="H24" s="182">
        <f>SUM(AU4:AW4,AU14:AW15,AU31:AW32,AU48:AW49)</f>
        <v>15</v>
      </c>
      <c r="I24" s="182"/>
      <c r="J24" s="182"/>
      <c r="K24" s="183">
        <f>SUM(AX4:AZ4,AX14:AZ15,AX31:AZ32,AX48:AZ49)</f>
        <v>10</v>
      </c>
      <c r="L24" s="183"/>
      <c r="M24" s="183"/>
      <c r="N24" s="182">
        <f>SUM(BA4:BC4,BA14:BC15,BA31:BC32,BA48:BC49)</f>
        <v>59</v>
      </c>
      <c r="O24" s="182"/>
      <c r="P24" s="182"/>
      <c r="Q24" s="183">
        <f t="shared" ref="Q24" si="38">SUM(BD4:BF4,BD14:BF15,BD31:BF32,BD48:BF49)</f>
        <v>4</v>
      </c>
      <c r="R24" s="183"/>
      <c r="S24" s="183"/>
      <c r="T24" s="192">
        <f t="shared" ref="T24" si="39">SUM(B24:S25)</f>
        <v>115</v>
      </c>
      <c r="U24" s="191"/>
      <c r="AB24" s="44" t="str">
        <f>'2_PA'!U21</f>
        <v>Quadrio Giacomo</v>
      </c>
      <c r="AC24" s="45" t="str">
        <f>'2_PA'!V21</f>
        <v>PR</v>
      </c>
      <c r="AD24" s="46">
        <f>'2_PA'!W21</f>
        <v>12</v>
      </c>
      <c r="AE24" s="47" t="str">
        <f>'2_PA'!X21</f>
        <v>PA 3.1</v>
      </c>
      <c r="AF24" s="45" t="str">
        <f>'2_PA'!Y21</f>
        <v>PR</v>
      </c>
      <c r="AG24" s="46">
        <f>'2_PA'!Z21</f>
        <v>10</v>
      </c>
      <c r="AH24" s="61" t="str">
        <f>'2_PA'!AA21</f>
        <v>PA 3.2</v>
      </c>
      <c r="AI24" s="45" t="str">
        <f>'2_PA'!AB21</f>
        <v>RE</v>
      </c>
      <c r="AJ24" s="46">
        <f>'2_PA'!AC21</f>
        <v>6</v>
      </c>
      <c r="AK24" s="73" t="str">
        <f>'2_PA'!AD21</f>
        <v>PA 5.1, 6.2</v>
      </c>
      <c r="AL24" s="172">
        <f>'2_PA'!AE21</f>
        <v>28</v>
      </c>
      <c r="AO24" s="5">
        <f t="shared" si="35"/>
        <v>0</v>
      </c>
      <c r="AP24" s="5">
        <f t="shared" si="36"/>
        <v>0</v>
      </c>
      <c r="AQ24" s="5">
        <f t="shared" si="37"/>
        <v>6</v>
      </c>
      <c r="AR24" s="5">
        <f t="shared" si="20"/>
        <v>0</v>
      </c>
      <c r="AS24" s="5">
        <f t="shared" si="21"/>
        <v>0</v>
      </c>
      <c r="AT24" s="5">
        <f t="shared" si="22"/>
        <v>0</v>
      </c>
      <c r="AU24" s="5">
        <f t="shared" si="20"/>
        <v>0</v>
      </c>
      <c r="AV24" s="5">
        <f t="shared" si="21"/>
        <v>0</v>
      </c>
      <c r="AW24" s="5">
        <f t="shared" si="22"/>
        <v>0</v>
      </c>
      <c r="AX24" s="5">
        <f t="shared" si="20"/>
        <v>0</v>
      </c>
      <c r="AY24" s="5">
        <f t="shared" si="21"/>
        <v>0</v>
      </c>
      <c r="AZ24" s="5">
        <f t="shared" si="22"/>
        <v>0</v>
      </c>
      <c r="BA24" s="5">
        <f t="shared" si="20"/>
        <v>12</v>
      </c>
      <c r="BB24" s="5">
        <f t="shared" si="21"/>
        <v>10</v>
      </c>
      <c r="BC24" s="5">
        <f t="shared" si="22"/>
        <v>0</v>
      </c>
      <c r="BD24" s="5">
        <f t="shared" si="20"/>
        <v>0</v>
      </c>
      <c r="BE24" s="5">
        <f t="shared" si="21"/>
        <v>0</v>
      </c>
      <c r="BF24" s="5">
        <f t="shared" si="22"/>
        <v>0</v>
      </c>
      <c r="BG24" s="144">
        <f t="shared" si="19"/>
        <v>28</v>
      </c>
    </row>
    <row r="25" spans="1:60">
      <c r="A25" s="181"/>
      <c r="B25" s="183"/>
      <c r="C25" s="183"/>
      <c r="D25" s="183"/>
      <c r="E25" s="183"/>
      <c r="F25" s="183"/>
      <c r="G25" s="183"/>
      <c r="H25" s="182"/>
      <c r="I25" s="182"/>
      <c r="J25" s="182"/>
      <c r="K25" s="183"/>
      <c r="L25" s="183"/>
      <c r="M25" s="183"/>
      <c r="N25" s="182"/>
      <c r="O25" s="182"/>
      <c r="P25" s="182"/>
      <c r="Q25" s="183"/>
      <c r="R25" s="183"/>
      <c r="S25" s="183"/>
      <c r="T25" s="192"/>
      <c r="U25" s="191"/>
      <c r="AB25" s="44">
        <f>'2_PA'!U22</f>
        <v>0</v>
      </c>
      <c r="AC25" s="45">
        <f>'2_PA'!V22</f>
        <v>0</v>
      </c>
      <c r="AD25" s="46">
        <f>'2_PA'!W22</f>
        <v>0</v>
      </c>
      <c r="AE25" s="47">
        <f>'2_PA'!X22</f>
        <v>0</v>
      </c>
      <c r="AF25" s="45">
        <f>'2_PA'!Y22</f>
        <v>0</v>
      </c>
      <c r="AG25" s="46">
        <f>'2_PA'!Z22</f>
        <v>0</v>
      </c>
      <c r="AH25" s="47">
        <f>'2_PA'!AA22</f>
        <v>0</v>
      </c>
      <c r="AI25" s="45">
        <f>'2_PA'!AB22</f>
        <v>0</v>
      </c>
      <c r="AJ25" s="46">
        <f>'2_PA'!AC22</f>
        <v>0</v>
      </c>
      <c r="AK25" s="8">
        <f>'2_PA'!AD22</f>
        <v>0</v>
      </c>
      <c r="AL25" s="172"/>
      <c r="AO25" s="5">
        <f t="shared" si="35"/>
        <v>0</v>
      </c>
      <c r="AP25" s="5">
        <f t="shared" si="36"/>
        <v>0</v>
      </c>
      <c r="AQ25" s="5">
        <f t="shared" si="37"/>
        <v>0</v>
      </c>
      <c r="AR25" s="5">
        <f t="shared" si="20"/>
        <v>0</v>
      </c>
      <c r="AS25" s="5">
        <f t="shared" si="21"/>
        <v>0</v>
      </c>
      <c r="AT25" s="5">
        <f t="shared" si="22"/>
        <v>0</v>
      </c>
      <c r="AU25" s="5">
        <f t="shared" si="20"/>
        <v>0</v>
      </c>
      <c r="AV25" s="5">
        <f t="shared" si="21"/>
        <v>0</v>
      </c>
      <c r="AW25" s="5">
        <f t="shared" si="22"/>
        <v>0</v>
      </c>
      <c r="AX25" s="5">
        <f t="shared" si="20"/>
        <v>0</v>
      </c>
      <c r="AY25" s="5">
        <f t="shared" si="21"/>
        <v>0</v>
      </c>
      <c r="AZ25" s="5">
        <f t="shared" si="22"/>
        <v>0</v>
      </c>
      <c r="BA25" s="5">
        <f t="shared" si="20"/>
        <v>0</v>
      </c>
      <c r="BB25" s="5">
        <f t="shared" si="21"/>
        <v>0</v>
      </c>
      <c r="BC25" s="5">
        <f t="shared" si="22"/>
        <v>0</v>
      </c>
      <c r="BD25" s="5">
        <f t="shared" si="20"/>
        <v>0</v>
      </c>
      <c r="BE25" s="5">
        <f t="shared" si="21"/>
        <v>0</v>
      </c>
      <c r="BF25" s="5">
        <f t="shared" si="22"/>
        <v>0</v>
      </c>
      <c r="BG25" s="144">
        <f t="shared" si="19"/>
        <v>0</v>
      </c>
    </row>
    <row r="26" spans="1:60">
      <c r="A26" s="181" t="s">
        <v>11</v>
      </c>
      <c r="B26" s="183">
        <f>SUM(AO5:AQ5,AO16:AQ17,AO33:AQ34,AO50:AQ51)</f>
        <v>13</v>
      </c>
      <c r="C26" s="183"/>
      <c r="D26" s="183"/>
      <c r="E26" s="183">
        <f>SUM(AR5:AT5,AR16:AT17,AR33:AT34,AR50:AT51)</f>
        <v>10</v>
      </c>
      <c r="F26" s="183"/>
      <c r="G26" s="183"/>
      <c r="H26" s="183">
        <f>SUM(AU5:AW5,AU16:AW17,AU33:AW34,AU50:AW51)</f>
        <v>11</v>
      </c>
      <c r="I26" s="183"/>
      <c r="J26" s="183"/>
      <c r="K26" s="182">
        <f>SUM(AX5:AZ5,AX16:AZ17,AX33:AZ34,AX50:AZ51)</f>
        <v>41</v>
      </c>
      <c r="L26" s="182"/>
      <c r="M26" s="182"/>
      <c r="N26" s="183">
        <f>SUM(BA5:BC5,BA16:BC17,BA33:BC34,BA50:BC51)</f>
        <v>29</v>
      </c>
      <c r="O26" s="183"/>
      <c r="P26" s="183"/>
      <c r="Q26" s="183">
        <f>SUM(BD5:BF5,BD16:BF17,BD33:BF34,BD50:BF51)</f>
        <v>12</v>
      </c>
      <c r="R26" s="183"/>
      <c r="S26" s="183"/>
      <c r="T26" s="192">
        <f t="shared" ref="T26" si="40">SUM(B26:S27)</f>
        <v>116</v>
      </c>
      <c r="U26" s="191"/>
      <c r="AB26" s="53" t="str">
        <f>'2_PA'!U23</f>
        <v>Maggiolo Giorgio</v>
      </c>
      <c r="AC26" s="54" t="str">
        <f>'2_PA'!V23</f>
        <v>AN</v>
      </c>
      <c r="AD26" s="55">
        <f>'2_PA'!W23</f>
        <v>7</v>
      </c>
      <c r="AE26" s="56" t="str">
        <f>'2_PA'!X23</f>
        <v>PA 1.1</v>
      </c>
      <c r="AF26" s="54" t="str">
        <f>'2_PA'!Y23</f>
        <v>PR</v>
      </c>
      <c r="AG26" s="55">
        <f>'2_PA'!Z23</f>
        <v>10</v>
      </c>
      <c r="AH26" s="56" t="str">
        <f>'2_PA'!AA23</f>
        <v>PA 4.1</v>
      </c>
      <c r="AI26" s="54" t="str">
        <f>'2_PA'!AB23</f>
        <v>VE</v>
      </c>
      <c r="AJ26" s="55">
        <f>'2_PA'!AC23</f>
        <v>5</v>
      </c>
      <c r="AK26" s="18" t="str">
        <f>'2_PA'!AD23</f>
        <v>PA 3.3</v>
      </c>
      <c r="AL26" s="172">
        <f>'2_PA'!AE23</f>
        <v>28</v>
      </c>
      <c r="AO26" s="5">
        <f t="shared" si="35"/>
        <v>0</v>
      </c>
      <c r="AP26" s="5">
        <f t="shared" si="36"/>
        <v>0</v>
      </c>
      <c r="AQ26" s="5">
        <f t="shared" si="37"/>
        <v>0</v>
      </c>
      <c r="AR26" s="5">
        <f t="shared" si="20"/>
        <v>0</v>
      </c>
      <c r="AS26" s="5">
        <f t="shared" si="21"/>
        <v>0</v>
      </c>
      <c r="AT26" s="5">
        <f t="shared" si="22"/>
        <v>0</v>
      </c>
      <c r="AU26" s="5">
        <f t="shared" si="20"/>
        <v>7</v>
      </c>
      <c r="AV26" s="5">
        <f t="shared" si="21"/>
        <v>0</v>
      </c>
      <c r="AW26" s="5">
        <f t="shared" si="22"/>
        <v>0</v>
      </c>
      <c r="AX26" s="5">
        <f t="shared" si="20"/>
        <v>0</v>
      </c>
      <c r="AY26" s="5">
        <f t="shared" si="21"/>
        <v>0</v>
      </c>
      <c r="AZ26" s="5">
        <f t="shared" si="22"/>
        <v>5</v>
      </c>
      <c r="BA26" s="5">
        <f t="shared" si="20"/>
        <v>0</v>
      </c>
      <c r="BB26" s="5">
        <f t="shared" si="21"/>
        <v>10</v>
      </c>
      <c r="BC26" s="5">
        <f t="shared" si="22"/>
        <v>0</v>
      </c>
      <c r="BD26" s="5">
        <f t="shared" si="20"/>
        <v>0</v>
      </c>
      <c r="BE26" s="5">
        <f t="shared" si="21"/>
        <v>0</v>
      </c>
      <c r="BF26" s="5">
        <f t="shared" si="22"/>
        <v>0</v>
      </c>
      <c r="BG26" s="144">
        <f t="shared" si="19"/>
        <v>22</v>
      </c>
    </row>
    <row r="27" spans="1:60" ht="13.5" thickBot="1">
      <c r="A27" s="181"/>
      <c r="B27" s="183"/>
      <c r="C27" s="183"/>
      <c r="D27" s="183"/>
      <c r="E27" s="183"/>
      <c r="F27" s="183"/>
      <c r="G27" s="183"/>
      <c r="H27" s="183"/>
      <c r="I27" s="183"/>
      <c r="J27" s="183"/>
      <c r="K27" s="182"/>
      <c r="L27" s="182"/>
      <c r="M27" s="182"/>
      <c r="N27" s="183"/>
      <c r="O27" s="183"/>
      <c r="P27" s="183"/>
      <c r="Q27" s="183"/>
      <c r="R27" s="183"/>
      <c r="S27" s="183"/>
      <c r="T27" s="192"/>
      <c r="U27" s="191"/>
      <c r="AB27" s="75">
        <f>'2_PA'!U24</f>
        <v>0</v>
      </c>
      <c r="AC27" s="76">
        <f>'2_PA'!V24</f>
        <v>0</v>
      </c>
      <c r="AD27" s="77">
        <f>'2_PA'!W24</f>
        <v>0</v>
      </c>
      <c r="AE27" s="78">
        <f>'2_PA'!X24</f>
        <v>0</v>
      </c>
      <c r="AF27" s="76" t="str">
        <f>'2_PA'!Y24</f>
        <v>RE</v>
      </c>
      <c r="AG27" s="77">
        <f>'2_PA'!Z24</f>
        <v>2</v>
      </c>
      <c r="AH27" s="78" t="str">
        <f>'2_PA'!AA24</f>
        <v>PA 4.2</v>
      </c>
      <c r="AI27" s="76" t="str">
        <f>'2_PA'!AB24</f>
        <v>AM</v>
      </c>
      <c r="AJ27" s="77">
        <f>'2_PA'!AC24</f>
        <v>4</v>
      </c>
      <c r="AK27" s="79" t="str">
        <f>'2_PA'!AD24</f>
        <v>PA 5.1</v>
      </c>
      <c r="AL27" s="173"/>
      <c r="AO27" s="5">
        <f t="shared" si="35"/>
        <v>0</v>
      </c>
      <c r="AP27" s="5">
        <f t="shared" si="36"/>
        <v>2</v>
      </c>
      <c r="AQ27" s="5">
        <f t="shared" si="37"/>
        <v>0</v>
      </c>
      <c r="AR27" s="5">
        <f t="shared" si="20"/>
        <v>0</v>
      </c>
      <c r="AS27" s="5">
        <f t="shared" si="21"/>
        <v>0</v>
      </c>
      <c r="AT27" s="5">
        <f t="shared" si="22"/>
        <v>4</v>
      </c>
      <c r="AU27" s="5">
        <f t="shared" si="20"/>
        <v>0</v>
      </c>
      <c r="AV27" s="5">
        <f t="shared" si="21"/>
        <v>0</v>
      </c>
      <c r="AW27" s="5">
        <f t="shared" si="22"/>
        <v>0</v>
      </c>
      <c r="AX27" s="5">
        <f t="shared" si="20"/>
        <v>0</v>
      </c>
      <c r="AY27" s="5">
        <f t="shared" si="21"/>
        <v>0</v>
      </c>
      <c r="AZ27" s="5">
        <f t="shared" si="22"/>
        <v>0</v>
      </c>
      <c r="BA27" s="5">
        <f t="shared" si="20"/>
        <v>0</v>
      </c>
      <c r="BB27" s="5">
        <f t="shared" si="21"/>
        <v>0</v>
      </c>
      <c r="BC27" s="5">
        <f t="shared" si="22"/>
        <v>0</v>
      </c>
      <c r="BD27" s="5">
        <f t="shared" si="20"/>
        <v>0</v>
      </c>
      <c r="BE27" s="5">
        <f t="shared" si="21"/>
        <v>0</v>
      </c>
      <c r="BF27" s="5">
        <f t="shared" si="22"/>
        <v>0</v>
      </c>
      <c r="BG27" s="144">
        <f t="shared" si="19"/>
        <v>6</v>
      </c>
    </row>
    <row r="28" spans="1:60" ht="13.5" thickBot="1">
      <c r="A28" s="181" t="s">
        <v>10</v>
      </c>
      <c r="B28" s="183">
        <f>SUM(AO6:AQ6,AO18:AQ19,AO35:AQ36,AO52:AQ53)</f>
        <v>10</v>
      </c>
      <c r="C28" s="183"/>
      <c r="D28" s="183"/>
      <c r="E28" s="183">
        <f>SUM(AR6:AT6,AR18:AT19,AR35:AT36,AR52:AT53)</f>
        <v>14</v>
      </c>
      <c r="F28" s="183"/>
      <c r="G28" s="183"/>
      <c r="H28" s="183">
        <f>SUM(AU6:AW6,AU18:AW19,AU35:AW36,AU52:AW53)</f>
        <v>13</v>
      </c>
      <c r="I28" s="183"/>
      <c r="J28" s="183"/>
      <c r="K28" s="183">
        <f>SUM(AX6:AZ6,AX18:AZ19,AX35:AZ36,AX52:AZ53)</f>
        <v>27</v>
      </c>
      <c r="L28" s="183"/>
      <c r="M28" s="183"/>
      <c r="N28" s="183">
        <f>SUM(BA6:BC6,BA18:BC19,BA35:BC36,BA52:BC53)</f>
        <v>33</v>
      </c>
      <c r="O28" s="183"/>
      <c r="P28" s="183"/>
      <c r="Q28" s="182">
        <f>SUM(BD6:BF6,BD18:BF19,BD35:BF36,BD52:BF53)</f>
        <v>20</v>
      </c>
      <c r="R28" s="182"/>
      <c r="S28" s="182"/>
      <c r="T28" s="192">
        <f t="shared" ref="T28" si="41">SUM(B28:S29)</f>
        <v>117</v>
      </c>
      <c r="U28" s="191"/>
      <c r="BG28" s="144">
        <f t="shared" si="19"/>
        <v>0</v>
      </c>
    </row>
    <row r="29" spans="1:60">
      <c r="A29" s="181"/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2"/>
      <c r="R29" s="182"/>
      <c r="S29" s="182"/>
      <c r="T29" s="192"/>
      <c r="U29" s="191"/>
      <c r="AA29" s="5" t="s">
        <v>124</v>
      </c>
      <c r="AB29" s="140" t="s">
        <v>127</v>
      </c>
      <c r="AC29" s="174" t="str">
        <f>'3_PDC'!U6</f>
        <v>I Periodo</v>
      </c>
      <c r="AD29" s="175"/>
      <c r="AE29" s="176"/>
      <c r="AF29" s="174" t="str">
        <f>'3_PDC'!X6</f>
        <v>II Periodo</v>
      </c>
      <c r="AG29" s="175"/>
      <c r="AH29" s="177"/>
      <c r="AI29" s="178" t="str">
        <f>'3_PDC'!AA6</f>
        <v>Totale</v>
      </c>
      <c r="BG29" s="144">
        <f t="shared" si="19"/>
        <v>0</v>
      </c>
    </row>
    <row r="30" spans="1:60" ht="13.5" thickBot="1">
      <c r="A30" s="181" t="s">
        <v>9</v>
      </c>
      <c r="B30" s="183">
        <f>SUM(AO7:AQ7,AO20:AQ21,AO37:AQ38,AO54:AQ55)</f>
        <v>15</v>
      </c>
      <c r="C30" s="183"/>
      <c r="D30" s="183"/>
      <c r="E30" s="183">
        <f>SUM(AR7:AT7,AR20:AT21,AR37:AT38,AR54:AT55)</f>
        <v>4</v>
      </c>
      <c r="F30" s="183"/>
      <c r="G30" s="183"/>
      <c r="H30" s="183">
        <f>SUM(AU7:AW7,AU20:AW21,AU37:AW38,AU54:AW55)</f>
        <v>11</v>
      </c>
      <c r="I30" s="183"/>
      <c r="J30" s="183"/>
      <c r="K30" s="182">
        <f>SUM(AX7:AZ7,AX20:AZ21,AX37:AZ38,AX54:AZ55)</f>
        <v>39</v>
      </c>
      <c r="L30" s="182"/>
      <c r="M30" s="182"/>
      <c r="N30" s="182">
        <f>SUM(BA7:BC7,BA20:BC21,BA37:BC38,BA54:BC55)</f>
        <v>35</v>
      </c>
      <c r="O30" s="182"/>
      <c r="P30" s="182"/>
      <c r="Q30" s="183">
        <f>SUM(BD7:BF7,BD20:BF21,BD37:BF38,BD54:BF55)</f>
        <v>18</v>
      </c>
      <c r="R30" s="183"/>
      <c r="S30" s="183"/>
      <c r="T30" s="192">
        <f t="shared" ref="T30" si="42">SUM(B30:S31)</f>
        <v>122</v>
      </c>
      <c r="U30" s="191"/>
      <c r="AB30" s="141"/>
      <c r="AC30" s="40" t="str">
        <f>'3_PDC'!U7</f>
        <v>Ruolo</v>
      </c>
      <c r="AD30" s="41" t="str">
        <f>'3_PDC'!V7</f>
        <v>Ore</v>
      </c>
      <c r="AE30" s="42" t="str">
        <f>'3_PDC'!W7</f>
        <v>Fase</v>
      </c>
      <c r="AF30" s="40" t="str">
        <f>'3_PDC'!X7</f>
        <v>Ruolo</v>
      </c>
      <c r="AG30" s="41" t="str">
        <f>'3_PDC'!Y7</f>
        <v>Ore</v>
      </c>
      <c r="AH30" s="43" t="str">
        <f>'3_PDC'!Z7</f>
        <v>Fase</v>
      </c>
      <c r="AI30" s="179"/>
      <c r="AK30" s="5">
        <f>SUM(AI31:AI44)</f>
        <v>373</v>
      </c>
      <c r="BG30" s="144">
        <f t="shared" si="19"/>
        <v>0</v>
      </c>
    </row>
    <row r="31" spans="1:60">
      <c r="A31" s="181"/>
      <c r="B31" s="183"/>
      <c r="C31" s="183"/>
      <c r="D31" s="183"/>
      <c r="E31" s="183"/>
      <c r="F31" s="183"/>
      <c r="G31" s="183"/>
      <c r="H31" s="183"/>
      <c r="I31" s="183"/>
      <c r="J31" s="183"/>
      <c r="K31" s="182"/>
      <c r="L31" s="182"/>
      <c r="M31" s="182"/>
      <c r="N31" s="182"/>
      <c r="O31" s="182"/>
      <c r="P31" s="182"/>
      <c r="Q31" s="183"/>
      <c r="R31" s="183"/>
      <c r="S31" s="183"/>
      <c r="T31" s="192"/>
      <c r="U31" s="191"/>
      <c r="AB31" s="44" t="str">
        <f>'3_PDC'!T8</f>
        <v>Begolo Marco</v>
      </c>
      <c r="AC31" s="45" t="str">
        <f>'3_PDC'!U8</f>
        <v>PR</v>
      </c>
      <c r="AD31" s="46">
        <f>'3_PDC'!V8</f>
        <v>36</v>
      </c>
      <c r="AE31" s="47" t="str">
        <f>'3_PDC'!W8</f>
        <v>PDC 2.1</v>
      </c>
      <c r="AF31" s="45" t="str">
        <f>'3_PDC'!X8</f>
        <v>VE</v>
      </c>
      <c r="AG31" s="46">
        <f>'3_PDC'!Y8</f>
        <v>10</v>
      </c>
      <c r="AH31" s="8" t="str">
        <f>'3_PDC'!Z8</f>
        <v>PDC 4.4</v>
      </c>
      <c r="AI31" s="180">
        <f>'3_PDC'!AA8</f>
        <v>52</v>
      </c>
      <c r="AO31" s="5">
        <f>IF($AC31=AO$2,$AD31,0)</f>
        <v>0</v>
      </c>
      <c r="AP31" s="5">
        <f>IF($AF31=AP$2,$AG31,0)</f>
        <v>0</v>
      </c>
      <c r="AQ31" s="5">
        <f>IF($AI31=AQ$2,$AJ31,0)</f>
        <v>0</v>
      </c>
      <c r="AR31" s="5">
        <f t="shared" ref="AR31:BD44" si="43">IF($AC31=AR$2,$AD31,0)</f>
        <v>0</v>
      </c>
      <c r="AS31" s="5">
        <f t="shared" ref="AS31:BE44" si="44">IF($AF31=AS$2,$AG31,0)</f>
        <v>0</v>
      </c>
      <c r="AT31" s="5">
        <f t="shared" ref="AT31:BF44" si="45">IF($AI31=AT$2,$AJ31,0)</f>
        <v>0</v>
      </c>
      <c r="AU31" s="5">
        <f t="shared" ref="AU31:AU32" si="46">IF($AC31=AU$2,$AD31,0)</f>
        <v>0</v>
      </c>
      <c r="AV31" s="5">
        <f t="shared" ref="AV31:AV32" si="47">IF($AF31=AV$2,$AG31,0)</f>
        <v>0</v>
      </c>
      <c r="AW31" s="5">
        <f t="shared" ref="AW31:AW32" si="48">IF($AI31=AW$2,$AJ31,0)</f>
        <v>0</v>
      </c>
      <c r="AX31" s="5">
        <f t="shared" ref="AX31:AX32" si="49">IF($AC31=AX$2,$AD31,0)</f>
        <v>0</v>
      </c>
      <c r="AY31" s="5">
        <f t="shared" ref="AY31:AY32" si="50">IF($AF31=AY$2,$AG31,0)</f>
        <v>10</v>
      </c>
      <c r="AZ31" s="5">
        <f t="shared" ref="AZ31:AZ32" si="51">IF($AI31=AZ$2,$AJ31,0)</f>
        <v>0</v>
      </c>
      <c r="BA31" s="5">
        <f t="shared" ref="BA31:BA32" si="52">IF($AC31=BA$2,$AD31,0)</f>
        <v>36</v>
      </c>
      <c r="BB31" s="5">
        <f t="shared" ref="BB31:BB32" si="53">IF($AF31=BB$2,$AG31,0)</f>
        <v>0</v>
      </c>
      <c r="BC31" s="5">
        <f t="shared" ref="BC31:BC32" si="54">IF($AI31=BC$2,$AJ31,0)</f>
        <v>0</v>
      </c>
      <c r="BD31" s="5">
        <f t="shared" ref="BD31:BD32" si="55">IF($AC31=BD$2,$AD31,0)</f>
        <v>0</v>
      </c>
      <c r="BE31" s="5">
        <f t="shared" ref="BE31:BE32" si="56">IF($AF31=BE$2,$AG31,0)</f>
        <v>0</v>
      </c>
      <c r="BF31" s="5">
        <f t="shared" ref="BF31:BF32" si="57">IF($AI31=BF$2,$AJ31,0)</f>
        <v>0</v>
      </c>
      <c r="BG31" s="144">
        <f t="shared" si="19"/>
        <v>46</v>
      </c>
      <c r="BH31" s="5">
        <f>SUM(AO31:BF44)</f>
        <v>373</v>
      </c>
    </row>
    <row r="32" spans="1:60">
      <c r="A32" s="181" t="s">
        <v>8</v>
      </c>
      <c r="B32" s="183">
        <f>SUM(AO8:AQ8,AO22:AQ23,AO39:AQ40,AO56:AQ57)</f>
        <v>9</v>
      </c>
      <c r="C32" s="183"/>
      <c r="D32" s="183"/>
      <c r="E32" s="183">
        <f>SUM(AR8:AT8,AR22:AT23,AR39:AT40,AR56:AT57)</f>
        <v>11</v>
      </c>
      <c r="F32" s="183"/>
      <c r="G32" s="183"/>
      <c r="H32" s="183">
        <f>SUM(AU8:AW8,AU22:AW23,AU39:AW40,AU56:AW57)</f>
        <v>12</v>
      </c>
      <c r="I32" s="183"/>
      <c r="J32" s="183"/>
      <c r="K32" s="183">
        <f>SUM(AX8:AZ8,AX22:AZ23,AX39:AZ40,AX56:AZ57)</f>
        <v>30</v>
      </c>
      <c r="L32" s="183"/>
      <c r="M32" s="183"/>
      <c r="N32" s="182">
        <f>SUM(BA8:BC8,BA22:BC23,BA39:BC40,BA56:BC57)</f>
        <v>37</v>
      </c>
      <c r="O32" s="182"/>
      <c r="P32" s="182"/>
      <c r="Q32" s="183">
        <f>SUM(BD8:BF8,BD22:BF23,BD39:BF40,BD56:BF57)</f>
        <v>23</v>
      </c>
      <c r="R32" s="183"/>
      <c r="S32" s="183"/>
      <c r="T32" s="192">
        <f t="shared" ref="T32" si="58">SUM(B32:S33)</f>
        <v>122</v>
      </c>
      <c r="U32" s="191"/>
      <c r="AB32" s="49">
        <f>'3_PDC'!T9</f>
        <v>0</v>
      </c>
      <c r="AC32" s="50">
        <f>'3_PDC'!U9</f>
        <v>0</v>
      </c>
      <c r="AD32" s="51">
        <f>'3_PDC'!V9</f>
        <v>0</v>
      </c>
      <c r="AE32" s="52">
        <f>'3_PDC'!W9</f>
        <v>0</v>
      </c>
      <c r="AF32" s="50" t="str">
        <f>'3_PDC'!X9</f>
        <v>PR</v>
      </c>
      <c r="AG32" s="51">
        <f>'3_PDC'!Y9</f>
        <v>6</v>
      </c>
      <c r="AH32" s="24" t="str">
        <f>'3_PDC'!Z9</f>
        <v>PDC 7</v>
      </c>
      <c r="AI32" s="172"/>
      <c r="AO32" s="5">
        <f>IF($AC32=AO$2,$AD32,0)</f>
        <v>0</v>
      </c>
      <c r="AP32" s="5">
        <f>IF($AF32=AP$2,$AG32,0)</f>
        <v>0</v>
      </c>
      <c r="AQ32" s="5">
        <f>IF($AI32=AQ$2,$AJ32,0)</f>
        <v>0</v>
      </c>
      <c r="AR32" s="5">
        <f t="shared" si="43"/>
        <v>0</v>
      </c>
      <c r="AS32" s="5">
        <f t="shared" si="44"/>
        <v>0</v>
      </c>
      <c r="AT32" s="5">
        <f t="shared" si="45"/>
        <v>0</v>
      </c>
      <c r="AU32" s="5">
        <f t="shared" si="46"/>
        <v>0</v>
      </c>
      <c r="AV32" s="5">
        <f t="shared" si="47"/>
        <v>0</v>
      </c>
      <c r="AW32" s="5">
        <f t="shared" si="48"/>
        <v>0</v>
      </c>
      <c r="AX32" s="5">
        <f t="shared" si="49"/>
        <v>0</v>
      </c>
      <c r="AY32" s="5">
        <f t="shared" si="50"/>
        <v>0</v>
      </c>
      <c r="AZ32" s="5">
        <f t="shared" si="51"/>
        <v>0</v>
      </c>
      <c r="BA32" s="5">
        <f t="shared" si="52"/>
        <v>0</v>
      </c>
      <c r="BB32" s="5">
        <f t="shared" si="53"/>
        <v>6</v>
      </c>
      <c r="BC32" s="5">
        <f t="shared" si="54"/>
        <v>0</v>
      </c>
      <c r="BD32" s="5">
        <f t="shared" si="55"/>
        <v>0</v>
      </c>
      <c r="BE32" s="5">
        <f t="shared" si="56"/>
        <v>0</v>
      </c>
      <c r="BF32" s="5">
        <f t="shared" si="57"/>
        <v>0</v>
      </c>
      <c r="BG32" s="144">
        <f t="shared" si="19"/>
        <v>6</v>
      </c>
    </row>
    <row r="33" spans="1:60">
      <c r="A33" s="181"/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2"/>
      <c r="O33" s="182"/>
      <c r="P33" s="182"/>
      <c r="Q33" s="183"/>
      <c r="R33" s="183"/>
      <c r="S33" s="183"/>
      <c r="T33" s="192"/>
      <c r="U33" s="191"/>
      <c r="AB33" s="44" t="str">
        <f>'3_PDC'!T10</f>
        <v>Facchin Gabriele</v>
      </c>
      <c r="AC33" s="45" t="str">
        <f>'3_PDC'!U10</f>
        <v>VE</v>
      </c>
      <c r="AD33" s="46">
        <f>'3_PDC'!V10</f>
        <v>25</v>
      </c>
      <c r="AE33" s="47" t="str">
        <f>'3_PDC'!W10</f>
        <v>PDC 2.2</v>
      </c>
      <c r="AF33" s="45" t="str">
        <f>'3_PDC'!X10</f>
        <v>PR</v>
      </c>
      <c r="AG33" s="46">
        <f>'3_PDC'!Y10</f>
        <v>15</v>
      </c>
      <c r="AH33" s="8" t="str">
        <f>'3_PDC'!Z10</f>
        <v>PDC 3.1</v>
      </c>
      <c r="AI33" s="172">
        <f>'3_PDC'!AA10</f>
        <v>52</v>
      </c>
      <c r="AO33" s="5">
        <f t="shared" ref="AO33:AO44" si="59">IF($AC33=AO$2,$AD33,0)</f>
        <v>0</v>
      </c>
      <c r="AP33" s="5">
        <f t="shared" ref="AP33:AP44" si="60">IF($AF33=AP$2,$AG33,0)</f>
        <v>0</v>
      </c>
      <c r="AQ33" s="5">
        <f t="shared" ref="AQ33:AQ44" si="61">IF($AI33=AQ$2,$AJ33,0)</f>
        <v>0</v>
      </c>
      <c r="AR33" s="5">
        <f t="shared" si="43"/>
        <v>0</v>
      </c>
      <c r="AS33" s="5">
        <f t="shared" si="44"/>
        <v>0</v>
      </c>
      <c r="AT33" s="5">
        <f t="shared" si="45"/>
        <v>0</v>
      </c>
      <c r="AU33" s="5">
        <f t="shared" si="43"/>
        <v>0</v>
      </c>
      <c r="AV33" s="5">
        <f t="shared" si="44"/>
        <v>0</v>
      </c>
      <c r="AW33" s="5">
        <f t="shared" si="45"/>
        <v>0</v>
      </c>
      <c r="AX33" s="5">
        <f t="shared" si="43"/>
        <v>25</v>
      </c>
      <c r="AY33" s="5">
        <f t="shared" si="44"/>
        <v>0</v>
      </c>
      <c r="AZ33" s="5">
        <f t="shared" si="45"/>
        <v>0</v>
      </c>
      <c r="BA33" s="5">
        <f t="shared" si="43"/>
        <v>0</v>
      </c>
      <c r="BB33" s="5">
        <f t="shared" si="44"/>
        <v>15</v>
      </c>
      <c r="BC33" s="5">
        <f t="shared" si="45"/>
        <v>0</v>
      </c>
      <c r="BD33" s="5">
        <f t="shared" si="43"/>
        <v>0</v>
      </c>
      <c r="BE33" s="5">
        <f t="shared" si="44"/>
        <v>0</v>
      </c>
      <c r="BF33" s="5">
        <f t="shared" si="45"/>
        <v>0</v>
      </c>
      <c r="BG33" s="144">
        <f t="shared" si="19"/>
        <v>40</v>
      </c>
    </row>
    <row r="34" spans="1:60">
      <c r="A34" s="181" t="s">
        <v>13</v>
      </c>
      <c r="B34" s="183">
        <f>SUM(AO9:AQ9,AO24:AQ25,AO41:AQ42,AO58:AQ59)</f>
        <v>6</v>
      </c>
      <c r="C34" s="183"/>
      <c r="D34" s="183"/>
      <c r="E34" s="183">
        <f>SUM(AR9:AT9,AR24:AT25,AR41:AT42,AR58:AT59)</f>
        <v>2</v>
      </c>
      <c r="F34" s="183"/>
      <c r="G34" s="183"/>
      <c r="H34" s="183">
        <f>SUM(AU9:AW9,AU24:AW25,AU41:AW42,AU58:AW59)</f>
        <v>10</v>
      </c>
      <c r="I34" s="183"/>
      <c r="J34" s="183"/>
      <c r="K34" s="182">
        <f>SUM(AX9:AZ9,AX24:AZ25,AX41:AZ42,AX58:AZ59)</f>
        <v>37</v>
      </c>
      <c r="L34" s="182"/>
      <c r="M34" s="182"/>
      <c r="N34" s="182">
        <f>SUM(BA9:BC9,BA24:BC25,BA41:BC42,BA58:BC59)</f>
        <v>40</v>
      </c>
      <c r="O34" s="182"/>
      <c r="P34" s="182"/>
      <c r="Q34" s="182">
        <f>SUM(BD9:BF9,BD24:BF25,BD41:BF42,BD58:BF59)</f>
        <v>25</v>
      </c>
      <c r="R34" s="182"/>
      <c r="S34" s="182"/>
      <c r="T34" s="192">
        <f t="shared" ref="T34" si="62">SUM(B34:S35)</f>
        <v>120</v>
      </c>
      <c r="U34" s="191"/>
      <c r="AB34" s="44">
        <f>'3_PDC'!T11</f>
        <v>0</v>
      </c>
      <c r="AC34" s="45" t="str">
        <f>'3_PDC'!U11</f>
        <v>AM</v>
      </c>
      <c r="AD34" s="46">
        <f>'3_PDC'!V11</f>
        <v>8</v>
      </c>
      <c r="AE34" s="47" t="str">
        <f>'3_PDC'!W11</f>
        <v>PDC 1</v>
      </c>
      <c r="AF34" s="45" t="str">
        <f>'3_PDC'!X11</f>
        <v>PROG</v>
      </c>
      <c r="AG34" s="46">
        <f>'3_PDC'!Y11</f>
        <v>4</v>
      </c>
      <c r="AH34" s="8" t="str">
        <f>'3_PDC'!Z11</f>
        <v>PDC 4.3</v>
      </c>
      <c r="AI34" s="172"/>
      <c r="AO34" s="5">
        <f t="shared" si="59"/>
        <v>0</v>
      </c>
      <c r="AP34" s="5">
        <f t="shared" si="60"/>
        <v>0</v>
      </c>
      <c r="AQ34" s="5">
        <f t="shared" si="61"/>
        <v>0</v>
      </c>
      <c r="AR34" s="5">
        <f t="shared" si="43"/>
        <v>8</v>
      </c>
      <c r="AS34" s="5">
        <f t="shared" si="44"/>
        <v>0</v>
      </c>
      <c r="AT34" s="5">
        <f t="shared" si="45"/>
        <v>0</v>
      </c>
      <c r="AU34" s="5">
        <f t="shared" si="43"/>
        <v>0</v>
      </c>
      <c r="AV34" s="5">
        <f t="shared" si="44"/>
        <v>0</v>
      </c>
      <c r="AW34" s="5">
        <f t="shared" si="45"/>
        <v>0</v>
      </c>
      <c r="AX34" s="5">
        <f t="shared" si="43"/>
        <v>0</v>
      </c>
      <c r="AY34" s="5">
        <f t="shared" si="44"/>
        <v>0</v>
      </c>
      <c r="AZ34" s="5">
        <f t="shared" si="45"/>
        <v>0</v>
      </c>
      <c r="BA34" s="5">
        <f t="shared" si="43"/>
        <v>0</v>
      </c>
      <c r="BB34" s="5">
        <f t="shared" si="44"/>
        <v>0</v>
      </c>
      <c r="BC34" s="5">
        <f t="shared" si="45"/>
        <v>0</v>
      </c>
      <c r="BD34" s="5">
        <f t="shared" si="43"/>
        <v>0</v>
      </c>
      <c r="BE34" s="5">
        <f t="shared" si="44"/>
        <v>4</v>
      </c>
      <c r="BF34" s="5">
        <f t="shared" si="45"/>
        <v>0</v>
      </c>
      <c r="BG34" s="144">
        <f t="shared" si="19"/>
        <v>12</v>
      </c>
    </row>
    <row r="35" spans="1:60">
      <c r="A35" s="181"/>
      <c r="B35" s="183"/>
      <c r="C35" s="183"/>
      <c r="D35" s="183"/>
      <c r="E35" s="183"/>
      <c r="F35" s="183"/>
      <c r="G35" s="183"/>
      <c r="H35" s="183"/>
      <c r="I35" s="183"/>
      <c r="J35" s="183"/>
      <c r="K35" s="182"/>
      <c r="L35" s="182"/>
      <c r="M35" s="182"/>
      <c r="N35" s="182"/>
      <c r="O35" s="182"/>
      <c r="P35" s="182"/>
      <c r="Q35" s="182"/>
      <c r="R35" s="182"/>
      <c r="S35" s="182"/>
      <c r="T35" s="192"/>
      <c r="U35" s="191"/>
      <c r="AB35" s="53" t="str">
        <f>'3_PDC'!T12</f>
        <v>Cornaglia Alessando</v>
      </c>
      <c r="AC35" s="54" t="str">
        <f>'3_PDC'!U12</f>
        <v>PROG</v>
      </c>
      <c r="AD35" s="55">
        <f>'3_PDC'!V12</f>
        <v>20</v>
      </c>
      <c r="AE35" s="56" t="str">
        <f>'3_PDC'!W12</f>
        <v>PDC 4.1</v>
      </c>
      <c r="AF35" s="54" t="str">
        <f>'3_PDC'!X12</f>
        <v>RE</v>
      </c>
      <c r="AG35" s="55">
        <f>'3_PDC'!Y12</f>
        <v>10</v>
      </c>
      <c r="AH35" s="152" t="str">
        <f>'3_PDC'!Z12</f>
        <v>PDC 4.4 e 5</v>
      </c>
      <c r="AI35" s="172">
        <f>'3_PDC'!AA12</f>
        <v>52</v>
      </c>
      <c r="AO35" s="5">
        <f t="shared" si="59"/>
        <v>0</v>
      </c>
      <c r="AP35" s="5">
        <f t="shared" si="60"/>
        <v>10</v>
      </c>
      <c r="AQ35" s="5">
        <f t="shared" si="61"/>
        <v>0</v>
      </c>
      <c r="AR35" s="5">
        <f t="shared" si="43"/>
        <v>0</v>
      </c>
      <c r="AS35" s="5">
        <f t="shared" si="44"/>
        <v>0</v>
      </c>
      <c r="AT35" s="5">
        <f t="shared" si="45"/>
        <v>0</v>
      </c>
      <c r="AU35" s="5">
        <f t="shared" si="43"/>
        <v>0</v>
      </c>
      <c r="AV35" s="5">
        <f t="shared" si="44"/>
        <v>0</v>
      </c>
      <c r="AW35" s="5">
        <f t="shared" si="45"/>
        <v>0</v>
      </c>
      <c r="AX35" s="5">
        <f t="shared" si="43"/>
        <v>0</v>
      </c>
      <c r="AY35" s="5">
        <f t="shared" si="44"/>
        <v>0</v>
      </c>
      <c r="AZ35" s="5">
        <f t="shared" si="45"/>
        <v>0</v>
      </c>
      <c r="BA35" s="5">
        <f t="shared" si="43"/>
        <v>0</v>
      </c>
      <c r="BB35" s="5">
        <f t="shared" si="44"/>
        <v>0</v>
      </c>
      <c r="BC35" s="5">
        <f t="shared" si="45"/>
        <v>0</v>
      </c>
      <c r="BD35" s="5">
        <f t="shared" si="43"/>
        <v>20</v>
      </c>
      <c r="BE35" s="5">
        <f t="shared" si="44"/>
        <v>0</v>
      </c>
      <c r="BF35" s="5">
        <f t="shared" si="45"/>
        <v>0</v>
      </c>
      <c r="BG35" s="144">
        <f t="shared" si="19"/>
        <v>30</v>
      </c>
    </row>
    <row r="36" spans="1:60">
      <c r="A36" s="181" t="s">
        <v>12</v>
      </c>
      <c r="B36" s="183">
        <f>SUM(AO10:AQ10,AO26:AQ27,AO43:AQ44,AO60:AQ61)</f>
        <v>12</v>
      </c>
      <c r="C36" s="183"/>
      <c r="D36" s="183"/>
      <c r="E36" s="183">
        <f>SUM(AR10:AT10,AR26:AT27,AR43:AT44,AR60:AT61)</f>
        <v>18</v>
      </c>
      <c r="F36" s="183"/>
      <c r="G36" s="183"/>
      <c r="H36" s="183">
        <f>SUM(AU10:AW10,AU26:AW27,AU43:AW44,AU60:AW61)</f>
        <v>7</v>
      </c>
      <c r="I36" s="183"/>
      <c r="J36" s="183"/>
      <c r="K36" s="182">
        <f>SUM(AX10:AZ10,AX26:AZ27,AX43:AZ44,AX60:AZ61)</f>
        <v>51</v>
      </c>
      <c r="L36" s="182"/>
      <c r="M36" s="182"/>
      <c r="N36" s="183">
        <f>SUM(BA10:BC10,BA26:BC27,BA43:BC44,BA60:BC61)</f>
        <v>10</v>
      </c>
      <c r="O36" s="183"/>
      <c r="P36" s="183"/>
      <c r="Q36" s="183">
        <f>SUM(BD10:BF10,BD26:BF27,BD43:BF44,BD60:BF61)</f>
        <v>18</v>
      </c>
      <c r="R36" s="183"/>
      <c r="S36" s="183"/>
      <c r="T36" s="192">
        <f t="shared" ref="T36" si="63">SUM(B36:S37)</f>
        <v>116</v>
      </c>
      <c r="U36" s="191"/>
      <c r="AB36" s="49">
        <f>'3_PDC'!T13</f>
        <v>0</v>
      </c>
      <c r="AC36" s="50" t="str">
        <f>'3_PDC'!U13</f>
        <v>VE</v>
      </c>
      <c r="AD36" s="51">
        <f>'3_PDC'!V13</f>
        <v>12</v>
      </c>
      <c r="AE36" s="52" t="str">
        <f>'3_PDC'!W13</f>
        <v>PDC 2.4</v>
      </c>
      <c r="AF36" s="50" t="str">
        <f>'3_PDC'!X13</f>
        <v>PR</v>
      </c>
      <c r="AG36" s="51">
        <f>'3_PDC'!Y13</f>
        <v>10</v>
      </c>
      <c r="AH36" s="24" t="str">
        <f>'3_PDC'!Z13</f>
        <v>PDC 7</v>
      </c>
      <c r="AI36" s="172"/>
      <c r="AO36" s="5">
        <f t="shared" si="59"/>
        <v>0</v>
      </c>
      <c r="AP36" s="5">
        <f t="shared" si="60"/>
        <v>0</v>
      </c>
      <c r="AQ36" s="5">
        <f t="shared" si="61"/>
        <v>0</v>
      </c>
      <c r="AR36" s="5">
        <f t="shared" si="43"/>
        <v>0</v>
      </c>
      <c r="AS36" s="5">
        <f t="shared" si="44"/>
        <v>0</v>
      </c>
      <c r="AT36" s="5">
        <f t="shared" si="45"/>
        <v>0</v>
      </c>
      <c r="AU36" s="5">
        <f t="shared" si="43"/>
        <v>0</v>
      </c>
      <c r="AV36" s="5">
        <f t="shared" si="44"/>
        <v>0</v>
      </c>
      <c r="AW36" s="5">
        <f t="shared" si="45"/>
        <v>0</v>
      </c>
      <c r="AX36" s="5">
        <f t="shared" si="43"/>
        <v>12</v>
      </c>
      <c r="AY36" s="5">
        <f t="shared" si="44"/>
        <v>0</v>
      </c>
      <c r="AZ36" s="5">
        <f t="shared" si="45"/>
        <v>0</v>
      </c>
      <c r="BA36" s="5">
        <f t="shared" si="43"/>
        <v>0</v>
      </c>
      <c r="BB36" s="5">
        <f t="shared" si="44"/>
        <v>10</v>
      </c>
      <c r="BC36" s="5">
        <f t="shared" si="45"/>
        <v>0</v>
      </c>
      <c r="BD36" s="5">
        <f t="shared" si="43"/>
        <v>0</v>
      </c>
      <c r="BE36" s="5">
        <f t="shared" si="44"/>
        <v>0</v>
      </c>
      <c r="BF36" s="5">
        <f t="shared" si="45"/>
        <v>0</v>
      </c>
      <c r="BG36" s="144">
        <f t="shared" si="19"/>
        <v>22</v>
      </c>
    </row>
    <row r="37" spans="1:60">
      <c r="A37" s="181"/>
      <c r="B37" s="183"/>
      <c r="C37" s="183"/>
      <c r="D37" s="183"/>
      <c r="E37" s="183"/>
      <c r="F37" s="183"/>
      <c r="G37" s="183"/>
      <c r="H37" s="183"/>
      <c r="I37" s="183"/>
      <c r="J37" s="183"/>
      <c r="K37" s="182"/>
      <c r="L37" s="182"/>
      <c r="M37" s="182"/>
      <c r="N37" s="183"/>
      <c r="O37" s="183"/>
      <c r="P37" s="183"/>
      <c r="Q37" s="183"/>
      <c r="R37" s="183"/>
      <c r="S37" s="183"/>
      <c r="T37" s="192"/>
      <c r="U37" s="191"/>
      <c r="AB37" s="44" t="str">
        <f>'3_PDC'!T14</f>
        <v>Dalla Pietà Massimo</v>
      </c>
      <c r="AC37" s="45" t="str">
        <f>'3_PDC'!U14</f>
        <v>RE</v>
      </c>
      <c r="AD37" s="46">
        <f>'3_PDC'!V14</f>
        <v>11</v>
      </c>
      <c r="AE37" s="125" t="str">
        <f>'3_PDC'!W14</f>
        <v>tutte</v>
      </c>
      <c r="AF37" s="45" t="str">
        <f>'3_PDC'!X14</f>
        <v>PROG</v>
      </c>
      <c r="AG37" s="46">
        <f>'3_PDC'!Y14</f>
        <v>18</v>
      </c>
      <c r="AH37" s="8" t="str">
        <f>'3_PDC'!Z14</f>
        <v>PDC 4.3</v>
      </c>
      <c r="AI37" s="172">
        <f>'3_PDC'!AA14</f>
        <v>57</v>
      </c>
      <c r="AO37" s="5">
        <f t="shared" si="59"/>
        <v>11</v>
      </c>
      <c r="AP37" s="5">
        <f t="shared" si="60"/>
        <v>0</v>
      </c>
      <c r="AQ37" s="5">
        <f t="shared" si="61"/>
        <v>0</v>
      </c>
      <c r="AR37" s="5">
        <f t="shared" si="43"/>
        <v>0</v>
      </c>
      <c r="AS37" s="5">
        <f t="shared" si="44"/>
        <v>0</v>
      </c>
      <c r="AT37" s="5">
        <f t="shared" si="45"/>
        <v>0</v>
      </c>
      <c r="AU37" s="5">
        <f t="shared" si="43"/>
        <v>0</v>
      </c>
      <c r="AV37" s="5">
        <f t="shared" si="44"/>
        <v>0</v>
      </c>
      <c r="AW37" s="5">
        <f t="shared" si="45"/>
        <v>0</v>
      </c>
      <c r="AX37" s="5">
        <f t="shared" si="43"/>
        <v>0</v>
      </c>
      <c r="AY37" s="5">
        <f t="shared" si="44"/>
        <v>0</v>
      </c>
      <c r="AZ37" s="5">
        <f t="shared" si="45"/>
        <v>0</v>
      </c>
      <c r="BA37" s="5">
        <f t="shared" si="43"/>
        <v>0</v>
      </c>
      <c r="BB37" s="5">
        <f t="shared" si="44"/>
        <v>0</v>
      </c>
      <c r="BC37" s="5">
        <f t="shared" si="45"/>
        <v>0</v>
      </c>
      <c r="BD37" s="5">
        <f t="shared" si="43"/>
        <v>0</v>
      </c>
      <c r="BE37" s="5">
        <f t="shared" si="44"/>
        <v>18</v>
      </c>
      <c r="BF37" s="5">
        <f t="shared" si="45"/>
        <v>0</v>
      </c>
      <c r="BG37" s="144">
        <f t="shared" si="19"/>
        <v>29</v>
      </c>
    </row>
    <row r="38" spans="1:60">
      <c r="A38" s="190" t="s">
        <v>14</v>
      </c>
      <c r="B38" s="183">
        <f>SUM(B24:D37)</f>
        <v>82</v>
      </c>
      <c r="C38" s="183"/>
      <c r="D38" s="183"/>
      <c r="E38" s="183">
        <f t="shared" ref="E38" si="64">SUM(E24:G37)</f>
        <v>69</v>
      </c>
      <c r="F38" s="183"/>
      <c r="G38" s="183"/>
      <c r="H38" s="183">
        <f>SUM(H24:J37)</f>
        <v>79</v>
      </c>
      <c r="I38" s="183"/>
      <c r="J38" s="183"/>
      <c r="K38" s="183">
        <f t="shared" ref="K38" si="65">SUM(K24:M37)</f>
        <v>235</v>
      </c>
      <c r="L38" s="183"/>
      <c r="M38" s="183"/>
      <c r="N38" s="183">
        <f t="shared" ref="N38" si="66">SUM(N24:P37)</f>
        <v>243</v>
      </c>
      <c r="O38" s="183"/>
      <c r="P38" s="183"/>
      <c r="Q38" s="183">
        <f>SUM(Q24:S37)</f>
        <v>120</v>
      </c>
      <c r="R38" s="183"/>
      <c r="S38" s="183"/>
      <c r="T38" s="192">
        <f>SUM(B38:S39)</f>
        <v>828</v>
      </c>
      <c r="U38" s="191"/>
      <c r="AB38" s="44">
        <f>'3_PDC'!T15</f>
        <v>0</v>
      </c>
      <c r="AC38" s="45" t="str">
        <f>'3_PDC'!U15</f>
        <v>PR</v>
      </c>
      <c r="AD38" s="46">
        <f>'3_PDC'!V15</f>
        <v>24</v>
      </c>
      <c r="AE38" s="47" t="str">
        <f>'3_PDC'!W15</f>
        <v>PDC 2.1</v>
      </c>
      <c r="AF38" s="45" t="str">
        <f>'3_PDC'!X15</f>
        <v>AM</v>
      </c>
      <c r="AG38" s="46">
        <f>'3_PDC'!Y15</f>
        <v>4</v>
      </c>
      <c r="AH38" s="8" t="str">
        <f>'3_PDC'!Z15</f>
        <v>PDC 7</v>
      </c>
      <c r="AI38" s="172"/>
      <c r="AO38" s="5">
        <f t="shared" si="59"/>
        <v>0</v>
      </c>
      <c r="AP38" s="5">
        <f t="shared" si="60"/>
        <v>0</v>
      </c>
      <c r="AQ38" s="5">
        <f t="shared" si="61"/>
        <v>0</v>
      </c>
      <c r="AR38" s="5">
        <f t="shared" si="43"/>
        <v>0</v>
      </c>
      <c r="AS38" s="5">
        <f t="shared" si="44"/>
        <v>4</v>
      </c>
      <c r="AT38" s="5">
        <f t="shared" si="45"/>
        <v>0</v>
      </c>
      <c r="AU38" s="5">
        <f t="shared" si="43"/>
        <v>0</v>
      </c>
      <c r="AV38" s="5">
        <f t="shared" si="44"/>
        <v>0</v>
      </c>
      <c r="AW38" s="5">
        <f t="shared" si="45"/>
        <v>0</v>
      </c>
      <c r="AX38" s="5">
        <f t="shared" si="43"/>
        <v>0</v>
      </c>
      <c r="AY38" s="5">
        <f t="shared" si="44"/>
        <v>0</v>
      </c>
      <c r="AZ38" s="5">
        <f t="shared" si="45"/>
        <v>0</v>
      </c>
      <c r="BA38" s="5">
        <f t="shared" si="43"/>
        <v>24</v>
      </c>
      <c r="BB38" s="5">
        <f t="shared" si="44"/>
        <v>0</v>
      </c>
      <c r="BC38" s="5">
        <f t="shared" si="45"/>
        <v>0</v>
      </c>
      <c r="BD38" s="5">
        <f t="shared" si="43"/>
        <v>0</v>
      </c>
      <c r="BE38" s="5">
        <f t="shared" si="44"/>
        <v>0</v>
      </c>
      <c r="BF38" s="5">
        <f t="shared" si="45"/>
        <v>0</v>
      </c>
      <c r="BG38" s="144">
        <f t="shared" si="19"/>
        <v>28</v>
      </c>
    </row>
    <row r="39" spans="1:60">
      <c r="A39" s="190"/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92"/>
      <c r="U39" s="191"/>
      <c r="AB39" s="53" t="str">
        <f>'3_PDC'!T16</f>
        <v>Braghetto Lorenzo</v>
      </c>
      <c r="AC39" s="54" t="str">
        <f>'3_PDC'!U16</f>
        <v>PR</v>
      </c>
      <c r="AD39" s="55">
        <f>'3_PDC'!V16</f>
        <v>20</v>
      </c>
      <c r="AE39" s="56" t="str">
        <f>'3_PDC'!W16</f>
        <v>PDC 2.3</v>
      </c>
      <c r="AF39" s="54" t="str">
        <f>'3_PDC'!X16</f>
        <v>VE</v>
      </c>
      <c r="AG39" s="55">
        <f>'3_PDC'!Y16</f>
        <v>10</v>
      </c>
      <c r="AH39" s="18" t="str">
        <f>'3_PDC'!Z16</f>
        <v>PDC 4.4</v>
      </c>
      <c r="AI39" s="172">
        <f>'3_PDC'!AA16</f>
        <v>54</v>
      </c>
      <c r="AO39" s="5">
        <f t="shared" si="59"/>
        <v>0</v>
      </c>
      <c r="AP39" s="5">
        <f t="shared" si="60"/>
        <v>0</v>
      </c>
      <c r="AQ39" s="5">
        <f t="shared" si="61"/>
        <v>0</v>
      </c>
      <c r="AR39" s="5">
        <f t="shared" si="43"/>
        <v>0</v>
      </c>
      <c r="AS39" s="5">
        <f t="shared" si="44"/>
        <v>0</v>
      </c>
      <c r="AT39" s="5">
        <f t="shared" si="45"/>
        <v>0</v>
      </c>
      <c r="AU39" s="5">
        <f t="shared" si="43"/>
        <v>0</v>
      </c>
      <c r="AV39" s="5">
        <f t="shared" si="44"/>
        <v>0</v>
      </c>
      <c r="AW39" s="5">
        <f t="shared" si="45"/>
        <v>0</v>
      </c>
      <c r="AX39" s="5">
        <f t="shared" si="43"/>
        <v>0</v>
      </c>
      <c r="AY39" s="5">
        <f t="shared" si="44"/>
        <v>10</v>
      </c>
      <c r="AZ39" s="5">
        <f t="shared" si="45"/>
        <v>0</v>
      </c>
      <c r="BA39" s="5">
        <f t="shared" si="43"/>
        <v>20</v>
      </c>
      <c r="BB39" s="5">
        <f t="shared" si="44"/>
        <v>0</v>
      </c>
      <c r="BC39" s="5">
        <f t="shared" si="45"/>
        <v>0</v>
      </c>
      <c r="BD39" s="5">
        <f t="shared" si="43"/>
        <v>0</v>
      </c>
      <c r="BE39" s="5">
        <f t="shared" si="44"/>
        <v>0</v>
      </c>
      <c r="BF39" s="5">
        <f t="shared" si="45"/>
        <v>0</v>
      </c>
      <c r="BG39" s="144">
        <f t="shared" si="19"/>
        <v>30</v>
      </c>
    </row>
    <row r="40" spans="1:60">
      <c r="A40" s="139"/>
      <c r="AB40" s="49">
        <f>'3_PDC'!T17</f>
        <v>0</v>
      </c>
      <c r="AC40" s="50" t="str">
        <f>'3_PDC'!U17</f>
        <v>PROG</v>
      </c>
      <c r="AD40" s="51">
        <f>'3_PDC'!V17</f>
        <v>15</v>
      </c>
      <c r="AE40" s="52" t="str">
        <f>'3_PDC'!W17</f>
        <v>PDC 4.1</v>
      </c>
      <c r="AF40" s="50" t="str">
        <f>'3_PDC'!X17</f>
        <v>RE</v>
      </c>
      <c r="AG40" s="51">
        <f>'3_PDC'!Y17</f>
        <v>9</v>
      </c>
      <c r="AH40" s="24" t="str">
        <f>'3_PDC'!Z17</f>
        <v>PDC 7</v>
      </c>
      <c r="AI40" s="172"/>
      <c r="AO40" s="5">
        <f t="shared" si="59"/>
        <v>0</v>
      </c>
      <c r="AP40" s="5">
        <f t="shared" si="60"/>
        <v>9</v>
      </c>
      <c r="AQ40" s="5">
        <f t="shared" si="61"/>
        <v>0</v>
      </c>
      <c r="AR40" s="5">
        <f t="shared" si="43"/>
        <v>0</v>
      </c>
      <c r="AS40" s="5">
        <f t="shared" si="44"/>
        <v>0</v>
      </c>
      <c r="AT40" s="5">
        <f t="shared" si="45"/>
        <v>0</v>
      </c>
      <c r="AU40" s="5">
        <f t="shared" si="43"/>
        <v>0</v>
      </c>
      <c r="AV40" s="5">
        <f t="shared" si="44"/>
        <v>0</v>
      </c>
      <c r="AW40" s="5">
        <f t="shared" si="45"/>
        <v>0</v>
      </c>
      <c r="AX40" s="5">
        <f t="shared" si="43"/>
        <v>0</v>
      </c>
      <c r="AY40" s="5">
        <f t="shared" si="44"/>
        <v>0</v>
      </c>
      <c r="AZ40" s="5">
        <f t="shared" si="45"/>
        <v>0</v>
      </c>
      <c r="BA40" s="5">
        <f t="shared" si="43"/>
        <v>0</v>
      </c>
      <c r="BB40" s="5">
        <f t="shared" si="44"/>
        <v>0</v>
      </c>
      <c r="BC40" s="5">
        <f t="shared" si="45"/>
        <v>0</v>
      </c>
      <c r="BD40" s="5">
        <f t="shared" si="43"/>
        <v>15</v>
      </c>
      <c r="BE40" s="5">
        <f t="shared" si="44"/>
        <v>0</v>
      </c>
      <c r="BF40" s="5">
        <f t="shared" si="45"/>
        <v>0</v>
      </c>
      <c r="BG40" s="144">
        <f t="shared" si="19"/>
        <v>24</v>
      </c>
    </row>
    <row r="41" spans="1:60">
      <c r="A41" s="139"/>
      <c r="AB41" s="44" t="str">
        <f>'3_PDC'!T18</f>
        <v>Quadrio Giacomo</v>
      </c>
      <c r="AC41" s="45" t="str">
        <f>'3_PDC'!U18</f>
        <v>PROG</v>
      </c>
      <c r="AD41" s="46">
        <f>'3_PDC'!V18</f>
        <v>25</v>
      </c>
      <c r="AE41" s="47" t="str">
        <f>'3_PDC'!W18</f>
        <v>PDC 4.1</v>
      </c>
      <c r="AF41" s="45" t="str">
        <f>'3_PDC'!X18</f>
        <v>AM</v>
      </c>
      <c r="AG41" s="46">
        <f>'3_PDC'!Y18</f>
        <v>2</v>
      </c>
      <c r="AH41" s="107" t="str">
        <f>'3_PDC'!Z18</f>
        <v>PDC 6</v>
      </c>
      <c r="AI41" s="172">
        <f>'3_PDC'!AA18</f>
        <v>54</v>
      </c>
      <c r="AO41" s="5">
        <f t="shared" si="59"/>
        <v>0</v>
      </c>
      <c r="AP41" s="5">
        <f t="shared" si="60"/>
        <v>0</v>
      </c>
      <c r="AQ41" s="5">
        <f t="shared" si="61"/>
        <v>0</v>
      </c>
      <c r="AR41" s="5">
        <f t="shared" si="43"/>
        <v>0</v>
      </c>
      <c r="AS41" s="5">
        <f t="shared" si="44"/>
        <v>2</v>
      </c>
      <c r="AT41" s="5">
        <f t="shared" si="45"/>
        <v>0</v>
      </c>
      <c r="AU41" s="5">
        <f t="shared" si="43"/>
        <v>0</v>
      </c>
      <c r="AV41" s="5">
        <f t="shared" si="44"/>
        <v>0</v>
      </c>
      <c r="AW41" s="5">
        <f t="shared" si="45"/>
        <v>0</v>
      </c>
      <c r="AX41" s="5">
        <f t="shared" si="43"/>
        <v>0</v>
      </c>
      <c r="AY41" s="5">
        <f t="shared" si="44"/>
        <v>0</v>
      </c>
      <c r="AZ41" s="5">
        <f t="shared" si="45"/>
        <v>0</v>
      </c>
      <c r="BA41" s="5">
        <f t="shared" si="43"/>
        <v>0</v>
      </c>
      <c r="BB41" s="5">
        <f t="shared" si="44"/>
        <v>0</v>
      </c>
      <c r="BC41" s="5">
        <f t="shared" si="45"/>
        <v>0</v>
      </c>
      <c r="BD41" s="5">
        <f t="shared" si="43"/>
        <v>25</v>
      </c>
      <c r="BE41" s="5">
        <f t="shared" si="44"/>
        <v>0</v>
      </c>
      <c r="BF41" s="5">
        <f t="shared" si="45"/>
        <v>0</v>
      </c>
      <c r="BG41" s="144">
        <f t="shared" si="19"/>
        <v>27</v>
      </c>
    </row>
    <row r="42" spans="1:60">
      <c r="A42" s="139"/>
      <c r="AB42" s="44">
        <f>'3_PDC'!T19</f>
        <v>0</v>
      </c>
      <c r="AC42" s="45" t="str">
        <f>'3_PDC'!U19</f>
        <v>PR</v>
      </c>
      <c r="AD42" s="46">
        <f>'3_PDC'!V19</f>
        <v>10</v>
      </c>
      <c r="AE42" s="47" t="str">
        <f>'3_PDC'!W19</f>
        <v>PDC 2.3</v>
      </c>
      <c r="AF42" s="45" t="str">
        <f>'3_PDC'!X19</f>
        <v>VE</v>
      </c>
      <c r="AG42" s="46">
        <f>'3_PDC'!Y19</f>
        <v>17</v>
      </c>
      <c r="AH42" s="8" t="str">
        <f>'3_PDC'!Z19</f>
        <v>PDC 3.2, 5 e 7</v>
      </c>
      <c r="AI42" s="172"/>
      <c r="AO42" s="5">
        <f t="shared" si="59"/>
        <v>0</v>
      </c>
      <c r="AP42" s="5">
        <f t="shared" si="60"/>
        <v>0</v>
      </c>
      <c r="AQ42" s="5">
        <f t="shared" si="61"/>
        <v>0</v>
      </c>
      <c r="AR42" s="5">
        <f t="shared" si="43"/>
        <v>0</v>
      </c>
      <c r="AS42" s="5">
        <f t="shared" si="44"/>
        <v>0</v>
      </c>
      <c r="AT42" s="5">
        <f t="shared" si="45"/>
        <v>0</v>
      </c>
      <c r="AU42" s="5">
        <f t="shared" si="43"/>
        <v>0</v>
      </c>
      <c r="AV42" s="5">
        <f t="shared" si="44"/>
        <v>0</v>
      </c>
      <c r="AW42" s="5">
        <f t="shared" si="45"/>
        <v>0</v>
      </c>
      <c r="AX42" s="5">
        <f t="shared" si="43"/>
        <v>0</v>
      </c>
      <c r="AY42" s="5">
        <f t="shared" si="44"/>
        <v>17</v>
      </c>
      <c r="AZ42" s="5">
        <f t="shared" si="45"/>
        <v>0</v>
      </c>
      <c r="BA42" s="5">
        <f t="shared" si="43"/>
        <v>10</v>
      </c>
      <c r="BB42" s="5">
        <f t="shared" si="44"/>
        <v>0</v>
      </c>
      <c r="BC42" s="5">
        <f t="shared" si="45"/>
        <v>0</v>
      </c>
      <c r="BD42" s="5">
        <f t="shared" si="43"/>
        <v>0</v>
      </c>
      <c r="BE42" s="5">
        <f t="shared" si="44"/>
        <v>0</v>
      </c>
      <c r="BF42" s="5">
        <f t="shared" si="45"/>
        <v>0</v>
      </c>
      <c r="BG42" s="144">
        <f t="shared" si="19"/>
        <v>27</v>
      </c>
    </row>
    <row r="43" spans="1:60">
      <c r="A43" s="139"/>
      <c r="AB43" s="53" t="str">
        <f>'3_PDC'!T20</f>
        <v>Maggiolo Giorgio</v>
      </c>
      <c r="AC43" s="54" t="str">
        <f>'3_PDC'!U20</f>
        <v>VE</v>
      </c>
      <c r="AD43" s="55">
        <f>'3_PDC'!V20</f>
        <v>30</v>
      </c>
      <c r="AE43" s="56" t="str">
        <f>'3_PDC'!W20</f>
        <v>PDC 4.2</v>
      </c>
      <c r="AF43" s="54" t="str">
        <f>'3_PDC'!X20</f>
        <v>PROG</v>
      </c>
      <c r="AG43" s="55">
        <f>'3_PDC'!Y20</f>
        <v>18</v>
      </c>
      <c r="AH43" s="18" t="str">
        <f>'3_PDC'!Z20</f>
        <v>PDC 4.3</v>
      </c>
      <c r="AI43" s="172">
        <f>'3_PDC'!AA20</f>
        <v>52</v>
      </c>
      <c r="AO43" s="5">
        <f t="shared" si="59"/>
        <v>0</v>
      </c>
      <c r="AP43" s="5">
        <f t="shared" si="60"/>
        <v>0</v>
      </c>
      <c r="AQ43" s="5">
        <f t="shared" si="61"/>
        <v>0</v>
      </c>
      <c r="AR43" s="5">
        <f t="shared" si="43"/>
        <v>0</v>
      </c>
      <c r="AS43" s="5">
        <f t="shared" si="44"/>
        <v>0</v>
      </c>
      <c r="AT43" s="5">
        <f t="shared" si="45"/>
        <v>0</v>
      </c>
      <c r="AU43" s="5">
        <f t="shared" si="43"/>
        <v>0</v>
      </c>
      <c r="AV43" s="5">
        <f t="shared" si="44"/>
        <v>0</v>
      </c>
      <c r="AW43" s="5">
        <f t="shared" si="45"/>
        <v>0</v>
      </c>
      <c r="AX43" s="5">
        <f t="shared" si="43"/>
        <v>30</v>
      </c>
      <c r="AY43" s="5">
        <f t="shared" si="44"/>
        <v>0</v>
      </c>
      <c r="AZ43" s="5">
        <f t="shared" si="45"/>
        <v>0</v>
      </c>
      <c r="BA43" s="5">
        <f t="shared" si="43"/>
        <v>0</v>
      </c>
      <c r="BB43" s="5">
        <f t="shared" si="44"/>
        <v>0</v>
      </c>
      <c r="BC43" s="5">
        <f t="shared" si="45"/>
        <v>0</v>
      </c>
      <c r="BD43" s="5">
        <f t="shared" si="43"/>
        <v>0</v>
      </c>
      <c r="BE43" s="5">
        <f t="shared" si="44"/>
        <v>18</v>
      </c>
      <c r="BF43" s="5">
        <f t="shared" si="45"/>
        <v>0</v>
      </c>
      <c r="BG43" s="144">
        <f t="shared" si="19"/>
        <v>48</v>
      </c>
    </row>
    <row r="44" spans="1:60" ht="13.5" thickBot="1">
      <c r="A44" s="139"/>
      <c r="AB44" s="75">
        <f>'3_PDC'!T21</f>
        <v>0</v>
      </c>
      <c r="AC44" s="76">
        <f>'3_PDC'!U21</f>
        <v>0</v>
      </c>
      <c r="AD44" s="77">
        <f>'3_PDC'!V21</f>
        <v>0</v>
      </c>
      <c r="AE44" s="78">
        <f>'3_PDC'!W21</f>
        <v>0</v>
      </c>
      <c r="AF44" s="76" t="str">
        <f>'3_PDC'!X21</f>
        <v>AM</v>
      </c>
      <c r="AG44" s="77">
        <f>'3_PDC'!Y21</f>
        <v>4</v>
      </c>
      <c r="AH44" s="79" t="str">
        <f>'3_PDC'!Z21</f>
        <v>PDC 7</v>
      </c>
      <c r="AI44" s="173"/>
      <c r="AO44" s="5">
        <f t="shared" si="59"/>
        <v>0</v>
      </c>
      <c r="AP44" s="5">
        <f t="shared" si="60"/>
        <v>0</v>
      </c>
      <c r="AQ44" s="5">
        <f t="shared" si="61"/>
        <v>0</v>
      </c>
      <c r="AR44" s="5">
        <f t="shared" si="43"/>
        <v>0</v>
      </c>
      <c r="AS44" s="5">
        <f t="shared" si="44"/>
        <v>4</v>
      </c>
      <c r="AT44" s="5">
        <f t="shared" si="45"/>
        <v>0</v>
      </c>
      <c r="AU44" s="5">
        <f t="shared" si="43"/>
        <v>0</v>
      </c>
      <c r="AV44" s="5">
        <f t="shared" si="44"/>
        <v>0</v>
      </c>
      <c r="AW44" s="5">
        <f t="shared" si="45"/>
        <v>0</v>
      </c>
      <c r="AX44" s="5">
        <f t="shared" si="43"/>
        <v>0</v>
      </c>
      <c r="AY44" s="5">
        <f t="shared" si="44"/>
        <v>0</v>
      </c>
      <c r="AZ44" s="5">
        <f t="shared" si="45"/>
        <v>0</v>
      </c>
      <c r="BA44" s="5">
        <f t="shared" si="43"/>
        <v>0</v>
      </c>
      <c r="BB44" s="5">
        <f t="shared" si="44"/>
        <v>0</v>
      </c>
      <c r="BC44" s="5">
        <f t="shared" si="45"/>
        <v>0</v>
      </c>
      <c r="BD44" s="5">
        <f t="shared" si="43"/>
        <v>0</v>
      </c>
      <c r="BE44" s="5">
        <f t="shared" si="44"/>
        <v>0</v>
      </c>
      <c r="BF44" s="5">
        <f t="shared" si="45"/>
        <v>0</v>
      </c>
      <c r="BG44" s="144">
        <f t="shared" si="19"/>
        <v>4</v>
      </c>
    </row>
    <row r="45" spans="1:60" ht="13.5" thickBot="1">
      <c r="A45" s="139"/>
      <c r="BG45" s="144">
        <f t="shared" si="19"/>
        <v>0</v>
      </c>
    </row>
    <row r="46" spans="1:60">
      <c r="A46" s="139"/>
      <c r="AA46" s="5" t="s">
        <v>125</v>
      </c>
      <c r="AB46" s="140" t="s">
        <v>128</v>
      </c>
      <c r="AC46" s="174" t="str">
        <f>'4_VV'!U3</f>
        <v>I Periodo</v>
      </c>
      <c r="AD46" s="175"/>
      <c r="AE46" s="176"/>
      <c r="AF46" s="174" t="str">
        <f>'4_VV'!X3</f>
        <v>II Periodo</v>
      </c>
      <c r="AG46" s="175"/>
      <c r="AH46" s="177"/>
      <c r="AI46" s="178" t="str">
        <f>'4_VV'!AA3</f>
        <v>Totale</v>
      </c>
      <c r="AK46" s="5">
        <f>SUM(AI48:AI61)</f>
        <v>124</v>
      </c>
      <c r="BG46" s="144">
        <f t="shared" si="19"/>
        <v>0</v>
      </c>
    </row>
    <row r="47" spans="1:60" ht="13.5" thickBot="1">
      <c r="A47" s="139"/>
      <c r="AB47" s="141"/>
      <c r="AC47" s="40" t="str">
        <f>'4_VV'!U4</f>
        <v>Ruolo</v>
      </c>
      <c r="AD47" s="41" t="str">
        <f>'4_VV'!V4</f>
        <v>Ore</v>
      </c>
      <c r="AE47" s="42" t="str">
        <f>'4_VV'!W4</f>
        <v>Fase</v>
      </c>
      <c r="AF47" s="40" t="str">
        <f>'4_VV'!X4</f>
        <v>Ruolo</v>
      </c>
      <c r="AG47" s="41" t="str">
        <f>'4_VV'!Y4</f>
        <v>Ore</v>
      </c>
      <c r="AH47" s="43" t="str">
        <f>'4_VV'!Z4</f>
        <v>Fase</v>
      </c>
      <c r="AI47" s="179"/>
      <c r="BG47" s="144">
        <f t="shared" si="19"/>
        <v>0</v>
      </c>
    </row>
    <row r="48" spans="1:60">
      <c r="A48" s="139"/>
      <c r="AB48" s="44" t="str">
        <f>'4_VV'!T5</f>
        <v>Begolo Marco</v>
      </c>
      <c r="AC48" s="130" t="str">
        <f>'4_VV'!U5</f>
        <v>RE</v>
      </c>
      <c r="AD48" s="46">
        <f>'4_VV'!V5</f>
        <v>4</v>
      </c>
      <c r="AE48" s="125" t="str">
        <f>'4_VV'!W5</f>
        <v>Tutte</v>
      </c>
      <c r="AF48" s="130" t="str">
        <f>'4_VV'!X5</f>
        <v>AM</v>
      </c>
      <c r="AG48" s="46">
        <f>'4_VV'!Y5</f>
        <v>10</v>
      </c>
      <c r="AH48" s="58" t="str">
        <f>'4_VV'!Z5</f>
        <v>VV 3.2</v>
      </c>
      <c r="AI48" s="180">
        <f>'4_VV'!AA5</f>
        <v>18</v>
      </c>
      <c r="AO48" s="5">
        <f>IF($AC48=AO$2,$AD48,0)</f>
        <v>4</v>
      </c>
      <c r="AP48" s="5">
        <f>IF($AF48=AP$2,$AG48,0)</f>
        <v>0</v>
      </c>
      <c r="AQ48" s="5">
        <f>IF($AI48=AQ$2,$AJ48,0)</f>
        <v>0</v>
      </c>
      <c r="AR48" s="5">
        <f t="shared" ref="AR48:BD61" si="67">IF($AC48=AR$2,$AD48,0)</f>
        <v>0</v>
      </c>
      <c r="AS48" s="5">
        <f t="shared" ref="AS48:BE61" si="68">IF($AF48=AS$2,$AG48,0)</f>
        <v>10</v>
      </c>
      <c r="AT48" s="5">
        <f t="shared" ref="AT48:BF61" si="69">IF($AI48=AT$2,$AJ48,0)</f>
        <v>0</v>
      </c>
      <c r="AU48" s="5">
        <f t="shared" ref="AU48:AU49" si="70">IF($AC48=AU$2,$AD48,0)</f>
        <v>0</v>
      </c>
      <c r="AV48" s="5">
        <f t="shared" ref="AV48:AV49" si="71">IF($AF48=AV$2,$AG48,0)</f>
        <v>0</v>
      </c>
      <c r="AW48" s="5">
        <f t="shared" ref="AW48:AW49" si="72">IF($AI48=AW$2,$AJ48,0)</f>
        <v>0</v>
      </c>
      <c r="AX48" s="5">
        <f t="shared" ref="AX48:AX49" si="73">IF($AC48=AX$2,$AD48,0)</f>
        <v>0</v>
      </c>
      <c r="AY48" s="5">
        <f t="shared" ref="AY48:AY49" si="74">IF($AF48=AY$2,$AG48,0)</f>
        <v>0</v>
      </c>
      <c r="AZ48" s="5">
        <f t="shared" ref="AZ48:AZ49" si="75">IF($AI48=AZ$2,$AJ48,0)</f>
        <v>0</v>
      </c>
      <c r="BA48" s="5">
        <f t="shared" ref="BA48:BA49" si="76">IF($AC48=BA$2,$AD48,0)</f>
        <v>0</v>
      </c>
      <c r="BB48" s="5">
        <f t="shared" ref="BB48:BB49" si="77">IF($AF48=BB$2,$AG48,0)</f>
        <v>0</v>
      </c>
      <c r="BC48" s="5">
        <f t="shared" ref="BC48:BC49" si="78">IF($AI48=BC$2,$AJ48,0)</f>
        <v>0</v>
      </c>
      <c r="BD48" s="5">
        <f t="shared" ref="BD48:BD49" si="79">IF($AC48=BD$2,$AD48,0)</f>
        <v>0</v>
      </c>
      <c r="BE48" s="5">
        <f t="shared" ref="BE48:BE49" si="80">IF($AF48=BE$2,$AG48,0)</f>
        <v>0</v>
      </c>
      <c r="BF48" s="5">
        <f t="shared" ref="BF48:BF49" si="81">IF($AI48=BF$2,$AJ48,0)</f>
        <v>0</v>
      </c>
      <c r="BG48" s="144">
        <f t="shared" si="19"/>
        <v>14</v>
      </c>
      <c r="BH48" s="5">
        <f>SUM(AO48:BF61)</f>
        <v>124</v>
      </c>
    </row>
    <row r="49" spans="20:59">
      <c r="AB49" s="49">
        <f>'4_VV'!T6</f>
        <v>0</v>
      </c>
      <c r="AC49" s="131" t="str">
        <f>'4_VV'!U6</f>
        <v>PROG</v>
      </c>
      <c r="AD49" s="51">
        <f>'4_VV'!V6</f>
        <v>4</v>
      </c>
      <c r="AE49" s="132" t="str">
        <f>'4_VV'!W6</f>
        <v>VV 2.1</v>
      </c>
      <c r="AF49" s="131">
        <f>'4_VV'!X6</f>
        <v>0</v>
      </c>
      <c r="AG49" s="51">
        <f>'4_VV'!Y6</f>
        <v>0</v>
      </c>
      <c r="AH49" s="133">
        <f>'4_VV'!Z6</f>
        <v>0</v>
      </c>
      <c r="AI49" s="172"/>
      <c r="AO49" s="5">
        <f>IF($AC49=AO$2,$AD49,0)</f>
        <v>0</v>
      </c>
      <c r="AP49" s="5">
        <f>IF($AF49=AP$2,$AG49,0)</f>
        <v>0</v>
      </c>
      <c r="AQ49" s="5">
        <f>IF($AI49=AQ$2,$AJ49,0)</f>
        <v>0</v>
      </c>
      <c r="AR49" s="5">
        <f t="shared" si="67"/>
        <v>0</v>
      </c>
      <c r="AS49" s="5">
        <f t="shared" si="68"/>
        <v>0</v>
      </c>
      <c r="AT49" s="5">
        <f t="shared" si="69"/>
        <v>0</v>
      </c>
      <c r="AU49" s="5">
        <f t="shared" si="70"/>
        <v>0</v>
      </c>
      <c r="AV49" s="5">
        <f t="shared" si="71"/>
        <v>0</v>
      </c>
      <c r="AW49" s="5">
        <f t="shared" si="72"/>
        <v>0</v>
      </c>
      <c r="AX49" s="5">
        <f t="shared" si="73"/>
        <v>0</v>
      </c>
      <c r="AY49" s="5">
        <f t="shared" si="74"/>
        <v>0</v>
      </c>
      <c r="AZ49" s="5">
        <f t="shared" si="75"/>
        <v>0</v>
      </c>
      <c r="BA49" s="5">
        <f t="shared" si="76"/>
        <v>0</v>
      </c>
      <c r="BB49" s="5">
        <f t="shared" si="77"/>
        <v>0</v>
      </c>
      <c r="BC49" s="5">
        <f t="shared" si="78"/>
        <v>0</v>
      </c>
      <c r="BD49" s="5">
        <f t="shared" si="79"/>
        <v>4</v>
      </c>
      <c r="BE49" s="5">
        <f t="shared" si="80"/>
        <v>0</v>
      </c>
      <c r="BF49" s="5">
        <f t="shared" si="81"/>
        <v>0</v>
      </c>
      <c r="BG49" s="144">
        <f t="shared" si="19"/>
        <v>4</v>
      </c>
    </row>
    <row r="50" spans="20:59" ht="13.5" thickBot="1">
      <c r="AB50" s="44" t="str">
        <f>'4_VV'!T7</f>
        <v>Facchin Gabriele</v>
      </c>
      <c r="AC50" s="130" t="str">
        <f>'4_VV'!U7</f>
        <v>PROG</v>
      </c>
      <c r="AD50" s="46">
        <f>'4_VV'!V7</f>
        <v>8</v>
      </c>
      <c r="AE50" s="61" t="str">
        <f>'4_VV'!W7</f>
        <v>VV 1.1</v>
      </c>
      <c r="AF50" s="130" t="str">
        <f>'4_VV'!X7</f>
        <v>RE</v>
      </c>
      <c r="AG50" s="46">
        <f>'4_VV'!Y7</f>
        <v>8</v>
      </c>
      <c r="AH50" s="73" t="str">
        <f>'4_VV'!Z7</f>
        <v>VV 3.2</v>
      </c>
      <c r="AI50" s="172">
        <f>'4_VV'!AA7</f>
        <v>18</v>
      </c>
      <c r="AO50" s="5">
        <f t="shared" ref="AO50:AO61" si="82">IF($AC50=AO$2,$AD50,0)</f>
        <v>0</v>
      </c>
      <c r="AP50" s="5">
        <f t="shared" ref="AP50:AP61" si="83">IF($AF50=AP$2,$AG50,0)</f>
        <v>8</v>
      </c>
      <c r="AQ50" s="5">
        <f t="shared" ref="AQ50:AQ61" si="84">IF($AI50=AQ$2,$AJ50,0)</f>
        <v>0</v>
      </c>
      <c r="AR50" s="5">
        <f t="shared" si="67"/>
        <v>0</v>
      </c>
      <c r="AS50" s="5">
        <f t="shared" si="68"/>
        <v>0</v>
      </c>
      <c r="AT50" s="5">
        <f t="shared" si="69"/>
        <v>0</v>
      </c>
      <c r="AU50" s="5">
        <f t="shared" si="67"/>
        <v>0</v>
      </c>
      <c r="AV50" s="5">
        <f t="shared" si="68"/>
        <v>0</v>
      </c>
      <c r="AW50" s="5">
        <f t="shared" si="69"/>
        <v>0</v>
      </c>
      <c r="AX50" s="5">
        <f t="shared" si="67"/>
        <v>0</v>
      </c>
      <c r="AY50" s="5">
        <f t="shared" si="68"/>
        <v>0</v>
      </c>
      <c r="AZ50" s="5">
        <f t="shared" si="69"/>
        <v>0</v>
      </c>
      <c r="BA50" s="5">
        <f t="shared" si="67"/>
        <v>0</v>
      </c>
      <c r="BB50" s="5">
        <f t="shared" si="68"/>
        <v>0</v>
      </c>
      <c r="BC50" s="5">
        <f t="shared" si="69"/>
        <v>0</v>
      </c>
      <c r="BD50" s="5">
        <f t="shared" si="67"/>
        <v>8</v>
      </c>
      <c r="BE50" s="5">
        <f t="shared" si="68"/>
        <v>0</v>
      </c>
      <c r="BF50" s="5">
        <f t="shared" si="69"/>
        <v>0</v>
      </c>
      <c r="BG50" s="144">
        <f t="shared" si="19"/>
        <v>16</v>
      </c>
    </row>
    <row r="51" spans="20:59" ht="13.5" thickBot="1">
      <c r="T51" s="1" t="s">
        <v>26</v>
      </c>
      <c r="U51" s="3" t="s">
        <v>20</v>
      </c>
      <c r="V51" s="4" t="s">
        <v>28</v>
      </c>
      <c r="W51" s="5" t="s">
        <v>29</v>
      </c>
      <c r="AB51" s="44">
        <f>'4_VV'!T8</f>
        <v>0</v>
      </c>
      <c r="AC51" s="130">
        <f>'4_VV'!U8</f>
        <v>0</v>
      </c>
      <c r="AD51" s="46">
        <f>'4_VV'!V8</f>
        <v>0</v>
      </c>
      <c r="AE51" s="61">
        <f>'4_VV'!W8</f>
        <v>0</v>
      </c>
      <c r="AF51" s="130" t="str">
        <f>'4_VV'!X8</f>
        <v>AM</v>
      </c>
      <c r="AG51" s="46">
        <f>'4_VV'!Y8</f>
        <v>2</v>
      </c>
      <c r="AH51" s="73" t="str">
        <f>'4_VV'!Z8</f>
        <v>VV 3.2</v>
      </c>
      <c r="AI51" s="172"/>
      <c r="AO51" s="5">
        <f t="shared" si="82"/>
        <v>0</v>
      </c>
      <c r="AP51" s="5">
        <f t="shared" si="83"/>
        <v>0</v>
      </c>
      <c r="AQ51" s="5">
        <f t="shared" si="84"/>
        <v>0</v>
      </c>
      <c r="AR51" s="5">
        <f t="shared" si="67"/>
        <v>0</v>
      </c>
      <c r="AS51" s="5">
        <f t="shared" si="68"/>
        <v>2</v>
      </c>
      <c r="AT51" s="5">
        <f t="shared" si="69"/>
        <v>0</v>
      </c>
      <c r="AU51" s="5">
        <f t="shared" si="67"/>
        <v>0</v>
      </c>
      <c r="AV51" s="5">
        <f t="shared" si="68"/>
        <v>0</v>
      </c>
      <c r="AW51" s="5">
        <f t="shared" si="69"/>
        <v>0</v>
      </c>
      <c r="AX51" s="5">
        <f t="shared" si="67"/>
        <v>0</v>
      </c>
      <c r="AY51" s="5">
        <f t="shared" si="68"/>
        <v>0</v>
      </c>
      <c r="AZ51" s="5">
        <f t="shared" si="69"/>
        <v>0</v>
      </c>
      <c r="BA51" s="5">
        <f t="shared" si="67"/>
        <v>0</v>
      </c>
      <c r="BB51" s="5">
        <f t="shared" si="68"/>
        <v>0</v>
      </c>
      <c r="BC51" s="5">
        <f t="shared" si="69"/>
        <v>0</v>
      </c>
      <c r="BD51" s="5">
        <f t="shared" si="67"/>
        <v>0</v>
      </c>
      <c r="BE51" s="5">
        <f t="shared" si="68"/>
        <v>0</v>
      </c>
      <c r="BF51" s="5">
        <f t="shared" si="69"/>
        <v>0</v>
      </c>
      <c r="BG51" s="144">
        <f t="shared" si="19"/>
        <v>2</v>
      </c>
    </row>
    <row r="52" spans="20:59">
      <c r="T52" s="14" t="s">
        <v>1</v>
      </c>
      <c r="U52" s="15">
        <f>B38</f>
        <v>82</v>
      </c>
      <c r="V52" s="16">
        <f>U52*W52</f>
        <v>2460</v>
      </c>
      <c r="W52" s="5">
        <v>30</v>
      </c>
      <c r="AB52" s="53" t="str">
        <f>'4_VV'!T9</f>
        <v>Cornaglia Alessando</v>
      </c>
      <c r="AC52" s="134" t="str">
        <f>'4_VV'!U9</f>
        <v>PR</v>
      </c>
      <c r="AD52" s="55">
        <f>'4_VV'!V9</f>
        <v>8</v>
      </c>
      <c r="AE52" s="57" t="str">
        <f>'4_VV'!W9</f>
        <v>VV 1.1</v>
      </c>
      <c r="AF52" s="134" t="str">
        <f>'4_VV'!X9</f>
        <v>VE</v>
      </c>
      <c r="AG52" s="55">
        <f>'4_VV'!Y9</f>
        <v>10</v>
      </c>
      <c r="AH52" s="58" t="str">
        <f>'4_VV'!Z9</f>
        <v>VV 3.1</v>
      </c>
      <c r="AI52" s="172">
        <f>'4_VV'!AA9</f>
        <v>18</v>
      </c>
      <c r="AO52" s="5">
        <f t="shared" si="82"/>
        <v>0</v>
      </c>
      <c r="AP52" s="5">
        <f t="shared" si="83"/>
        <v>0</v>
      </c>
      <c r="AQ52" s="5">
        <f t="shared" si="84"/>
        <v>0</v>
      </c>
      <c r="AR52" s="5">
        <f t="shared" si="67"/>
        <v>0</v>
      </c>
      <c r="AS52" s="5">
        <f t="shared" si="68"/>
        <v>0</v>
      </c>
      <c r="AT52" s="5">
        <f t="shared" si="69"/>
        <v>0</v>
      </c>
      <c r="AU52" s="5">
        <f t="shared" si="67"/>
        <v>0</v>
      </c>
      <c r="AV52" s="5">
        <f t="shared" si="68"/>
        <v>0</v>
      </c>
      <c r="AW52" s="5">
        <f t="shared" si="69"/>
        <v>0</v>
      </c>
      <c r="AX52" s="5">
        <f t="shared" si="67"/>
        <v>0</v>
      </c>
      <c r="AY52" s="5">
        <f t="shared" si="68"/>
        <v>10</v>
      </c>
      <c r="AZ52" s="5">
        <f t="shared" si="69"/>
        <v>0</v>
      </c>
      <c r="BA52" s="5">
        <f t="shared" si="67"/>
        <v>8</v>
      </c>
      <c r="BB52" s="5">
        <f t="shared" si="68"/>
        <v>0</v>
      </c>
      <c r="BC52" s="5">
        <f t="shared" si="69"/>
        <v>0</v>
      </c>
      <c r="BD52" s="5">
        <f t="shared" si="67"/>
        <v>0</v>
      </c>
      <c r="BE52" s="5">
        <f t="shared" si="68"/>
        <v>0</v>
      </c>
      <c r="BF52" s="5">
        <f t="shared" si="69"/>
        <v>0</v>
      </c>
      <c r="BG52" s="144">
        <f t="shared" si="19"/>
        <v>18</v>
      </c>
    </row>
    <row r="53" spans="20:59">
      <c r="T53" s="21" t="s">
        <v>2</v>
      </c>
      <c r="U53" s="22">
        <f>E38</f>
        <v>69</v>
      </c>
      <c r="V53" s="23">
        <f t="shared" ref="V53:V57" si="85">U53*W53</f>
        <v>1380</v>
      </c>
      <c r="W53" s="5">
        <v>20</v>
      </c>
      <c r="AB53" s="49">
        <f>'4_VV'!T10</f>
        <v>0</v>
      </c>
      <c r="AC53" s="131">
        <f>'4_VV'!U10</f>
        <v>0</v>
      </c>
      <c r="AD53" s="51">
        <f>'4_VV'!V10</f>
        <v>0</v>
      </c>
      <c r="AE53" s="132">
        <f>'4_VV'!W10</f>
        <v>0</v>
      </c>
      <c r="AF53" s="131">
        <f>'4_VV'!X10</f>
        <v>0</v>
      </c>
      <c r="AG53" s="51">
        <f>'4_VV'!Y10</f>
        <v>0</v>
      </c>
      <c r="AH53" s="133">
        <f>'4_VV'!Z10</f>
        <v>0</v>
      </c>
      <c r="AI53" s="172"/>
      <c r="AO53" s="5">
        <f t="shared" si="82"/>
        <v>0</v>
      </c>
      <c r="AP53" s="5">
        <f t="shared" si="83"/>
        <v>0</v>
      </c>
      <c r="AQ53" s="5">
        <f t="shared" si="84"/>
        <v>0</v>
      </c>
      <c r="AR53" s="5">
        <f t="shared" si="67"/>
        <v>0</v>
      </c>
      <c r="AS53" s="5">
        <f t="shared" si="68"/>
        <v>0</v>
      </c>
      <c r="AT53" s="5">
        <f t="shared" si="69"/>
        <v>0</v>
      </c>
      <c r="AU53" s="5">
        <f t="shared" si="67"/>
        <v>0</v>
      </c>
      <c r="AV53" s="5">
        <f t="shared" si="68"/>
        <v>0</v>
      </c>
      <c r="AW53" s="5">
        <f t="shared" si="69"/>
        <v>0</v>
      </c>
      <c r="AX53" s="5">
        <f t="shared" si="67"/>
        <v>0</v>
      </c>
      <c r="AY53" s="5">
        <f t="shared" si="68"/>
        <v>0</v>
      </c>
      <c r="AZ53" s="5">
        <f t="shared" si="69"/>
        <v>0</v>
      </c>
      <c r="BA53" s="5">
        <f t="shared" si="67"/>
        <v>0</v>
      </c>
      <c r="BB53" s="5">
        <f t="shared" si="68"/>
        <v>0</v>
      </c>
      <c r="BC53" s="5">
        <f t="shared" si="69"/>
        <v>0</v>
      </c>
      <c r="BD53" s="5">
        <f t="shared" si="67"/>
        <v>0</v>
      </c>
      <c r="BE53" s="5">
        <f t="shared" si="68"/>
        <v>0</v>
      </c>
      <c r="BF53" s="5">
        <f t="shared" si="69"/>
        <v>0</v>
      </c>
      <c r="BG53" s="144">
        <f t="shared" si="19"/>
        <v>0</v>
      </c>
    </row>
    <row r="54" spans="20:59">
      <c r="T54" s="21" t="s">
        <v>3</v>
      </c>
      <c r="U54" s="22">
        <f>H38</f>
        <v>79</v>
      </c>
      <c r="V54" s="23">
        <f t="shared" si="85"/>
        <v>1975</v>
      </c>
      <c r="W54" s="5">
        <v>25</v>
      </c>
      <c r="AB54" s="44" t="str">
        <f>'4_VV'!T11</f>
        <v>Dalla Pietà Massimo</v>
      </c>
      <c r="AC54" s="130" t="str">
        <f>'4_VV'!U11</f>
        <v>VE</v>
      </c>
      <c r="AD54" s="46">
        <f>'4_VV'!V11</f>
        <v>8</v>
      </c>
      <c r="AE54" s="61" t="str">
        <f>'4_VV'!W11</f>
        <v>VV 1.2</v>
      </c>
      <c r="AF54" s="130" t="str">
        <f>'4_VV'!X11</f>
        <v>VE</v>
      </c>
      <c r="AG54" s="46">
        <f>'4_VV'!Y11</f>
        <v>10</v>
      </c>
      <c r="AH54" s="58" t="str">
        <f>'4_VV'!Z11</f>
        <v>VV 3.1</v>
      </c>
      <c r="AI54" s="172">
        <f>'4_VV'!AA11</f>
        <v>18</v>
      </c>
      <c r="AO54" s="5">
        <f t="shared" si="82"/>
        <v>0</v>
      </c>
      <c r="AP54" s="5">
        <f t="shared" si="83"/>
        <v>0</v>
      </c>
      <c r="AQ54" s="5">
        <f t="shared" si="84"/>
        <v>0</v>
      </c>
      <c r="AR54" s="5">
        <f t="shared" si="67"/>
        <v>0</v>
      </c>
      <c r="AS54" s="5">
        <f t="shared" si="68"/>
        <v>0</v>
      </c>
      <c r="AT54" s="5">
        <f t="shared" si="69"/>
        <v>0</v>
      </c>
      <c r="AU54" s="5">
        <f t="shared" si="67"/>
        <v>0</v>
      </c>
      <c r="AV54" s="5">
        <f t="shared" si="68"/>
        <v>0</v>
      </c>
      <c r="AW54" s="5">
        <f t="shared" si="69"/>
        <v>0</v>
      </c>
      <c r="AX54" s="5">
        <f t="shared" si="67"/>
        <v>8</v>
      </c>
      <c r="AY54" s="5">
        <f t="shared" si="68"/>
        <v>10</v>
      </c>
      <c r="AZ54" s="5">
        <f t="shared" si="69"/>
        <v>0</v>
      </c>
      <c r="BA54" s="5">
        <f t="shared" si="67"/>
        <v>0</v>
      </c>
      <c r="BB54" s="5">
        <f t="shared" si="68"/>
        <v>0</v>
      </c>
      <c r="BC54" s="5">
        <f t="shared" si="69"/>
        <v>0</v>
      </c>
      <c r="BD54" s="5">
        <f t="shared" si="67"/>
        <v>0</v>
      </c>
      <c r="BE54" s="5">
        <f t="shared" si="68"/>
        <v>0</v>
      </c>
      <c r="BF54" s="5">
        <f t="shared" si="69"/>
        <v>0</v>
      </c>
      <c r="BG54" s="144">
        <f t="shared" si="19"/>
        <v>18</v>
      </c>
    </row>
    <row r="55" spans="20:59">
      <c r="T55" s="21" t="s">
        <v>4</v>
      </c>
      <c r="U55" s="22">
        <f>K38</f>
        <v>235</v>
      </c>
      <c r="V55" s="23">
        <f t="shared" si="85"/>
        <v>3525</v>
      </c>
      <c r="W55" s="5">
        <v>15</v>
      </c>
      <c r="AB55" s="44">
        <f>'4_VV'!T12</f>
        <v>0</v>
      </c>
      <c r="AC55" s="130">
        <f>'4_VV'!U12</f>
        <v>0</v>
      </c>
      <c r="AD55" s="46">
        <f>'4_VV'!V12</f>
        <v>0</v>
      </c>
      <c r="AE55" s="61">
        <f>'4_VV'!W12</f>
        <v>0</v>
      </c>
      <c r="AF55" s="130">
        <f>'4_VV'!X12</f>
        <v>0</v>
      </c>
      <c r="AG55" s="46">
        <f>'4_VV'!Y12</f>
        <v>0</v>
      </c>
      <c r="AH55" s="73">
        <f>'4_VV'!Z12</f>
        <v>0</v>
      </c>
      <c r="AI55" s="172"/>
      <c r="AO55" s="5">
        <f t="shared" si="82"/>
        <v>0</v>
      </c>
      <c r="AP55" s="5">
        <f t="shared" si="83"/>
        <v>0</v>
      </c>
      <c r="AQ55" s="5">
        <f t="shared" si="84"/>
        <v>0</v>
      </c>
      <c r="AR55" s="5">
        <f t="shared" si="67"/>
        <v>0</v>
      </c>
      <c r="AS55" s="5">
        <f t="shared" si="68"/>
        <v>0</v>
      </c>
      <c r="AT55" s="5">
        <f t="shared" si="69"/>
        <v>0</v>
      </c>
      <c r="AU55" s="5">
        <f t="shared" si="67"/>
        <v>0</v>
      </c>
      <c r="AV55" s="5">
        <f t="shared" si="68"/>
        <v>0</v>
      </c>
      <c r="AW55" s="5">
        <f t="shared" si="69"/>
        <v>0</v>
      </c>
      <c r="AX55" s="5">
        <f t="shared" si="67"/>
        <v>0</v>
      </c>
      <c r="AY55" s="5">
        <f t="shared" si="68"/>
        <v>0</v>
      </c>
      <c r="AZ55" s="5">
        <f t="shared" si="69"/>
        <v>0</v>
      </c>
      <c r="BA55" s="5">
        <f t="shared" si="67"/>
        <v>0</v>
      </c>
      <c r="BB55" s="5">
        <f t="shared" si="68"/>
        <v>0</v>
      </c>
      <c r="BC55" s="5">
        <f t="shared" si="69"/>
        <v>0</v>
      </c>
      <c r="BD55" s="5">
        <f t="shared" si="67"/>
        <v>0</v>
      </c>
      <c r="BE55" s="5">
        <f t="shared" si="68"/>
        <v>0</v>
      </c>
      <c r="BF55" s="5">
        <f t="shared" si="69"/>
        <v>0</v>
      </c>
      <c r="BG55" s="144">
        <f t="shared" si="19"/>
        <v>0</v>
      </c>
    </row>
    <row r="56" spans="20:59">
      <c r="T56" s="21" t="s">
        <v>5</v>
      </c>
      <c r="U56" s="22">
        <f>N38</f>
        <v>243</v>
      </c>
      <c r="V56" s="23">
        <f t="shared" si="85"/>
        <v>5346</v>
      </c>
      <c r="W56" s="5">
        <v>22</v>
      </c>
      <c r="AB56" s="53" t="str">
        <f>'4_VV'!T13</f>
        <v>Braghetto Lorenzo</v>
      </c>
      <c r="AC56" s="134" t="str">
        <f>'4_VV'!U13</f>
        <v>PROG</v>
      </c>
      <c r="AD56" s="55">
        <f>'4_VV'!V13</f>
        <v>8</v>
      </c>
      <c r="AE56" s="57" t="str">
        <f>'4_VV'!W13</f>
        <v>VV 2.1</v>
      </c>
      <c r="AF56" s="134" t="str">
        <f>'4_VV'!X13</f>
        <v>VE</v>
      </c>
      <c r="AG56" s="55">
        <f>'4_VV'!Y13</f>
        <v>10</v>
      </c>
      <c r="AH56" s="58" t="str">
        <f>'4_VV'!Z13</f>
        <v>VV 3.1</v>
      </c>
      <c r="AI56" s="172">
        <f>'4_VV'!AA13</f>
        <v>18</v>
      </c>
      <c r="AO56" s="5">
        <f t="shared" si="82"/>
        <v>0</v>
      </c>
      <c r="AP56" s="5">
        <f t="shared" si="83"/>
        <v>0</v>
      </c>
      <c r="AQ56" s="5">
        <f t="shared" si="84"/>
        <v>0</v>
      </c>
      <c r="AR56" s="5">
        <f t="shared" si="67"/>
        <v>0</v>
      </c>
      <c r="AS56" s="5">
        <f t="shared" si="68"/>
        <v>0</v>
      </c>
      <c r="AT56" s="5">
        <f t="shared" si="69"/>
        <v>0</v>
      </c>
      <c r="AU56" s="5">
        <f t="shared" si="67"/>
        <v>0</v>
      </c>
      <c r="AV56" s="5">
        <f t="shared" si="68"/>
        <v>0</v>
      </c>
      <c r="AW56" s="5">
        <f t="shared" si="69"/>
        <v>0</v>
      </c>
      <c r="AX56" s="5">
        <f t="shared" si="67"/>
        <v>0</v>
      </c>
      <c r="AY56" s="5">
        <f t="shared" si="68"/>
        <v>10</v>
      </c>
      <c r="AZ56" s="5">
        <f t="shared" si="69"/>
        <v>0</v>
      </c>
      <c r="BA56" s="5">
        <f t="shared" si="67"/>
        <v>0</v>
      </c>
      <c r="BB56" s="5">
        <f t="shared" si="68"/>
        <v>0</v>
      </c>
      <c r="BC56" s="5">
        <f t="shared" si="69"/>
        <v>0</v>
      </c>
      <c r="BD56" s="5">
        <f t="shared" si="67"/>
        <v>8</v>
      </c>
      <c r="BE56" s="5">
        <f t="shared" si="68"/>
        <v>0</v>
      </c>
      <c r="BF56" s="5">
        <f t="shared" si="69"/>
        <v>0</v>
      </c>
      <c r="BG56" s="144">
        <f t="shared" si="19"/>
        <v>18</v>
      </c>
    </row>
    <row r="57" spans="20:59" ht="13.5" thickBot="1">
      <c r="T57" s="17" t="s">
        <v>6</v>
      </c>
      <c r="U57" s="19">
        <f>Q38</f>
        <v>120</v>
      </c>
      <c r="V57" s="120">
        <f t="shared" si="85"/>
        <v>1800</v>
      </c>
      <c r="W57" s="5">
        <v>15</v>
      </c>
      <c r="AB57" s="49">
        <f>'4_VV'!T14</f>
        <v>0</v>
      </c>
      <c r="AC57" s="131">
        <f>'4_VV'!U14</f>
        <v>0</v>
      </c>
      <c r="AD57" s="51">
        <f>'4_VV'!V14</f>
        <v>0</v>
      </c>
      <c r="AE57" s="132">
        <f>'4_VV'!W14</f>
        <v>0</v>
      </c>
      <c r="AF57" s="131">
        <f>'4_VV'!X14</f>
        <v>0</v>
      </c>
      <c r="AG57" s="51">
        <f>'4_VV'!Y14</f>
        <v>0</v>
      </c>
      <c r="AH57" s="133">
        <f>'4_VV'!Z14</f>
        <v>0</v>
      </c>
      <c r="AI57" s="172"/>
      <c r="AO57" s="5">
        <f t="shared" si="82"/>
        <v>0</v>
      </c>
      <c r="AP57" s="5">
        <f t="shared" si="83"/>
        <v>0</v>
      </c>
      <c r="AQ57" s="5">
        <f t="shared" si="84"/>
        <v>0</v>
      </c>
      <c r="AR57" s="5">
        <f t="shared" si="67"/>
        <v>0</v>
      </c>
      <c r="AS57" s="5">
        <f t="shared" si="68"/>
        <v>0</v>
      </c>
      <c r="AT57" s="5">
        <f t="shared" si="69"/>
        <v>0</v>
      </c>
      <c r="AU57" s="5">
        <f t="shared" si="67"/>
        <v>0</v>
      </c>
      <c r="AV57" s="5">
        <f t="shared" si="68"/>
        <v>0</v>
      </c>
      <c r="AW57" s="5">
        <f t="shared" si="69"/>
        <v>0</v>
      </c>
      <c r="AX57" s="5">
        <f t="shared" si="67"/>
        <v>0</v>
      </c>
      <c r="AY57" s="5">
        <f t="shared" si="68"/>
        <v>0</v>
      </c>
      <c r="AZ57" s="5">
        <f t="shared" si="69"/>
        <v>0</v>
      </c>
      <c r="BA57" s="5">
        <f t="shared" si="67"/>
        <v>0</v>
      </c>
      <c r="BB57" s="5">
        <f t="shared" si="68"/>
        <v>0</v>
      </c>
      <c r="BC57" s="5">
        <f t="shared" si="69"/>
        <v>0</v>
      </c>
      <c r="BD57" s="5">
        <f t="shared" si="67"/>
        <v>0</v>
      </c>
      <c r="BE57" s="5">
        <f t="shared" si="68"/>
        <v>0</v>
      </c>
      <c r="BF57" s="5">
        <f t="shared" si="69"/>
        <v>0</v>
      </c>
      <c r="BG57" s="144">
        <f t="shared" si="19"/>
        <v>0</v>
      </c>
    </row>
    <row r="58" spans="20:59" ht="13.5" thickBot="1">
      <c r="T58" s="1" t="s">
        <v>14</v>
      </c>
      <c r="U58" s="3">
        <f>SUM(U52:U57)</f>
        <v>828</v>
      </c>
      <c r="V58" s="36">
        <f>SUM(V52:V57)</f>
        <v>16486</v>
      </c>
      <c r="AB58" s="44" t="str">
        <f>'4_VV'!T15</f>
        <v>Quadrio Giacomo</v>
      </c>
      <c r="AC58" s="130" t="str">
        <f>'4_VV'!U15</f>
        <v>PR</v>
      </c>
      <c r="AD58" s="46">
        <f>'4_VV'!V15</f>
        <v>8</v>
      </c>
      <c r="AE58" s="61" t="str">
        <f>'4_VV'!W15</f>
        <v>VV 2.1</v>
      </c>
      <c r="AF58" s="130" t="str">
        <f>'4_VV'!X15</f>
        <v>VE</v>
      </c>
      <c r="AG58" s="46">
        <f>'4_VV'!Y15</f>
        <v>10</v>
      </c>
      <c r="AH58" s="73" t="str">
        <f>'4_VV'!Z15</f>
        <v>VV 3.1</v>
      </c>
      <c r="AI58" s="172">
        <f>'4_VV'!AA15</f>
        <v>18</v>
      </c>
      <c r="AO58" s="5">
        <f t="shared" si="82"/>
        <v>0</v>
      </c>
      <c r="AP58" s="5">
        <f t="shared" si="83"/>
        <v>0</v>
      </c>
      <c r="AQ58" s="5">
        <f t="shared" si="84"/>
        <v>0</v>
      </c>
      <c r="AR58" s="5">
        <f t="shared" si="67"/>
        <v>0</v>
      </c>
      <c r="AS58" s="5">
        <f t="shared" si="68"/>
        <v>0</v>
      </c>
      <c r="AT58" s="5">
        <f t="shared" si="69"/>
        <v>0</v>
      </c>
      <c r="AU58" s="5">
        <f t="shared" si="67"/>
        <v>0</v>
      </c>
      <c r="AV58" s="5">
        <f t="shared" si="68"/>
        <v>0</v>
      </c>
      <c r="AW58" s="5">
        <f t="shared" si="69"/>
        <v>0</v>
      </c>
      <c r="AX58" s="5">
        <f t="shared" si="67"/>
        <v>0</v>
      </c>
      <c r="AY58" s="5">
        <f t="shared" si="68"/>
        <v>10</v>
      </c>
      <c r="AZ58" s="5">
        <f t="shared" si="69"/>
        <v>0</v>
      </c>
      <c r="BA58" s="5">
        <f t="shared" si="67"/>
        <v>8</v>
      </c>
      <c r="BB58" s="5">
        <f t="shared" si="68"/>
        <v>0</v>
      </c>
      <c r="BC58" s="5">
        <f t="shared" si="69"/>
        <v>0</v>
      </c>
      <c r="BD58" s="5">
        <f t="shared" si="67"/>
        <v>0</v>
      </c>
      <c r="BE58" s="5">
        <f t="shared" si="68"/>
        <v>0</v>
      </c>
      <c r="BF58" s="5">
        <f t="shared" si="69"/>
        <v>0</v>
      </c>
      <c r="BG58" s="144">
        <f t="shared" si="19"/>
        <v>18</v>
      </c>
    </row>
    <row r="59" spans="20:59">
      <c r="AB59" s="44">
        <f>'4_VV'!T16</f>
        <v>0</v>
      </c>
      <c r="AC59" s="130">
        <f>'4_VV'!U16</f>
        <v>0</v>
      </c>
      <c r="AD59" s="46">
        <f>'4_VV'!V16</f>
        <v>0</v>
      </c>
      <c r="AE59" s="61">
        <f>'4_VV'!W16</f>
        <v>0</v>
      </c>
      <c r="AF59" s="130">
        <f>'4_VV'!X16</f>
        <v>0</v>
      </c>
      <c r="AG59" s="46">
        <f>'4_VV'!Y16</f>
        <v>0</v>
      </c>
      <c r="AH59" s="73">
        <f>'4_VV'!Z16</f>
        <v>0</v>
      </c>
      <c r="AI59" s="172"/>
      <c r="AO59" s="5">
        <f t="shared" si="82"/>
        <v>0</v>
      </c>
      <c r="AP59" s="5">
        <f t="shared" si="83"/>
        <v>0</v>
      </c>
      <c r="AQ59" s="5">
        <f t="shared" si="84"/>
        <v>0</v>
      </c>
      <c r="AR59" s="5">
        <f t="shared" si="67"/>
        <v>0</v>
      </c>
      <c r="AS59" s="5">
        <f t="shared" si="68"/>
        <v>0</v>
      </c>
      <c r="AT59" s="5">
        <f t="shared" si="69"/>
        <v>0</v>
      </c>
      <c r="AU59" s="5">
        <f t="shared" si="67"/>
        <v>0</v>
      </c>
      <c r="AV59" s="5">
        <f t="shared" si="68"/>
        <v>0</v>
      </c>
      <c r="AW59" s="5">
        <f t="shared" si="69"/>
        <v>0</v>
      </c>
      <c r="AX59" s="5">
        <f t="shared" si="67"/>
        <v>0</v>
      </c>
      <c r="AY59" s="5">
        <f t="shared" si="68"/>
        <v>0</v>
      </c>
      <c r="AZ59" s="5">
        <f t="shared" si="69"/>
        <v>0</v>
      </c>
      <c r="BA59" s="5">
        <f t="shared" si="67"/>
        <v>0</v>
      </c>
      <c r="BB59" s="5">
        <f t="shared" si="68"/>
        <v>0</v>
      </c>
      <c r="BC59" s="5">
        <f t="shared" si="69"/>
        <v>0</v>
      </c>
      <c r="BD59" s="5">
        <f t="shared" si="67"/>
        <v>0</v>
      </c>
      <c r="BE59" s="5">
        <f t="shared" si="68"/>
        <v>0</v>
      </c>
      <c r="BF59" s="5">
        <f t="shared" si="69"/>
        <v>0</v>
      </c>
      <c r="BG59" s="144">
        <f t="shared" si="19"/>
        <v>0</v>
      </c>
    </row>
    <row r="60" spans="20:59">
      <c r="AB60" s="53" t="str">
        <f>'4_VV'!T17</f>
        <v>Maggiolo Giorgio</v>
      </c>
      <c r="AC60" s="134" t="str">
        <f>'4_VV'!U17</f>
        <v>VE</v>
      </c>
      <c r="AD60" s="55">
        <f>'4_VV'!V17</f>
        <v>6</v>
      </c>
      <c r="AE60" s="57" t="str">
        <f>'4_VV'!W17</f>
        <v>VV 2.2</v>
      </c>
      <c r="AF60" s="134" t="str">
        <f>'4_VV'!X17</f>
        <v>VE</v>
      </c>
      <c r="AG60" s="55">
        <f>'4_VV'!Y17</f>
        <v>10</v>
      </c>
      <c r="AH60" s="58" t="str">
        <f>'4_VV'!Z17</f>
        <v>VV 3.1</v>
      </c>
      <c r="AI60" s="172">
        <f>'4_VV'!AA17</f>
        <v>16</v>
      </c>
      <c r="AO60" s="5">
        <f t="shared" si="82"/>
        <v>0</v>
      </c>
      <c r="AP60" s="5">
        <f t="shared" si="83"/>
        <v>0</v>
      </c>
      <c r="AQ60" s="5">
        <f t="shared" si="84"/>
        <v>0</v>
      </c>
      <c r="AR60" s="5">
        <f t="shared" si="67"/>
        <v>0</v>
      </c>
      <c r="AS60" s="5">
        <f t="shared" si="68"/>
        <v>0</v>
      </c>
      <c r="AT60" s="5">
        <f t="shared" si="69"/>
        <v>0</v>
      </c>
      <c r="AU60" s="5">
        <f t="shared" si="67"/>
        <v>0</v>
      </c>
      <c r="AV60" s="5">
        <f t="shared" si="68"/>
        <v>0</v>
      </c>
      <c r="AW60" s="5">
        <f t="shared" si="69"/>
        <v>0</v>
      </c>
      <c r="AX60" s="5">
        <f t="shared" si="67"/>
        <v>6</v>
      </c>
      <c r="AY60" s="5">
        <f t="shared" si="68"/>
        <v>10</v>
      </c>
      <c r="AZ60" s="5">
        <f t="shared" si="69"/>
        <v>0</v>
      </c>
      <c r="BA60" s="5">
        <f t="shared" si="67"/>
        <v>0</v>
      </c>
      <c r="BB60" s="5">
        <f t="shared" si="68"/>
        <v>0</v>
      </c>
      <c r="BC60" s="5">
        <f t="shared" si="69"/>
        <v>0</v>
      </c>
      <c r="BD60" s="5">
        <f t="shared" si="67"/>
        <v>0</v>
      </c>
      <c r="BE60" s="5">
        <f t="shared" si="68"/>
        <v>0</v>
      </c>
      <c r="BF60" s="5">
        <f t="shared" si="69"/>
        <v>0</v>
      </c>
      <c r="BG60" s="144">
        <f t="shared" si="19"/>
        <v>16</v>
      </c>
    </row>
    <row r="61" spans="20:59" ht="13.5" thickBot="1">
      <c r="AB61" s="75">
        <f>'4_VV'!T18</f>
        <v>0</v>
      </c>
      <c r="AC61" s="136">
        <f>'4_VV'!U18</f>
        <v>0</v>
      </c>
      <c r="AD61" s="77">
        <f>'4_VV'!V18</f>
        <v>0</v>
      </c>
      <c r="AE61" s="137">
        <f>'4_VV'!W18</f>
        <v>0</v>
      </c>
      <c r="AF61" s="136">
        <f>'4_VV'!X18</f>
        <v>0</v>
      </c>
      <c r="AG61" s="77">
        <f>'4_VV'!Y18</f>
        <v>0</v>
      </c>
      <c r="AH61" s="138">
        <f>'4_VV'!Z18</f>
        <v>0</v>
      </c>
      <c r="AI61" s="173"/>
      <c r="AO61" s="5">
        <f t="shared" si="82"/>
        <v>0</v>
      </c>
      <c r="AP61" s="5">
        <f t="shared" si="83"/>
        <v>0</v>
      </c>
      <c r="AQ61" s="5">
        <f t="shared" si="84"/>
        <v>0</v>
      </c>
      <c r="AR61" s="5">
        <f t="shared" si="67"/>
        <v>0</v>
      </c>
      <c r="AS61" s="5">
        <f t="shared" si="68"/>
        <v>0</v>
      </c>
      <c r="AT61" s="5">
        <f t="shared" si="69"/>
        <v>0</v>
      </c>
      <c r="AU61" s="5">
        <f t="shared" si="67"/>
        <v>0</v>
      </c>
      <c r="AV61" s="5">
        <f t="shared" si="68"/>
        <v>0</v>
      </c>
      <c r="AW61" s="5">
        <f t="shared" si="69"/>
        <v>0</v>
      </c>
      <c r="AX61" s="5">
        <f t="shared" si="67"/>
        <v>0</v>
      </c>
      <c r="AY61" s="5">
        <f t="shared" si="68"/>
        <v>0</v>
      </c>
      <c r="AZ61" s="5">
        <f t="shared" si="69"/>
        <v>0</v>
      </c>
      <c r="BA61" s="5">
        <f t="shared" si="67"/>
        <v>0</v>
      </c>
      <c r="BB61" s="5">
        <f t="shared" si="68"/>
        <v>0</v>
      </c>
      <c r="BC61" s="5">
        <f t="shared" si="69"/>
        <v>0</v>
      </c>
      <c r="BD61" s="5">
        <f t="shared" si="67"/>
        <v>0</v>
      </c>
      <c r="BE61" s="5">
        <f t="shared" si="68"/>
        <v>0</v>
      </c>
      <c r="BF61" s="5">
        <f t="shared" si="69"/>
        <v>0</v>
      </c>
      <c r="BG61" s="144">
        <f t="shared" si="19"/>
        <v>0</v>
      </c>
    </row>
  </sheetData>
  <mergeCells count="112">
    <mergeCell ref="U38:U39"/>
    <mergeCell ref="U34:U35"/>
    <mergeCell ref="U32:U33"/>
    <mergeCell ref="U30:U31"/>
    <mergeCell ref="U28:U29"/>
    <mergeCell ref="U26:U27"/>
    <mergeCell ref="U24:U25"/>
    <mergeCell ref="U36:U37"/>
    <mergeCell ref="T26:T27"/>
    <mergeCell ref="T24:T25"/>
    <mergeCell ref="T34:T35"/>
    <mergeCell ref="T32:T33"/>
    <mergeCell ref="T30:T31"/>
    <mergeCell ref="T28:T29"/>
    <mergeCell ref="T38:T39"/>
    <mergeCell ref="T36:T37"/>
    <mergeCell ref="A38:A39"/>
    <mergeCell ref="B38:D39"/>
    <mergeCell ref="E38:G39"/>
    <mergeCell ref="H38:J39"/>
    <mergeCell ref="K38:M39"/>
    <mergeCell ref="N38:P39"/>
    <mergeCell ref="Q38:S39"/>
    <mergeCell ref="N30:P31"/>
    <mergeCell ref="Q30:S31"/>
    <mergeCell ref="A34:A35"/>
    <mergeCell ref="B34:D35"/>
    <mergeCell ref="E34:G35"/>
    <mergeCell ref="H34:J35"/>
    <mergeCell ref="K34:M35"/>
    <mergeCell ref="N34:P35"/>
    <mergeCell ref="A32:A33"/>
    <mergeCell ref="A36:A37"/>
    <mergeCell ref="B36:D37"/>
    <mergeCell ref="E36:G37"/>
    <mergeCell ref="H36:J37"/>
    <mergeCell ref="K36:M37"/>
    <mergeCell ref="N36:P37"/>
    <mergeCell ref="Q36:S37"/>
    <mergeCell ref="Q34:S35"/>
    <mergeCell ref="K32:M33"/>
    <mergeCell ref="N32:P33"/>
    <mergeCell ref="Q32:S33"/>
    <mergeCell ref="Q24:S25"/>
    <mergeCell ref="N24:P25"/>
    <mergeCell ref="K24:M25"/>
    <mergeCell ref="B32:D33"/>
    <mergeCell ref="E32:G33"/>
    <mergeCell ref="H32:J33"/>
    <mergeCell ref="Q26:S27"/>
    <mergeCell ref="K28:M29"/>
    <mergeCell ref="N28:P29"/>
    <mergeCell ref="Q28:S29"/>
    <mergeCell ref="B30:D31"/>
    <mergeCell ref="B28:D29"/>
    <mergeCell ref="E28:G29"/>
    <mergeCell ref="H28:J29"/>
    <mergeCell ref="A26:A27"/>
    <mergeCell ref="B26:D27"/>
    <mergeCell ref="E26:G27"/>
    <mergeCell ref="H26:J27"/>
    <mergeCell ref="K26:M27"/>
    <mergeCell ref="E30:G31"/>
    <mergeCell ref="H30:J31"/>
    <mergeCell ref="K30:M31"/>
    <mergeCell ref="N26:P27"/>
    <mergeCell ref="A30:A31"/>
    <mergeCell ref="A28:A29"/>
    <mergeCell ref="A24:A25"/>
    <mergeCell ref="H24:J25"/>
    <mergeCell ref="E24:G25"/>
    <mergeCell ref="B24:D25"/>
    <mergeCell ref="AL22:AL23"/>
    <mergeCell ref="AC2:AE2"/>
    <mergeCell ref="AF2:AH2"/>
    <mergeCell ref="AI2:AI3"/>
    <mergeCell ref="AC12:AE12"/>
    <mergeCell ref="AF12:AH12"/>
    <mergeCell ref="AI12:AK12"/>
    <mergeCell ref="AL12:AL13"/>
    <mergeCell ref="AL14:AL15"/>
    <mergeCell ref="AL16:AL17"/>
    <mergeCell ref="AL18:AL19"/>
    <mergeCell ref="AL20:AL21"/>
    <mergeCell ref="B23:D23"/>
    <mergeCell ref="Q23:S23"/>
    <mergeCell ref="N23:P23"/>
    <mergeCell ref="K23:M23"/>
    <mergeCell ref="H23:J23"/>
    <mergeCell ref="E23:G23"/>
    <mergeCell ref="AI41:AI42"/>
    <mergeCell ref="AL24:AL25"/>
    <mergeCell ref="AL26:AL27"/>
    <mergeCell ref="AC29:AE29"/>
    <mergeCell ref="AF29:AH29"/>
    <mergeCell ref="AI29:AI30"/>
    <mergeCell ref="AI31:AI32"/>
    <mergeCell ref="AI33:AI34"/>
    <mergeCell ref="AI35:AI36"/>
    <mergeCell ref="AI37:AI38"/>
    <mergeCell ref="AI39:AI40"/>
    <mergeCell ref="AI43:AI44"/>
    <mergeCell ref="AC46:AE46"/>
    <mergeCell ref="AF46:AH46"/>
    <mergeCell ref="AI46:AI47"/>
    <mergeCell ref="AI60:AI61"/>
    <mergeCell ref="AI48:AI49"/>
    <mergeCell ref="AI50:AI51"/>
    <mergeCell ref="AI52:AI53"/>
    <mergeCell ref="AI54:AI55"/>
    <mergeCell ref="AI56:AI57"/>
    <mergeCell ref="AI58:AI59"/>
  </mergeCells>
  <conditionalFormatting sqref="AB14:AL27">
    <cfRule type="cellIs" dxfId="26" priority="5" operator="equal">
      <formula>0</formula>
    </cfRule>
  </conditionalFormatting>
  <conditionalFormatting sqref="AB29:AI44">
    <cfRule type="cellIs" dxfId="25" priority="3" operator="equal">
      <formula>0</formula>
    </cfRule>
    <cfRule type="cellIs" dxfId="24" priority="4" operator="equal">
      <formula>27.5</formula>
    </cfRule>
  </conditionalFormatting>
  <conditionalFormatting sqref="AB46:AI61">
    <cfRule type="cellIs" dxfId="23" priority="2" operator="equal">
      <formula>0</formula>
    </cfRule>
  </conditionalFormatting>
  <conditionalFormatting sqref="B24:T39">
    <cfRule type="cellIs" dxfId="2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1"/>
  <sheetViews>
    <sheetView topLeftCell="A19" zoomScaleNormal="100" workbookViewId="0">
      <selection activeCell="B24" sqref="B24:T39"/>
    </sheetView>
  </sheetViews>
  <sheetFormatPr defaultRowHeight="12.75"/>
  <cols>
    <col min="1" max="1" width="19.85546875" style="5" customWidth="1"/>
    <col min="2" max="3" width="3.42578125" style="5" customWidth="1"/>
    <col min="4" max="4" width="8.85546875" style="5" customWidth="1"/>
    <col min="5" max="6" width="3.42578125" style="5" customWidth="1"/>
    <col min="7" max="7" width="8.5703125" style="5" customWidth="1"/>
    <col min="8" max="9" width="3.42578125" style="5" customWidth="1"/>
    <col min="10" max="10" width="6.85546875" style="5" customWidth="1"/>
    <col min="11" max="12" width="3.42578125" style="5" customWidth="1"/>
    <col min="13" max="13" width="7" style="5" customWidth="1"/>
    <col min="14" max="15" width="3.42578125" style="5" customWidth="1"/>
    <col min="16" max="16" width="6.28515625" style="5" customWidth="1"/>
    <col min="17" max="18" width="3.42578125" style="5" customWidth="1"/>
    <col min="19" max="19" width="8.28515625" style="5" customWidth="1"/>
    <col min="20" max="20" width="16.140625" style="5" customWidth="1"/>
    <col min="21" max="21" width="28.7109375" style="5" customWidth="1"/>
    <col min="22" max="22" width="11" style="5" customWidth="1"/>
    <col min="23" max="27" width="9.140625" style="5"/>
    <col min="28" max="28" width="20" style="5" customWidth="1"/>
    <col min="29" max="40" width="9.140625" style="5"/>
    <col min="41" max="58" width="3.42578125" style="5" customWidth="1"/>
    <col min="59" max="16384" width="9.140625" style="5"/>
  </cols>
  <sheetData>
    <row r="1" spans="1:60" ht="13.5" thickBo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1:60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AA2" s="5" t="s">
        <v>74</v>
      </c>
      <c r="AB2" s="140"/>
      <c r="AC2" s="184"/>
      <c r="AD2" s="185"/>
      <c r="AE2" s="186"/>
      <c r="AF2" s="184"/>
      <c r="AG2" s="185"/>
      <c r="AH2" s="185"/>
      <c r="AI2" s="178"/>
      <c r="AJ2" s="5">
        <f>SUM(AI4:AI10)</f>
        <v>0</v>
      </c>
      <c r="AO2" s="5" t="s">
        <v>21</v>
      </c>
      <c r="AP2" s="5" t="s">
        <v>21</v>
      </c>
      <c r="AQ2" s="5" t="s">
        <v>21</v>
      </c>
      <c r="AR2" s="5" t="s">
        <v>22</v>
      </c>
      <c r="AS2" s="5" t="s">
        <v>22</v>
      </c>
      <c r="AT2" s="5" t="s">
        <v>22</v>
      </c>
      <c r="AU2" s="139" t="s">
        <v>74</v>
      </c>
      <c r="AV2" s="139" t="s">
        <v>74</v>
      </c>
      <c r="AW2" s="139" t="s">
        <v>74</v>
      </c>
      <c r="AX2" s="139" t="s">
        <v>23</v>
      </c>
      <c r="AY2" s="139" t="s">
        <v>23</v>
      </c>
      <c r="AZ2" s="139" t="s">
        <v>23</v>
      </c>
      <c r="BA2" s="139" t="s">
        <v>24</v>
      </c>
      <c r="BB2" s="139" t="s">
        <v>24</v>
      </c>
      <c r="BC2" s="139" t="s">
        <v>24</v>
      </c>
      <c r="BD2" s="139" t="s">
        <v>25</v>
      </c>
      <c r="BE2" s="139" t="s">
        <v>25</v>
      </c>
      <c r="BF2" s="139" t="s">
        <v>25</v>
      </c>
    </row>
    <row r="3" spans="1:60" ht="13.5" thickBot="1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AB3" s="141"/>
      <c r="AC3" s="87"/>
      <c r="AD3" s="88"/>
      <c r="AE3" s="89"/>
      <c r="AF3" s="87"/>
      <c r="AG3" s="88"/>
      <c r="AH3" s="142"/>
      <c r="AI3" s="179"/>
    </row>
    <row r="4" spans="1:60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AB4" s="90"/>
      <c r="AC4" s="91"/>
      <c r="AD4" s="92"/>
      <c r="AE4" s="93"/>
      <c r="AF4" s="91"/>
      <c r="AG4" s="92"/>
      <c r="AH4" s="143"/>
      <c r="AI4" s="49"/>
      <c r="AO4" s="5">
        <f>IF($AC4=AO$2,$AD4,0)</f>
        <v>0</v>
      </c>
      <c r="AP4" s="5">
        <f t="shared" ref="AP4:AP10" si="0">IF($AF4=AP$2,$AG4,0)</f>
        <v>0</v>
      </c>
      <c r="AQ4" s="5">
        <f>IF($AI4=AQ$2,$AJ4,0)</f>
        <v>0</v>
      </c>
      <c r="AR4" s="5">
        <f t="shared" ref="AR4:AR10" si="1">IF($AC4=AR$2,$AD4,0)</f>
        <v>0</v>
      </c>
      <c r="AS4" s="5">
        <f t="shared" ref="AS4:AS10" si="2">IF($AF4=AS$2,$AG4,0)</f>
        <v>0</v>
      </c>
      <c r="AU4" s="5">
        <f t="shared" ref="AU4:AU10" si="3">IF($AC4=AU$2,$AD4,0)</f>
        <v>0</v>
      </c>
      <c r="AV4" s="5">
        <f t="shared" ref="AV4:AV10" si="4">IF($AF4=AV$2,$AG4,0)</f>
        <v>0</v>
      </c>
      <c r="AX4" s="5">
        <f t="shared" ref="AX4:AX10" si="5">IF($AC4=AX$2,$AD4,0)</f>
        <v>0</v>
      </c>
      <c r="AY4" s="5">
        <f t="shared" ref="AY4:AY10" si="6">IF($AF4=AY$2,$AG4,0)</f>
        <v>0</v>
      </c>
      <c r="BA4" s="5">
        <f t="shared" ref="BA4:BA10" si="7">IF($AC4=BA$2,$AD4,0)</f>
        <v>0</v>
      </c>
      <c r="BB4" s="5">
        <f t="shared" ref="BB4:BB10" si="8">IF($AF4=BB$2,$AG4,0)</f>
        <v>0</v>
      </c>
      <c r="BD4" s="5">
        <f t="shared" ref="BD4:BD10" si="9">IF($AC4=BD$2,$AD4,0)</f>
        <v>0</v>
      </c>
      <c r="BE4" s="5">
        <f t="shared" ref="BE4:BE10" si="10">IF($AF4=BE$2,$AG4,0)</f>
        <v>0</v>
      </c>
      <c r="BG4" s="144">
        <f>SUM(AO4:BF4)</f>
        <v>0</v>
      </c>
    </row>
    <row r="5" spans="1:60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AB5" s="95"/>
      <c r="AC5" s="96"/>
      <c r="AD5" s="97"/>
      <c r="AE5" s="98"/>
      <c r="AF5" s="96"/>
      <c r="AG5" s="97"/>
      <c r="AH5" s="145"/>
      <c r="AI5" s="99"/>
      <c r="AO5" s="5">
        <f t="shared" ref="AO5:AO10" si="11">IF($AC5=AO$2,$AD5,0)</f>
        <v>0</v>
      </c>
      <c r="AP5" s="5">
        <f t="shared" si="0"/>
        <v>0</v>
      </c>
      <c r="AQ5" s="5">
        <f t="shared" ref="AQ5:AQ10" si="12">IF($AI5=AQ$2,$AG5,0)</f>
        <v>0</v>
      </c>
      <c r="AR5" s="5">
        <f t="shared" si="1"/>
        <v>0</v>
      </c>
      <c r="AS5" s="5">
        <f t="shared" si="2"/>
        <v>0</v>
      </c>
      <c r="AU5" s="5">
        <f t="shared" si="3"/>
        <v>0</v>
      </c>
      <c r="AV5" s="5">
        <f t="shared" si="4"/>
        <v>0</v>
      </c>
      <c r="AX5" s="5">
        <f t="shared" si="5"/>
        <v>0</v>
      </c>
      <c r="AY5" s="5">
        <f t="shared" si="6"/>
        <v>0</v>
      </c>
      <c r="BA5" s="5">
        <f t="shared" si="7"/>
        <v>0</v>
      </c>
      <c r="BB5" s="5">
        <f t="shared" si="8"/>
        <v>0</v>
      </c>
      <c r="BD5" s="5">
        <f t="shared" si="9"/>
        <v>0</v>
      </c>
      <c r="BE5" s="5">
        <f t="shared" si="10"/>
        <v>0</v>
      </c>
      <c r="BG5" s="144">
        <f t="shared" ref="BG5:BG61" si="13">SUM(AO5:BF5)</f>
        <v>0</v>
      </c>
    </row>
    <row r="6" spans="1:60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AB6" s="95"/>
      <c r="AC6" s="96"/>
      <c r="AD6" s="97"/>
      <c r="AE6" s="98"/>
      <c r="AF6" s="96"/>
      <c r="AG6" s="97"/>
      <c r="AH6" s="146"/>
      <c r="AI6" s="99"/>
      <c r="AO6" s="5">
        <f t="shared" si="11"/>
        <v>0</v>
      </c>
      <c r="AP6" s="5">
        <f t="shared" si="0"/>
        <v>0</v>
      </c>
      <c r="AQ6" s="5">
        <f t="shared" si="12"/>
        <v>0</v>
      </c>
      <c r="AR6" s="5">
        <f t="shared" si="1"/>
        <v>0</v>
      </c>
      <c r="AS6" s="5">
        <f t="shared" si="2"/>
        <v>0</v>
      </c>
      <c r="AU6" s="5">
        <f t="shared" si="3"/>
        <v>0</v>
      </c>
      <c r="AV6" s="5">
        <f t="shared" si="4"/>
        <v>0</v>
      </c>
      <c r="AX6" s="5">
        <f t="shared" si="5"/>
        <v>0</v>
      </c>
      <c r="AY6" s="5">
        <f t="shared" si="6"/>
        <v>0</v>
      </c>
      <c r="BA6" s="5">
        <f t="shared" si="7"/>
        <v>0</v>
      </c>
      <c r="BB6" s="5">
        <f t="shared" si="8"/>
        <v>0</v>
      </c>
      <c r="BD6" s="5">
        <f t="shared" si="9"/>
        <v>0</v>
      </c>
      <c r="BE6" s="5">
        <f t="shared" si="10"/>
        <v>0</v>
      </c>
      <c r="BG6" s="144">
        <f t="shared" si="13"/>
        <v>0</v>
      </c>
    </row>
    <row r="7" spans="1:60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AB7" s="95"/>
      <c r="AC7" s="96"/>
      <c r="AD7" s="97"/>
      <c r="AE7" s="98"/>
      <c r="AF7" s="96"/>
      <c r="AG7" s="97"/>
      <c r="AH7" s="145"/>
      <c r="AI7" s="99"/>
      <c r="AO7" s="5">
        <f t="shared" si="11"/>
        <v>0</v>
      </c>
      <c r="AP7" s="5">
        <f t="shared" si="0"/>
        <v>0</v>
      </c>
      <c r="AQ7" s="5">
        <f t="shared" si="12"/>
        <v>0</v>
      </c>
      <c r="AR7" s="5">
        <f t="shared" si="1"/>
        <v>0</v>
      </c>
      <c r="AS7" s="5">
        <f t="shared" si="2"/>
        <v>0</v>
      </c>
      <c r="AU7" s="5">
        <f t="shared" si="3"/>
        <v>0</v>
      </c>
      <c r="AV7" s="5">
        <f t="shared" si="4"/>
        <v>0</v>
      </c>
      <c r="AX7" s="5">
        <f t="shared" si="5"/>
        <v>0</v>
      </c>
      <c r="AY7" s="5">
        <f t="shared" si="6"/>
        <v>0</v>
      </c>
      <c r="BA7" s="5">
        <f t="shared" si="7"/>
        <v>0</v>
      </c>
      <c r="BB7" s="5">
        <f t="shared" si="8"/>
        <v>0</v>
      </c>
      <c r="BD7" s="5">
        <f t="shared" si="9"/>
        <v>0</v>
      </c>
      <c r="BE7" s="5">
        <f t="shared" si="10"/>
        <v>0</v>
      </c>
      <c r="BG7" s="144">
        <f t="shared" si="13"/>
        <v>0</v>
      </c>
    </row>
    <row r="8" spans="1:60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AB8" s="95"/>
      <c r="AC8" s="96"/>
      <c r="AD8" s="97"/>
      <c r="AE8" s="98"/>
      <c r="AF8" s="96"/>
      <c r="AG8" s="97"/>
      <c r="AH8" s="145"/>
      <c r="AI8" s="99"/>
      <c r="AO8" s="5">
        <f t="shared" si="11"/>
        <v>0</v>
      </c>
      <c r="AP8" s="5">
        <f t="shared" si="0"/>
        <v>0</v>
      </c>
      <c r="AQ8" s="5">
        <f t="shared" si="12"/>
        <v>0</v>
      </c>
      <c r="AR8" s="5">
        <f t="shared" si="1"/>
        <v>0</v>
      </c>
      <c r="AS8" s="5">
        <f t="shared" si="2"/>
        <v>0</v>
      </c>
      <c r="AU8" s="5">
        <f t="shared" si="3"/>
        <v>0</v>
      </c>
      <c r="AV8" s="5">
        <f t="shared" si="4"/>
        <v>0</v>
      </c>
      <c r="AX8" s="5">
        <f t="shared" si="5"/>
        <v>0</v>
      </c>
      <c r="AY8" s="5">
        <f t="shared" si="6"/>
        <v>0</v>
      </c>
      <c r="BA8" s="5">
        <f t="shared" si="7"/>
        <v>0</v>
      </c>
      <c r="BB8" s="5">
        <f t="shared" si="8"/>
        <v>0</v>
      </c>
      <c r="BD8" s="5">
        <f t="shared" si="9"/>
        <v>0</v>
      </c>
      <c r="BE8" s="5">
        <f t="shared" si="10"/>
        <v>0</v>
      </c>
      <c r="BG8" s="144">
        <f t="shared" si="13"/>
        <v>0</v>
      </c>
    </row>
    <row r="9" spans="1:60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AB9" s="95"/>
      <c r="AC9" s="96"/>
      <c r="AD9" s="97"/>
      <c r="AE9" s="101"/>
      <c r="AF9" s="96"/>
      <c r="AG9" s="97"/>
      <c r="AH9" s="146"/>
      <c r="AI9" s="99"/>
      <c r="AO9" s="5">
        <f t="shared" si="11"/>
        <v>0</v>
      </c>
      <c r="AP9" s="5">
        <f t="shared" si="0"/>
        <v>0</v>
      </c>
      <c r="AQ9" s="5">
        <f t="shared" si="12"/>
        <v>0</v>
      </c>
      <c r="AR9" s="5">
        <f t="shared" si="1"/>
        <v>0</v>
      </c>
      <c r="AS9" s="5">
        <f t="shared" si="2"/>
        <v>0</v>
      </c>
      <c r="AU9" s="5">
        <f t="shared" si="3"/>
        <v>0</v>
      </c>
      <c r="AV9" s="5">
        <f t="shared" si="4"/>
        <v>0</v>
      </c>
      <c r="AX9" s="5">
        <f t="shared" si="5"/>
        <v>0</v>
      </c>
      <c r="AY9" s="5">
        <f t="shared" si="6"/>
        <v>0</v>
      </c>
      <c r="BA9" s="5">
        <f t="shared" si="7"/>
        <v>0</v>
      </c>
      <c r="BB9" s="5">
        <f t="shared" si="8"/>
        <v>0</v>
      </c>
      <c r="BD9" s="5">
        <f t="shared" si="9"/>
        <v>0</v>
      </c>
      <c r="BE9" s="5">
        <f t="shared" si="10"/>
        <v>0</v>
      </c>
      <c r="BG9" s="144">
        <f t="shared" si="13"/>
        <v>0</v>
      </c>
    </row>
    <row r="10" spans="1:60" ht="13.5" thickBot="1">
      <c r="AB10" s="102"/>
      <c r="AC10" s="103"/>
      <c r="AD10" s="104"/>
      <c r="AE10" s="147"/>
      <c r="AF10" s="103"/>
      <c r="AG10" s="104"/>
      <c r="AH10" s="148"/>
      <c r="AI10" s="106"/>
      <c r="AO10" s="5">
        <f t="shared" si="11"/>
        <v>0</v>
      </c>
      <c r="AP10" s="5">
        <f t="shared" si="0"/>
        <v>0</v>
      </c>
      <c r="AQ10" s="5">
        <f t="shared" si="12"/>
        <v>0</v>
      </c>
      <c r="AR10" s="5">
        <f t="shared" si="1"/>
        <v>0</v>
      </c>
      <c r="AS10" s="5">
        <f t="shared" si="2"/>
        <v>0</v>
      </c>
      <c r="AU10" s="5">
        <f t="shared" si="3"/>
        <v>0</v>
      </c>
      <c r="AV10" s="5">
        <f t="shared" si="4"/>
        <v>0</v>
      </c>
      <c r="AX10" s="5">
        <f t="shared" si="5"/>
        <v>0</v>
      </c>
      <c r="AY10" s="5">
        <f t="shared" si="6"/>
        <v>0</v>
      </c>
      <c r="BA10" s="5">
        <f t="shared" si="7"/>
        <v>0</v>
      </c>
      <c r="BB10" s="5">
        <f t="shared" si="8"/>
        <v>0</v>
      </c>
      <c r="BD10" s="5">
        <f t="shared" si="9"/>
        <v>0</v>
      </c>
      <c r="BE10" s="5">
        <f t="shared" si="10"/>
        <v>0</v>
      </c>
      <c r="BG10" s="144">
        <f t="shared" si="13"/>
        <v>0</v>
      </c>
      <c r="BH10" s="5">
        <f>SUM(AO4:BE10)</f>
        <v>0</v>
      </c>
    </row>
    <row r="11" spans="1:60" ht="13.5" thickBot="1">
      <c r="BG11" s="144">
        <f t="shared" si="13"/>
        <v>0</v>
      </c>
    </row>
    <row r="12" spans="1:60">
      <c r="AA12" s="5" t="s">
        <v>123</v>
      </c>
      <c r="AB12" s="140" t="s">
        <v>126</v>
      </c>
      <c r="AC12" s="184" t="str">
        <f>'2_PA'!V9</f>
        <v>I Periodo</v>
      </c>
      <c r="AD12" s="187"/>
      <c r="AE12" s="188"/>
      <c r="AF12" s="174" t="str">
        <f>'2_PA'!Y9</f>
        <v>II Periodo</v>
      </c>
      <c r="AG12" s="175"/>
      <c r="AH12" s="176"/>
      <c r="AI12" s="174" t="str">
        <f>'2_PA'!AB9</f>
        <v>III Periodo</v>
      </c>
      <c r="AJ12" s="175"/>
      <c r="AK12" s="177"/>
      <c r="AL12" s="178" t="str">
        <f>'2_PA'!AE9</f>
        <v>Totale</v>
      </c>
      <c r="BG12" s="144">
        <f t="shared" si="13"/>
        <v>0</v>
      </c>
    </row>
    <row r="13" spans="1:60" ht="13.5" thickBot="1">
      <c r="AB13" s="141"/>
      <c r="AC13" s="40" t="str">
        <f>'2_PA'!V10</f>
        <v>Ruolo</v>
      </c>
      <c r="AD13" s="41" t="str">
        <f>'2_PA'!W10</f>
        <v>Ore</v>
      </c>
      <c r="AE13" s="42" t="str">
        <f>'2_PA'!X10</f>
        <v>Fase</v>
      </c>
      <c r="AF13" s="40" t="str">
        <f>'2_PA'!Y10</f>
        <v>Ruolo</v>
      </c>
      <c r="AG13" s="41" t="str">
        <f>'2_PA'!Z10</f>
        <v>Ore</v>
      </c>
      <c r="AH13" s="42" t="str">
        <f>'2_PA'!AA10</f>
        <v>Fase</v>
      </c>
      <c r="AI13" s="40" t="str">
        <f>'2_PA'!AB10</f>
        <v>Ruolo</v>
      </c>
      <c r="AJ13" s="41" t="str">
        <f>'2_PA'!AC10</f>
        <v>Ore</v>
      </c>
      <c r="AK13" s="43" t="str">
        <f>'2_PA'!AD10</f>
        <v>Fase</v>
      </c>
      <c r="AL13" s="179"/>
      <c r="AM13" s="5">
        <f>SUM(AL14:AL27)</f>
        <v>193</v>
      </c>
      <c r="BG13" s="144">
        <f t="shared" si="13"/>
        <v>0</v>
      </c>
    </row>
    <row r="14" spans="1:60">
      <c r="AB14" s="44" t="str">
        <f>'2_PA'!U11</f>
        <v>Begolo Marco</v>
      </c>
      <c r="AC14" s="45" t="str">
        <f>'2_PA'!V11</f>
        <v>AN</v>
      </c>
      <c r="AD14" s="46">
        <f>'2_PA'!W11</f>
        <v>9</v>
      </c>
      <c r="AE14" s="47" t="str">
        <f>'2_PA'!X11</f>
        <v>PA 1.1</v>
      </c>
      <c r="AF14" s="45" t="str">
        <f>'2_PA'!Y11</f>
        <v>PR</v>
      </c>
      <c r="AG14" s="46">
        <f>'2_PA'!Z11</f>
        <v>10</v>
      </c>
      <c r="AH14" s="47" t="str">
        <f>'2_PA'!AA11</f>
        <v>PA 3.1</v>
      </c>
      <c r="AI14" s="45" t="str">
        <f>'2_PA'!AB11</f>
        <v>PR</v>
      </c>
      <c r="AJ14" s="46">
        <f>'2_PA'!AC11</f>
        <v>7</v>
      </c>
      <c r="AK14" s="8" t="str">
        <f>'2_PA'!AD11</f>
        <v>PA 3.2</v>
      </c>
      <c r="AL14" s="180">
        <f>'2_PA'!AE11</f>
        <v>26</v>
      </c>
      <c r="AO14" s="5">
        <f>IF($AC14=AO$2,$AD14,0)</f>
        <v>0</v>
      </c>
      <c r="AP14" s="5">
        <f>IF($AF14=AP$2,$AG14,0)</f>
        <v>0</v>
      </c>
      <c r="AQ14" s="5">
        <f>IF($AI14=AQ$2,$AJ14,0)</f>
        <v>0</v>
      </c>
      <c r="AR14" s="5">
        <f t="shared" ref="AR14:BD27" si="14">IF($AC14=AR$2,$AD14,0)</f>
        <v>0</v>
      </c>
      <c r="AS14" s="5">
        <f t="shared" ref="AS14:BE27" si="15">IF($AF14=AS$2,$AG14,0)</f>
        <v>0</v>
      </c>
      <c r="AT14" s="5">
        <f t="shared" ref="AT14:BF27" si="16">IF($AI14=AT$2,$AJ14,0)</f>
        <v>0</v>
      </c>
      <c r="AU14" s="5">
        <f t="shared" ref="AU14:AU15" si="17">IF($AC14=AU$2,$AD14,0)</f>
        <v>9</v>
      </c>
      <c r="AV14" s="5">
        <f t="shared" ref="AV14:AV15" si="18">IF($AF14=AV$2,$AG14,0)</f>
        <v>0</v>
      </c>
      <c r="AW14" s="5">
        <f t="shared" ref="AW14:AW15" si="19">IF($AI14=AW$2,$AJ14,0)</f>
        <v>0</v>
      </c>
      <c r="AX14" s="5">
        <f t="shared" ref="AX14:AX15" si="20">IF($AC14=AX$2,$AD14,0)</f>
        <v>0</v>
      </c>
      <c r="AY14" s="5">
        <f t="shared" ref="AY14:AY15" si="21">IF($AF14=AY$2,$AG14,0)</f>
        <v>0</v>
      </c>
      <c r="AZ14" s="5">
        <f t="shared" ref="AZ14:AZ15" si="22">IF($AI14=AZ$2,$AJ14,0)</f>
        <v>0</v>
      </c>
      <c r="BA14" s="5">
        <f t="shared" ref="BA14:BA15" si="23">IF($AC14=BA$2,$AD14,0)</f>
        <v>0</v>
      </c>
      <c r="BB14" s="5">
        <f t="shared" ref="BB14:BB15" si="24">IF($AF14=BB$2,$AG14,0)</f>
        <v>10</v>
      </c>
      <c r="BC14" s="5">
        <f t="shared" ref="BC14:BC15" si="25">IF($AI14=BC$2,$AJ14,0)</f>
        <v>7</v>
      </c>
      <c r="BD14" s="5">
        <f t="shared" ref="BD14:BD15" si="26">IF($AC14=BD$2,$AD14,0)</f>
        <v>0</v>
      </c>
      <c r="BE14" s="5">
        <f t="shared" ref="BE14:BE15" si="27">IF($AF14=BE$2,$AG14,0)</f>
        <v>0</v>
      </c>
      <c r="BF14" s="5">
        <f t="shared" ref="BF14:BF15" si="28">IF($AI14=BF$2,$AJ14,0)</f>
        <v>0</v>
      </c>
      <c r="BG14" s="144">
        <f t="shared" si="13"/>
        <v>26</v>
      </c>
      <c r="BH14" s="5">
        <f>SUM(AO14:BF27)</f>
        <v>193</v>
      </c>
    </row>
    <row r="15" spans="1:60">
      <c r="AB15" s="49">
        <f>'2_PA'!U12</f>
        <v>0</v>
      </c>
      <c r="AC15" s="50">
        <f>'2_PA'!V12</f>
        <v>0</v>
      </c>
      <c r="AD15" s="51">
        <f>'2_PA'!W12</f>
        <v>0</v>
      </c>
      <c r="AE15" s="52">
        <f>'2_PA'!X12</f>
        <v>0</v>
      </c>
      <c r="AF15" s="50">
        <f>'2_PA'!Y12</f>
        <v>0</v>
      </c>
      <c r="AG15" s="51">
        <f>'2_PA'!Z12</f>
        <v>0</v>
      </c>
      <c r="AH15" s="52">
        <f>'2_PA'!AA12</f>
        <v>0</v>
      </c>
      <c r="AI15" s="50">
        <f>'2_PA'!AB12</f>
        <v>0</v>
      </c>
      <c r="AJ15" s="51">
        <f>'2_PA'!AC12</f>
        <v>0</v>
      </c>
      <c r="AK15" s="24">
        <f>'2_PA'!AD12</f>
        <v>0</v>
      </c>
      <c r="AL15" s="172"/>
      <c r="AO15" s="5">
        <f>IF($AC15=AO$2,$AD15,0)</f>
        <v>0</v>
      </c>
      <c r="AP15" s="5">
        <f>IF($AF15=AP$2,$AG15,0)</f>
        <v>0</v>
      </c>
      <c r="AQ15" s="5">
        <f>IF($AI15=AQ$2,$AJ15,0)</f>
        <v>0</v>
      </c>
      <c r="AR15" s="5">
        <f t="shared" si="14"/>
        <v>0</v>
      </c>
      <c r="AS15" s="5">
        <f t="shared" si="15"/>
        <v>0</v>
      </c>
      <c r="AT15" s="5">
        <f t="shared" si="16"/>
        <v>0</v>
      </c>
      <c r="AU15" s="5">
        <f t="shared" si="17"/>
        <v>0</v>
      </c>
      <c r="AV15" s="5">
        <f t="shared" si="18"/>
        <v>0</v>
      </c>
      <c r="AW15" s="5">
        <f t="shared" si="19"/>
        <v>0</v>
      </c>
      <c r="AX15" s="5">
        <f t="shared" si="20"/>
        <v>0</v>
      </c>
      <c r="AY15" s="5">
        <f t="shared" si="21"/>
        <v>0</v>
      </c>
      <c r="AZ15" s="5">
        <f t="shared" si="22"/>
        <v>0</v>
      </c>
      <c r="BA15" s="5">
        <f t="shared" si="23"/>
        <v>0</v>
      </c>
      <c r="BB15" s="5">
        <f t="shared" si="24"/>
        <v>0</v>
      </c>
      <c r="BC15" s="5">
        <f t="shared" si="25"/>
        <v>0</v>
      </c>
      <c r="BD15" s="5">
        <f t="shared" si="26"/>
        <v>0</v>
      </c>
      <c r="BE15" s="5">
        <f t="shared" si="27"/>
        <v>0</v>
      </c>
      <c r="BF15" s="5">
        <f t="shared" si="28"/>
        <v>0</v>
      </c>
      <c r="BG15" s="144">
        <f t="shared" si="13"/>
        <v>0</v>
      </c>
    </row>
    <row r="16" spans="1:60">
      <c r="AB16" s="44" t="str">
        <f>'2_PA'!U13</f>
        <v>Facchin Gabriele</v>
      </c>
      <c r="AC16" s="45" t="str">
        <f>'2_PA'!V13</f>
        <v>RE</v>
      </c>
      <c r="AD16" s="46">
        <f>'2_PA'!W13</f>
        <v>5</v>
      </c>
      <c r="AE16" s="47" t="str">
        <f>'2_PA'!X13</f>
        <v>PA 1.2 e 2.0</v>
      </c>
      <c r="AF16" s="45" t="str">
        <f>'2_PA'!Y13</f>
        <v>VE</v>
      </c>
      <c r="AG16" s="46">
        <f>'2_PA'!Z13</f>
        <v>8</v>
      </c>
      <c r="AH16" s="47" t="str">
        <f>'2_PA'!AA13</f>
        <v>PA 4.2</v>
      </c>
      <c r="AI16" s="45" t="str">
        <f>'2_PA'!AB13</f>
        <v>PR</v>
      </c>
      <c r="AJ16" s="46">
        <f>'2_PA'!AC13</f>
        <v>7</v>
      </c>
      <c r="AK16" s="8" t="str">
        <f>'2_PA'!AD13</f>
        <v>PA 3.2</v>
      </c>
      <c r="AL16" s="172">
        <f>'2_PA'!AE13</f>
        <v>27</v>
      </c>
      <c r="AO16" s="5">
        <f t="shared" ref="AO16:AO27" si="29">IF($AC16=AO$2,$AD16,0)</f>
        <v>5</v>
      </c>
      <c r="AP16" s="5">
        <f t="shared" ref="AP16:AP27" si="30">IF($AF16=AP$2,$AG16,0)</f>
        <v>0</v>
      </c>
      <c r="AQ16" s="5">
        <f t="shared" ref="AQ16:AQ27" si="31">IF($AI16=AQ$2,$AJ16,0)</f>
        <v>0</v>
      </c>
      <c r="AR16" s="5">
        <f t="shared" si="14"/>
        <v>0</v>
      </c>
      <c r="AS16" s="5">
        <f t="shared" si="15"/>
        <v>0</v>
      </c>
      <c r="AT16" s="5">
        <f t="shared" si="16"/>
        <v>0</v>
      </c>
      <c r="AU16" s="5">
        <f t="shared" si="14"/>
        <v>0</v>
      </c>
      <c r="AV16" s="5">
        <f t="shared" si="15"/>
        <v>0</v>
      </c>
      <c r="AW16" s="5">
        <f t="shared" si="16"/>
        <v>0</v>
      </c>
      <c r="AX16" s="5">
        <f t="shared" si="14"/>
        <v>0</v>
      </c>
      <c r="AY16" s="5">
        <f t="shared" si="15"/>
        <v>8</v>
      </c>
      <c r="AZ16" s="5">
        <f t="shared" si="16"/>
        <v>0</v>
      </c>
      <c r="BA16" s="5">
        <f t="shared" si="14"/>
        <v>0</v>
      </c>
      <c r="BB16" s="5">
        <f t="shared" si="15"/>
        <v>0</v>
      </c>
      <c r="BC16" s="5">
        <f t="shared" si="16"/>
        <v>7</v>
      </c>
      <c r="BD16" s="5">
        <f t="shared" si="14"/>
        <v>0</v>
      </c>
      <c r="BE16" s="5">
        <f t="shared" si="15"/>
        <v>0</v>
      </c>
      <c r="BF16" s="5">
        <f t="shared" si="16"/>
        <v>0</v>
      </c>
      <c r="BG16" s="144">
        <f t="shared" si="13"/>
        <v>20</v>
      </c>
    </row>
    <row r="17" spans="1:60">
      <c r="AB17" s="44">
        <f>'2_PA'!U14</f>
        <v>0</v>
      </c>
      <c r="AC17" s="45" t="str">
        <f>'2_PA'!V14</f>
        <v>PR</v>
      </c>
      <c r="AD17" s="46">
        <f>'2_PA'!W14</f>
        <v>7</v>
      </c>
      <c r="AE17" s="47" t="str">
        <f>'2_PA'!X14</f>
        <v>PA 3.1</v>
      </c>
      <c r="AF17" s="45">
        <f>'2_PA'!Y14</f>
        <v>0</v>
      </c>
      <c r="AG17" s="46">
        <f>'2_PA'!Z14</f>
        <v>0</v>
      </c>
      <c r="AH17" s="47">
        <f>'2_PA'!AA14</f>
        <v>0</v>
      </c>
      <c r="AI17" s="45">
        <f>'2_PA'!AB14</f>
        <v>0</v>
      </c>
      <c r="AJ17" s="46">
        <f>'2_PA'!AC14</f>
        <v>0</v>
      </c>
      <c r="AK17" s="8">
        <f>'2_PA'!AD14</f>
        <v>0</v>
      </c>
      <c r="AL17" s="172"/>
      <c r="AO17" s="5">
        <f t="shared" si="29"/>
        <v>0</v>
      </c>
      <c r="AP17" s="5">
        <f t="shared" si="30"/>
        <v>0</v>
      </c>
      <c r="AQ17" s="5">
        <f t="shared" si="31"/>
        <v>0</v>
      </c>
      <c r="AR17" s="5">
        <f t="shared" si="14"/>
        <v>0</v>
      </c>
      <c r="AS17" s="5">
        <f t="shared" si="15"/>
        <v>0</v>
      </c>
      <c r="AT17" s="5">
        <f t="shared" si="16"/>
        <v>0</v>
      </c>
      <c r="AU17" s="5">
        <f t="shared" si="14"/>
        <v>0</v>
      </c>
      <c r="AV17" s="5">
        <f t="shared" si="15"/>
        <v>0</v>
      </c>
      <c r="AW17" s="5">
        <f t="shared" si="16"/>
        <v>0</v>
      </c>
      <c r="AX17" s="5">
        <f t="shared" si="14"/>
        <v>0</v>
      </c>
      <c r="AY17" s="5">
        <f t="shared" si="15"/>
        <v>0</v>
      </c>
      <c r="AZ17" s="5">
        <f t="shared" si="16"/>
        <v>0</v>
      </c>
      <c r="BA17" s="5">
        <f t="shared" si="14"/>
        <v>7</v>
      </c>
      <c r="BB17" s="5">
        <f t="shared" si="15"/>
        <v>0</v>
      </c>
      <c r="BC17" s="5">
        <f t="shared" si="16"/>
        <v>0</v>
      </c>
      <c r="BD17" s="5">
        <f t="shared" si="14"/>
        <v>0</v>
      </c>
      <c r="BE17" s="5">
        <f t="shared" si="15"/>
        <v>0</v>
      </c>
      <c r="BF17" s="5">
        <f t="shared" si="16"/>
        <v>0</v>
      </c>
      <c r="BG17" s="144">
        <f t="shared" si="13"/>
        <v>7</v>
      </c>
    </row>
    <row r="18" spans="1:60">
      <c r="AB18" s="53" t="str">
        <f>'2_PA'!U15</f>
        <v>Cornaglia Alessando</v>
      </c>
      <c r="AC18" s="54" t="str">
        <f>'2_PA'!V15</f>
        <v>AN</v>
      </c>
      <c r="AD18" s="55">
        <f>'2_PA'!W15</f>
        <v>2</v>
      </c>
      <c r="AE18" s="56" t="str">
        <f>'2_PA'!X15</f>
        <v>PA 1.1</v>
      </c>
      <c r="AF18" s="54" t="str">
        <f>'2_PA'!Y15</f>
        <v>PR</v>
      </c>
      <c r="AG18" s="55">
        <f>'2_PA'!Z15</f>
        <v>9</v>
      </c>
      <c r="AH18" s="57" t="str">
        <f>'2_PA'!AA15</f>
        <v>PA 3.2</v>
      </c>
      <c r="AI18" s="54" t="str">
        <f>'2_PA'!AB15</f>
        <v>VE</v>
      </c>
      <c r="AJ18" s="55">
        <f>'2_PA'!AC15</f>
        <v>5</v>
      </c>
      <c r="AK18" s="58" t="str">
        <f>'2_PA'!AD15</f>
        <v>PA 3.3</v>
      </c>
      <c r="AL18" s="172">
        <f>'2_PA'!AE15</f>
        <v>26</v>
      </c>
      <c r="AO18" s="5">
        <f t="shared" si="29"/>
        <v>0</v>
      </c>
      <c r="AP18" s="5">
        <f t="shared" si="30"/>
        <v>0</v>
      </c>
      <c r="AQ18" s="5">
        <f t="shared" si="31"/>
        <v>0</v>
      </c>
      <c r="AR18" s="5">
        <f t="shared" si="14"/>
        <v>0</v>
      </c>
      <c r="AS18" s="5">
        <f t="shared" si="15"/>
        <v>0</v>
      </c>
      <c r="AT18" s="5">
        <f t="shared" si="16"/>
        <v>0</v>
      </c>
      <c r="AU18" s="5">
        <f t="shared" si="14"/>
        <v>2</v>
      </c>
      <c r="AV18" s="5">
        <f t="shared" si="15"/>
        <v>0</v>
      </c>
      <c r="AW18" s="5">
        <f t="shared" si="16"/>
        <v>0</v>
      </c>
      <c r="AX18" s="5">
        <f t="shared" si="14"/>
        <v>0</v>
      </c>
      <c r="AY18" s="5">
        <f t="shared" si="15"/>
        <v>0</v>
      </c>
      <c r="AZ18" s="5">
        <f t="shared" si="16"/>
        <v>5</v>
      </c>
      <c r="BA18" s="5">
        <f t="shared" si="14"/>
        <v>0</v>
      </c>
      <c r="BB18" s="5">
        <f t="shared" si="15"/>
        <v>9</v>
      </c>
      <c r="BC18" s="5">
        <f t="shared" si="16"/>
        <v>0</v>
      </c>
      <c r="BD18" s="5">
        <f t="shared" si="14"/>
        <v>0</v>
      </c>
      <c r="BE18" s="5">
        <f t="shared" si="15"/>
        <v>0</v>
      </c>
      <c r="BF18" s="5">
        <f t="shared" si="16"/>
        <v>0</v>
      </c>
      <c r="BG18" s="144">
        <f t="shared" si="13"/>
        <v>16</v>
      </c>
    </row>
    <row r="19" spans="1:60">
      <c r="AB19" s="49">
        <f>'2_PA'!U16</f>
        <v>0</v>
      </c>
      <c r="AC19" s="50" t="str">
        <f>'2_PA'!V16</f>
        <v>PR</v>
      </c>
      <c r="AD19" s="51">
        <f>'2_PA'!W16</f>
        <v>6</v>
      </c>
      <c r="AE19" s="52" t="str">
        <f>'2_PA'!X16</f>
        <v>PA 3.1</v>
      </c>
      <c r="AF19" s="50">
        <f>'2_PA'!Y16</f>
        <v>0</v>
      </c>
      <c r="AG19" s="51">
        <f>'2_PA'!Z16</f>
        <v>0</v>
      </c>
      <c r="AH19" s="52">
        <f>'2_PA'!AA16</f>
        <v>0</v>
      </c>
      <c r="AI19" s="50" t="str">
        <f>'2_PA'!AB16</f>
        <v>AM</v>
      </c>
      <c r="AJ19" s="51">
        <f>'2_PA'!AC16</f>
        <v>4</v>
      </c>
      <c r="AK19" s="24" t="str">
        <f>'2_PA'!AD16</f>
        <v>PA 6.1</v>
      </c>
      <c r="AL19" s="172"/>
      <c r="AO19" s="5">
        <f t="shared" si="29"/>
        <v>0</v>
      </c>
      <c r="AP19" s="5">
        <f t="shared" si="30"/>
        <v>0</v>
      </c>
      <c r="AQ19" s="5">
        <f t="shared" si="31"/>
        <v>0</v>
      </c>
      <c r="AR19" s="5">
        <f t="shared" si="14"/>
        <v>0</v>
      </c>
      <c r="AS19" s="5">
        <f t="shared" si="15"/>
        <v>0</v>
      </c>
      <c r="AT19" s="5">
        <f t="shared" si="16"/>
        <v>4</v>
      </c>
      <c r="AU19" s="5">
        <f t="shared" si="14"/>
        <v>0</v>
      </c>
      <c r="AV19" s="5">
        <f t="shared" si="15"/>
        <v>0</v>
      </c>
      <c r="AW19" s="5">
        <f t="shared" si="16"/>
        <v>0</v>
      </c>
      <c r="AX19" s="5">
        <f t="shared" si="14"/>
        <v>0</v>
      </c>
      <c r="AY19" s="5">
        <f t="shared" si="15"/>
        <v>0</v>
      </c>
      <c r="AZ19" s="5">
        <f t="shared" si="16"/>
        <v>0</v>
      </c>
      <c r="BA19" s="5">
        <f t="shared" si="14"/>
        <v>6</v>
      </c>
      <c r="BB19" s="5">
        <f t="shared" si="15"/>
        <v>0</v>
      </c>
      <c r="BC19" s="5">
        <f t="shared" si="16"/>
        <v>0</v>
      </c>
      <c r="BD19" s="5">
        <f t="shared" si="14"/>
        <v>0</v>
      </c>
      <c r="BE19" s="5">
        <f t="shared" si="15"/>
        <v>0</v>
      </c>
      <c r="BF19" s="5">
        <f t="shared" si="16"/>
        <v>0</v>
      </c>
      <c r="BG19" s="144">
        <f t="shared" si="13"/>
        <v>10</v>
      </c>
    </row>
    <row r="20" spans="1:60">
      <c r="AB20" s="44" t="str">
        <f>'2_PA'!U17</f>
        <v>Dalla Pietà Massimo</v>
      </c>
      <c r="AC20" s="45" t="str">
        <f>'2_PA'!V17</f>
        <v>VE</v>
      </c>
      <c r="AD20" s="46">
        <f>'2_PA'!W17</f>
        <v>10</v>
      </c>
      <c r="AE20" s="61" t="str">
        <f>'2_PA'!X17</f>
        <v>PA 1.2</v>
      </c>
      <c r="AF20" s="54" t="str">
        <f>'2_PA'!Y17</f>
        <v>PR</v>
      </c>
      <c r="AG20" s="55">
        <f>'2_PA'!Z17</f>
        <v>9</v>
      </c>
      <c r="AH20" s="56" t="str">
        <f>'2_PA'!AA17</f>
        <v>PA 3.2</v>
      </c>
      <c r="AI20" s="45" t="str">
        <f>'2_PA'!AB17</f>
        <v>RE</v>
      </c>
      <c r="AJ20" s="46">
        <f>'2_PA'!AC17</f>
        <v>4</v>
      </c>
      <c r="AK20" s="8" t="str">
        <f>'2_PA'!AD17</f>
        <v>PA 3.3</v>
      </c>
      <c r="AL20" s="172">
        <f>'2_PA'!AE17</f>
        <v>28</v>
      </c>
      <c r="AO20" s="5">
        <f t="shared" si="29"/>
        <v>0</v>
      </c>
      <c r="AP20" s="5">
        <f t="shared" si="30"/>
        <v>0</v>
      </c>
      <c r="AQ20" s="5">
        <f t="shared" si="31"/>
        <v>4</v>
      </c>
      <c r="AR20" s="5">
        <f t="shared" si="14"/>
        <v>0</v>
      </c>
      <c r="AS20" s="5">
        <f t="shared" si="15"/>
        <v>0</v>
      </c>
      <c r="AT20" s="5">
        <f t="shared" si="16"/>
        <v>0</v>
      </c>
      <c r="AU20" s="5">
        <f t="shared" si="14"/>
        <v>0</v>
      </c>
      <c r="AV20" s="5">
        <f t="shared" si="15"/>
        <v>0</v>
      </c>
      <c r="AW20" s="5">
        <f t="shared" si="16"/>
        <v>0</v>
      </c>
      <c r="AX20" s="5">
        <f t="shared" si="14"/>
        <v>10</v>
      </c>
      <c r="AY20" s="5">
        <f t="shared" si="15"/>
        <v>0</v>
      </c>
      <c r="AZ20" s="5">
        <f t="shared" si="16"/>
        <v>0</v>
      </c>
      <c r="BA20" s="5">
        <f t="shared" si="14"/>
        <v>0</v>
      </c>
      <c r="BB20" s="5">
        <f t="shared" si="15"/>
        <v>9</v>
      </c>
      <c r="BC20" s="5">
        <f t="shared" si="16"/>
        <v>0</v>
      </c>
      <c r="BD20" s="5">
        <f t="shared" si="14"/>
        <v>0</v>
      </c>
      <c r="BE20" s="5">
        <f t="shared" si="15"/>
        <v>0</v>
      </c>
      <c r="BF20" s="5">
        <f t="shared" si="16"/>
        <v>0</v>
      </c>
      <c r="BG20" s="144">
        <f t="shared" si="13"/>
        <v>23</v>
      </c>
    </row>
    <row r="21" spans="1:60">
      <c r="AB21" s="44">
        <f>'2_PA'!U18</f>
        <v>0</v>
      </c>
      <c r="AC21" s="45" t="str">
        <f>'2_PA'!V18</f>
        <v>PR</v>
      </c>
      <c r="AD21" s="46">
        <f>'2_PA'!W18</f>
        <v>2</v>
      </c>
      <c r="AE21" s="47" t="str">
        <f>'2_PA'!X18</f>
        <v>PA 3.1</v>
      </c>
      <c r="AF21" s="45">
        <f>'2_PA'!Y18</f>
        <v>0</v>
      </c>
      <c r="AG21" s="46">
        <f>'2_PA'!Z18</f>
        <v>0</v>
      </c>
      <c r="AH21" s="47">
        <f>'2_PA'!AA18</f>
        <v>0</v>
      </c>
      <c r="AI21" s="45" t="str">
        <f>'2_PA'!AB18</f>
        <v>VE</v>
      </c>
      <c r="AJ21" s="46">
        <f>'2_PA'!AC18</f>
        <v>3</v>
      </c>
      <c r="AK21" s="8" t="str">
        <f>'2_PA'!AD18</f>
        <v>PA 6.2</v>
      </c>
      <c r="AL21" s="172"/>
      <c r="AO21" s="5">
        <f t="shared" si="29"/>
        <v>0</v>
      </c>
      <c r="AP21" s="5">
        <f t="shared" si="30"/>
        <v>0</v>
      </c>
      <c r="AQ21" s="5">
        <f t="shared" si="31"/>
        <v>0</v>
      </c>
      <c r="AR21" s="5">
        <f t="shared" si="14"/>
        <v>0</v>
      </c>
      <c r="AS21" s="5">
        <f t="shared" si="15"/>
        <v>0</v>
      </c>
      <c r="AT21" s="5">
        <f t="shared" si="16"/>
        <v>0</v>
      </c>
      <c r="AU21" s="5">
        <f t="shared" si="14"/>
        <v>0</v>
      </c>
      <c r="AV21" s="5">
        <f t="shared" si="15"/>
        <v>0</v>
      </c>
      <c r="AW21" s="5">
        <f t="shared" si="16"/>
        <v>0</v>
      </c>
      <c r="AX21" s="5">
        <f t="shared" si="14"/>
        <v>0</v>
      </c>
      <c r="AY21" s="5">
        <f t="shared" si="15"/>
        <v>0</v>
      </c>
      <c r="AZ21" s="5">
        <f t="shared" si="16"/>
        <v>3</v>
      </c>
      <c r="BA21" s="5">
        <f t="shared" si="14"/>
        <v>2</v>
      </c>
      <c r="BB21" s="5">
        <f t="shared" si="15"/>
        <v>0</v>
      </c>
      <c r="BC21" s="5">
        <f t="shared" si="16"/>
        <v>0</v>
      </c>
      <c r="BD21" s="5">
        <f t="shared" si="14"/>
        <v>0</v>
      </c>
      <c r="BE21" s="5">
        <f t="shared" si="15"/>
        <v>0</v>
      </c>
      <c r="BF21" s="5">
        <f t="shared" si="16"/>
        <v>0</v>
      </c>
      <c r="BG21" s="144">
        <f t="shared" si="13"/>
        <v>5</v>
      </c>
    </row>
    <row r="22" spans="1:60">
      <c r="AB22" s="53" t="str">
        <f>'2_PA'!U19</f>
        <v>Braghetto Lorenzo</v>
      </c>
      <c r="AC22" s="54" t="str">
        <f>'2_PA'!V19</f>
        <v>AM</v>
      </c>
      <c r="AD22" s="55">
        <f>'2_PA'!W19</f>
        <v>5</v>
      </c>
      <c r="AE22" s="56" t="str">
        <f>'2_PA'!X19</f>
        <v>PA 2.0</v>
      </c>
      <c r="AF22" s="54" t="str">
        <f>'2_PA'!Y19</f>
        <v>PR</v>
      </c>
      <c r="AG22" s="55">
        <f>'2_PA'!Z19</f>
        <v>10</v>
      </c>
      <c r="AH22" s="56" t="str">
        <f>'2_PA'!AA19</f>
        <v>PA 3.2</v>
      </c>
      <c r="AI22" s="54" t="str">
        <f>'2_PA'!AB19</f>
        <v>AM</v>
      </c>
      <c r="AJ22" s="55">
        <f>'2_PA'!AC19</f>
        <v>6</v>
      </c>
      <c r="AK22" s="18" t="str">
        <f>'2_PA'!AD19</f>
        <v>PA 5.1</v>
      </c>
      <c r="AL22" s="172">
        <f>'2_PA'!AE19</f>
        <v>30</v>
      </c>
      <c r="AO22" s="5">
        <f t="shared" si="29"/>
        <v>0</v>
      </c>
      <c r="AP22" s="5">
        <f t="shared" si="30"/>
        <v>0</v>
      </c>
      <c r="AQ22" s="5">
        <f t="shared" si="31"/>
        <v>0</v>
      </c>
      <c r="AR22" s="5">
        <f t="shared" si="14"/>
        <v>5</v>
      </c>
      <c r="AS22" s="5">
        <f t="shared" si="15"/>
        <v>0</v>
      </c>
      <c r="AT22" s="5">
        <f t="shared" si="16"/>
        <v>6</v>
      </c>
      <c r="AU22" s="5">
        <f t="shared" si="14"/>
        <v>0</v>
      </c>
      <c r="AV22" s="5">
        <f t="shared" si="15"/>
        <v>0</v>
      </c>
      <c r="AW22" s="5">
        <f t="shared" si="16"/>
        <v>0</v>
      </c>
      <c r="AX22" s="5">
        <f t="shared" si="14"/>
        <v>0</v>
      </c>
      <c r="AY22" s="5">
        <f t="shared" si="15"/>
        <v>0</v>
      </c>
      <c r="AZ22" s="5">
        <f t="shared" si="16"/>
        <v>0</v>
      </c>
      <c r="BA22" s="5">
        <f t="shared" si="14"/>
        <v>0</v>
      </c>
      <c r="BB22" s="5">
        <f t="shared" si="15"/>
        <v>10</v>
      </c>
      <c r="BC22" s="5">
        <f t="shared" si="16"/>
        <v>0</v>
      </c>
      <c r="BD22" s="5">
        <f t="shared" si="14"/>
        <v>0</v>
      </c>
      <c r="BE22" s="5">
        <f t="shared" si="15"/>
        <v>0</v>
      </c>
      <c r="BF22" s="5">
        <f t="shared" si="16"/>
        <v>0</v>
      </c>
      <c r="BG22" s="144">
        <f t="shared" si="13"/>
        <v>21</v>
      </c>
    </row>
    <row r="23" spans="1:60">
      <c r="A23" s="149" t="s">
        <v>0</v>
      </c>
      <c r="B23" s="189" t="s">
        <v>1</v>
      </c>
      <c r="C23" s="189"/>
      <c r="D23" s="189"/>
      <c r="E23" s="189" t="s">
        <v>2</v>
      </c>
      <c r="F23" s="189"/>
      <c r="G23" s="189"/>
      <c r="H23" s="189" t="s">
        <v>3</v>
      </c>
      <c r="I23" s="189"/>
      <c r="J23" s="189"/>
      <c r="K23" s="189" t="s">
        <v>4</v>
      </c>
      <c r="L23" s="189"/>
      <c r="M23" s="189"/>
      <c r="N23" s="189" t="s">
        <v>5</v>
      </c>
      <c r="O23" s="189"/>
      <c r="P23" s="189"/>
      <c r="Q23" s="189" t="s">
        <v>6</v>
      </c>
      <c r="R23" s="189"/>
      <c r="S23" s="189"/>
      <c r="T23" s="149" t="s">
        <v>14</v>
      </c>
      <c r="U23" s="151"/>
      <c r="AB23" s="49">
        <f>'2_PA'!U20</f>
        <v>0</v>
      </c>
      <c r="AC23" s="50" t="str">
        <f>'2_PA'!V20</f>
        <v>PR</v>
      </c>
      <c r="AD23" s="51">
        <f>'2_PA'!W20</f>
        <v>7</v>
      </c>
      <c r="AE23" s="52" t="str">
        <f>'2_PA'!X20</f>
        <v>PA 3.1</v>
      </c>
      <c r="AF23" s="50">
        <f>'2_PA'!Y20</f>
        <v>0</v>
      </c>
      <c r="AG23" s="51">
        <f>'2_PA'!Z20</f>
        <v>0</v>
      </c>
      <c r="AH23" s="52">
        <f>'2_PA'!AA20</f>
        <v>0</v>
      </c>
      <c r="AI23" s="50" t="str">
        <f>'2_PA'!AB20</f>
        <v>AN</v>
      </c>
      <c r="AJ23" s="51">
        <f>'2_PA'!AC20</f>
        <v>2</v>
      </c>
      <c r="AK23" s="24">
        <f>'2_PA'!AD20</f>
        <v>0</v>
      </c>
      <c r="AL23" s="172"/>
      <c r="AO23" s="5">
        <f t="shared" si="29"/>
        <v>0</v>
      </c>
      <c r="AP23" s="5">
        <f t="shared" si="30"/>
        <v>0</v>
      </c>
      <c r="AQ23" s="5">
        <f t="shared" si="31"/>
        <v>0</v>
      </c>
      <c r="AR23" s="5">
        <f t="shared" si="14"/>
        <v>0</v>
      </c>
      <c r="AS23" s="5">
        <f t="shared" si="15"/>
        <v>0</v>
      </c>
      <c r="AT23" s="5">
        <f t="shared" si="16"/>
        <v>0</v>
      </c>
      <c r="AU23" s="5">
        <f t="shared" si="14"/>
        <v>0</v>
      </c>
      <c r="AV23" s="5">
        <f t="shared" si="15"/>
        <v>0</v>
      </c>
      <c r="AW23" s="5">
        <f t="shared" si="16"/>
        <v>2</v>
      </c>
      <c r="AX23" s="5">
        <f t="shared" si="14"/>
        <v>0</v>
      </c>
      <c r="AY23" s="5">
        <f t="shared" si="15"/>
        <v>0</v>
      </c>
      <c r="AZ23" s="5">
        <f t="shared" si="16"/>
        <v>0</v>
      </c>
      <c r="BA23" s="5">
        <f t="shared" si="14"/>
        <v>7</v>
      </c>
      <c r="BB23" s="5">
        <f t="shared" si="15"/>
        <v>0</v>
      </c>
      <c r="BC23" s="5">
        <f t="shared" si="16"/>
        <v>0</v>
      </c>
      <c r="BD23" s="5">
        <f t="shared" si="14"/>
        <v>0</v>
      </c>
      <c r="BE23" s="5">
        <f t="shared" si="15"/>
        <v>0</v>
      </c>
      <c r="BF23" s="5">
        <f t="shared" si="16"/>
        <v>0</v>
      </c>
      <c r="BG23" s="144">
        <f t="shared" si="13"/>
        <v>9</v>
      </c>
    </row>
    <row r="24" spans="1:60">
      <c r="A24" s="181" t="s">
        <v>7</v>
      </c>
      <c r="B24" s="183">
        <f>SUM(AO4:AQ4,AO14:AQ15,AO31:AQ32,AO48:AQ49)</f>
        <v>4</v>
      </c>
      <c r="C24" s="183"/>
      <c r="D24" s="183"/>
      <c r="E24" s="183">
        <f>SUM(AR4:AT4,AR14:AT15,AR31:AT32,AR48:AT49)</f>
        <v>10</v>
      </c>
      <c r="F24" s="183"/>
      <c r="G24" s="183"/>
      <c r="H24" s="182">
        <f>SUM(AU4:AW4,AU14:AW15,AU31:AW32,AU48:AW49)</f>
        <v>9</v>
      </c>
      <c r="I24" s="182"/>
      <c r="J24" s="182"/>
      <c r="K24" s="183">
        <f>SUM(AX4:AZ4,AX14:AZ15,AX31:AZ32,AX48:AZ49)</f>
        <v>10</v>
      </c>
      <c r="L24" s="183"/>
      <c r="M24" s="183"/>
      <c r="N24" s="182">
        <f>SUM(BA4:BC4,BA14:BC15,BA31:BC32,BA48:BC49)</f>
        <v>59</v>
      </c>
      <c r="O24" s="182"/>
      <c r="P24" s="182"/>
      <c r="Q24" s="183">
        <f>SUM(BD4:BF4,BD14:BF15,BD31:BF32,BD48:BF49)</f>
        <v>4</v>
      </c>
      <c r="R24" s="183"/>
      <c r="S24" s="183"/>
      <c r="T24" s="183">
        <f t="shared" ref="T24" si="32">SUM(B24:S25)</f>
        <v>96</v>
      </c>
      <c r="U24" s="191"/>
      <c r="AB24" s="44" t="str">
        <f>'2_PA'!U21</f>
        <v>Quadrio Giacomo</v>
      </c>
      <c r="AC24" s="45" t="str">
        <f>'2_PA'!V21</f>
        <v>PR</v>
      </c>
      <c r="AD24" s="46">
        <f>'2_PA'!W21</f>
        <v>12</v>
      </c>
      <c r="AE24" s="47" t="str">
        <f>'2_PA'!X21</f>
        <v>PA 3.1</v>
      </c>
      <c r="AF24" s="45" t="str">
        <f>'2_PA'!Y21</f>
        <v>PR</v>
      </c>
      <c r="AG24" s="46">
        <f>'2_PA'!Z21</f>
        <v>10</v>
      </c>
      <c r="AH24" s="61" t="str">
        <f>'2_PA'!AA21</f>
        <v>PA 3.2</v>
      </c>
      <c r="AI24" s="45" t="str">
        <f>'2_PA'!AB21</f>
        <v>RE</v>
      </c>
      <c r="AJ24" s="46">
        <f>'2_PA'!AC21</f>
        <v>6</v>
      </c>
      <c r="AK24" s="73" t="str">
        <f>'2_PA'!AD21</f>
        <v>PA 5.1, 6.2</v>
      </c>
      <c r="AL24" s="172">
        <f>'2_PA'!AE21</f>
        <v>28</v>
      </c>
      <c r="AO24" s="5">
        <f t="shared" si="29"/>
        <v>0</v>
      </c>
      <c r="AP24" s="5">
        <f t="shared" si="30"/>
        <v>0</v>
      </c>
      <c r="AQ24" s="5">
        <f t="shared" si="31"/>
        <v>6</v>
      </c>
      <c r="AR24" s="5">
        <f t="shared" si="14"/>
        <v>0</v>
      </c>
      <c r="AS24" s="5">
        <f t="shared" si="15"/>
        <v>0</v>
      </c>
      <c r="AT24" s="5">
        <f t="shared" si="16"/>
        <v>0</v>
      </c>
      <c r="AU24" s="5">
        <f t="shared" si="14"/>
        <v>0</v>
      </c>
      <c r="AV24" s="5">
        <f t="shared" si="15"/>
        <v>0</v>
      </c>
      <c r="AW24" s="5">
        <f t="shared" si="16"/>
        <v>0</v>
      </c>
      <c r="AX24" s="5">
        <f t="shared" si="14"/>
        <v>0</v>
      </c>
      <c r="AY24" s="5">
        <f t="shared" si="15"/>
        <v>0</v>
      </c>
      <c r="AZ24" s="5">
        <f t="shared" si="16"/>
        <v>0</v>
      </c>
      <c r="BA24" s="5">
        <f t="shared" si="14"/>
        <v>12</v>
      </c>
      <c r="BB24" s="5">
        <f t="shared" si="15"/>
        <v>10</v>
      </c>
      <c r="BC24" s="5">
        <f t="shared" si="16"/>
        <v>0</v>
      </c>
      <c r="BD24" s="5">
        <f t="shared" si="14"/>
        <v>0</v>
      </c>
      <c r="BE24" s="5">
        <f t="shared" si="15"/>
        <v>0</v>
      </c>
      <c r="BF24" s="5">
        <f t="shared" si="16"/>
        <v>0</v>
      </c>
      <c r="BG24" s="144">
        <f t="shared" si="13"/>
        <v>28</v>
      </c>
    </row>
    <row r="25" spans="1:60">
      <c r="A25" s="181"/>
      <c r="B25" s="183"/>
      <c r="C25" s="183"/>
      <c r="D25" s="183"/>
      <c r="E25" s="183"/>
      <c r="F25" s="183"/>
      <c r="G25" s="183"/>
      <c r="H25" s="182"/>
      <c r="I25" s="182"/>
      <c r="J25" s="182"/>
      <c r="K25" s="183"/>
      <c r="L25" s="183"/>
      <c r="M25" s="183"/>
      <c r="N25" s="182"/>
      <c r="O25" s="182"/>
      <c r="P25" s="182"/>
      <c r="Q25" s="183"/>
      <c r="R25" s="183"/>
      <c r="S25" s="183"/>
      <c r="T25" s="183"/>
      <c r="U25" s="191"/>
      <c r="AB25" s="44">
        <f>'2_PA'!U22</f>
        <v>0</v>
      </c>
      <c r="AC25" s="45">
        <f>'2_PA'!V22</f>
        <v>0</v>
      </c>
      <c r="AD25" s="46">
        <f>'2_PA'!W22</f>
        <v>0</v>
      </c>
      <c r="AE25" s="47">
        <f>'2_PA'!X22</f>
        <v>0</v>
      </c>
      <c r="AF25" s="45">
        <f>'2_PA'!Y22</f>
        <v>0</v>
      </c>
      <c r="AG25" s="46">
        <f>'2_PA'!Z22</f>
        <v>0</v>
      </c>
      <c r="AH25" s="47">
        <f>'2_PA'!AA22</f>
        <v>0</v>
      </c>
      <c r="AI25" s="45">
        <f>'2_PA'!AB22</f>
        <v>0</v>
      </c>
      <c r="AJ25" s="46">
        <f>'2_PA'!AC22</f>
        <v>0</v>
      </c>
      <c r="AK25" s="8">
        <f>'2_PA'!AD22</f>
        <v>0</v>
      </c>
      <c r="AL25" s="172"/>
      <c r="AO25" s="5">
        <f t="shared" si="29"/>
        <v>0</v>
      </c>
      <c r="AP25" s="5">
        <f t="shared" si="30"/>
        <v>0</v>
      </c>
      <c r="AQ25" s="5">
        <f t="shared" si="31"/>
        <v>0</v>
      </c>
      <c r="AR25" s="5">
        <f t="shared" si="14"/>
        <v>0</v>
      </c>
      <c r="AS25" s="5">
        <f t="shared" si="15"/>
        <v>0</v>
      </c>
      <c r="AT25" s="5">
        <f t="shared" si="16"/>
        <v>0</v>
      </c>
      <c r="AU25" s="5">
        <f t="shared" si="14"/>
        <v>0</v>
      </c>
      <c r="AV25" s="5">
        <f t="shared" si="15"/>
        <v>0</v>
      </c>
      <c r="AW25" s="5">
        <f t="shared" si="16"/>
        <v>0</v>
      </c>
      <c r="AX25" s="5">
        <f t="shared" si="14"/>
        <v>0</v>
      </c>
      <c r="AY25" s="5">
        <f t="shared" si="15"/>
        <v>0</v>
      </c>
      <c r="AZ25" s="5">
        <f t="shared" si="16"/>
        <v>0</v>
      </c>
      <c r="BA25" s="5">
        <f t="shared" si="14"/>
        <v>0</v>
      </c>
      <c r="BB25" s="5">
        <f t="shared" si="15"/>
        <v>0</v>
      </c>
      <c r="BC25" s="5">
        <f t="shared" si="16"/>
        <v>0</v>
      </c>
      <c r="BD25" s="5">
        <f t="shared" si="14"/>
        <v>0</v>
      </c>
      <c r="BE25" s="5">
        <f t="shared" si="15"/>
        <v>0</v>
      </c>
      <c r="BF25" s="5">
        <f t="shared" si="16"/>
        <v>0</v>
      </c>
      <c r="BG25" s="144">
        <f t="shared" si="13"/>
        <v>0</v>
      </c>
    </row>
    <row r="26" spans="1:60">
      <c r="A26" s="181" t="s">
        <v>11</v>
      </c>
      <c r="B26" s="183">
        <f>SUM(AO5:AQ5,AO16:AQ17,AO33:AQ34,AO50:AQ51)</f>
        <v>13</v>
      </c>
      <c r="C26" s="183"/>
      <c r="D26" s="183"/>
      <c r="E26" s="183">
        <f>SUM(AR5:AT5,AR16:AT17,AR33:AT34,AR50:AT51)</f>
        <v>10</v>
      </c>
      <c r="F26" s="183"/>
      <c r="G26" s="183"/>
      <c r="H26" s="183">
        <f>SUM(AU5:AW5,AU16:AW17,AU33:AW34,AU50:AW51)</f>
        <v>0</v>
      </c>
      <c r="I26" s="183"/>
      <c r="J26" s="183"/>
      <c r="K26" s="182">
        <f>SUM(AX5:AZ5,AX16:AZ17,AX33:AZ34,AX50:AZ51)</f>
        <v>33</v>
      </c>
      <c r="L26" s="182"/>
      <c r="M26" s="182"/>
      <c r="N26" s="183">
        <f>SUM(BA5:BC5,BA16:BC17,BA33:BC34,BA50:BC51)</f>
        <v>29</v>
      </c>
      <c r="O26" s="183"/>
      <c r="P26" s="183"/>
      <c r="Q26" s="183">
        <f>SUM(BD5:BF5,BD16:BF17,BD33:BF34,BD50:BF51)</f>
        <v>12</v>
      </c>
      <c r="R26" s="183"/>
      <c r="S26" s="183"/>
      <c r="T26" s="183">
        <f t="shared" ref="T26" si="33">SUM(B26:S27)</f>
        <v>97</v>
      </c>
      <c r="U26" s="191"/>
      <c r="AB26" s="53" t="str">
        <f>'2_PA'!U23</f>
        <v>Maggiolo Giorgio</v>
      </c>
      <c r="AC26" s="54" t="str">
        <f>'2_PA'!V23</f>
        <v>AN</v>
      </c>
      <c r="AD26" s="55">
        <f>'2_PA'!W23</f>
        <v>7</v>
      </c>
      <c r="AE26" s="56" t="str">
        <f>'2_PA'!X23</f>
        <v>PA 1.1</v>
      </c>
      <c r="AF26" s="54" t="str">
        <f>'2_PA'!Y23</f>
        <v>PR</v>
      </c>
      <c r="AG26" s="55">
        <f>'2_PA'!Z23</f>
        <v>10</v>
      </c>
      <c r="AH26" s="56" t="str">
        <f>'2_PA'!AA23</f>
        <v>PA 4.1</v>
      </c>
      <c r="AI26" s="54" t="str">
        <f>'2_PA'!AB23</f>
        <v>VE</v>
      </c>
      <c r="AJ26" s="55">
        <f>'2_PA'!AC23</f>
        <v>5</v>
      </c>
      <c r="AK26" s="18" t="str">
        <f>'2_PA'!AD23</f>
        <v>PA 3.3</v>
      </c>
      <c r="AL26" s="172">
        <f>'2_PA'!AE23</f>
        <v>28</v>
      </c>
      <c r="AO26" s="5">
        <f t="shared" si="29"/>
        <v>0</v>
      </c>
      <c r="AP26" s="5">
        <f t="shared" si="30"/>
        <v>0</v>
      </c>
      <c r="AQ26" s="5">
        <f t="shared" si="31"/>
        <v>0</v>
      </c>
      <c r="AR26" s="5">
        <f t="shared" si="14"/>
        <v>0</v>
      </c>
      <c r="AS26" s="5">
        <f t="shared" si="15"/>
        <v>0</v>
      </c>
      <c r="AT26" s="5">
        <f t="shared" si="16"/>
        <v>0</v>
      </c>
      <c r="AU26" s="5">
        <f t="shared" si="14"/>
        <v>7</v>
      </c>
      <c r="AV26" s="5">
        <f t="shared" si="15"/>
        <v>0</v>
      </c>
      <c r="AW26" s="5">
        <f t="shared" si="16"/>
        <v>0</v>
      </c>
      <c r="AX26" s="5">
        <f t="shared" si="14"/>
        <v>0</v>
      </c>
      <c r="AY26" s="5">
        <f t="shared" si="15"/>
        <v>0</v>
      </c>
      <c r="AZ26" s="5">
        <f t="shared" si="16"/>
        <v>5</v>
      </c>
      <c r="BA26" s="5">
        <f t="shared" si="14"/>
        <v>0</v>
      </c>
      <c r="BB26" s="5">
        <f t="shared" si="15"/>
        <v>10</v>
      </c>
      <c r="BC26" s="5">
        <f t="shared" si="16"/>
        <v>0</v>
      </c>
      <c r="BD26" s="5">
        <f t="shared" si="14"/>
        <v>0</v>
      </c>
      <c r="BE26" s="5">
        <f t="shared" si="15"/>
        <v>0</v>
      </c>
      <c r="BF26" s="5">
        <f t="shared" si="16"/>
        <v>0</v>
      </c>
      <c r="BG26" s="144">
        <f t="shared" si="13"/>
        <v>22</v>
      </c>
    </row>
    <row r="27" spans="1:60" ht="13.5" thickBot="1">
      <c r="A27" s="181"/>
      <c r="B27" s="183"/>
      <c r="C27" s="183"/>
      <c r="D27" s="183"/>
      <c r="E27" s="183"/>
      <c r="F27" s="183"/>
      <c r="G27" s="183"/>
      <c r="H27" s="183"/>
      <c r="I27" s="183"/>
      <c r="J27" s="183"/>
      <c r="K27" s="182"/>
      <c r="L27" s="182"/>
      <c r="M27" s="182"/>
      <c r="N27" s="183"/>
      <c r="O27" s="183"/>
      <c r="P27" s="183"/>
      <c r="Q27" s="183"/>
      <c r="R27" s="183"/>
      <c r="S27" s="183"/>
      <c r="T27" s="183"/>
      <c r="U27" s="191"/>
      <c r="AB27" s="75">
        <f>'2_PA'!U24</f>
        <v>0</v>
      </c>
      <c r="AC27" s="76">
        <f>'2_PA'!V24</f>
        <v>0</v>
      </c>
      <c r="AD27" s="77">
        <f>'2_PA'!W24</f>
        <v>0</v>
      </c>
      <c r="AE27" s="78">
        <f>'2_PA'!X24</f>
        <v>0</v>
      </c>
      <c r="AF27" s="76" t="str">
        <f>'2_PA'!Y24</f>
        <v>RE</v>
      </c>
      <c r="AG27" s="77">
        <f>'2_PA'!Z24</f>
        <v>2</v>
      </c>
      <c r="AH27" s="78" t="str">
        <f>'2_PA'!AA24</f>
        <v>PA 4.2</v>
      </c>
      <c r="AI27" s="76" t="str">
        <f>'2_PA'!AB24</f>
        <v>AM</v>
      </c>
      <c r="AJ27" s="77">
        <f>'2_PA'!AC24</f>
        <v>4</v>
      </c>
      <c r="AK27" s="79" t="str">
        <f>'2_PA'!AD24</f>
        <v>PA 5.1</v>
      </c>
      <c r="AL27" s="173"/>
      <c r="AO27" s="5">
        <f t="shared" si="29"/>
        <v>0</v>
      </c>
      <c r="AP27" s="5">
        <f t="shared" si="30"/>
        <v>2</v>
      </c>
      <c r="AQ27" s="5">
        <f t="shared" si="31"/>
        <v>0</v>
      </c>
      <c r="AR27" s="5">
        <f t="shared" si="14"/>
        <v>0</v>
      </c>
      <c r="AS27" s="5">
        <f t="shared" si="15"/>
        <v>0</v>
      </c>
      <c r="AT27" s="5">
        <f t="shared" si="16"/>
        <v>4</v>
      </c>
      <c r="AU27" s="5">
        <f t="shared" si="14"/>
        <v>0</v>
      </c>
      <c r="AV27" s="5">
        <f t="shared" si="15"/>
        <v>0</v>
      </c>
      <c r="AW27" s="5">
        <f t="shared" si="16"/>
        <v>0</v>
      </c>
      <c r="AX27" s="5">
        <f t="shared" si="14"/>
        <v>0</v>
      </c>
      <c r="AY27" s="5">
        <f t="shared" si="15"/>
        <v>0</v>
      </c>
      <c r="AZ27" s="5">
        <f t="shared" si="16"/>
        <v>0</v>
      </c>
      <c r="BA27" s="5">
        <f t="shared" si="14"/>
        <v>0</v>
      </c>
      <c r="BB27" s="5">
        <f t="shared" si="15"/>
        <v>0</v>
      </c>
      <c r="BC27" s="5">
        <f t="shared" si="16"/>
        <v>0</v>
      </c>
      <c r="BD27" s="5">
        <f t="shared" si="14"/>
        <v>0</v>
      </c>
      <c r="BE27" s="5">
        <f t="shared" si="15"/>
        <v>0</v>
      </c>
      <c r="BF27" s="5">
        <f t="shared" si="16"/>
        <v>0</v>
      </c>
      <c r="BG27" s="144">
        <f t="shared" si="13"/>
        <v>6</v>
      </c>
    </row>
    <row r="28" spans="1:60" ht="13.5" thickBot="1">
      <c r="A28" s="181" t="s">
        <v>10</v>
      </c>
      <c r="B28" s="183">
        <f>SUM(AO6:AQ6,AO18:AQ19,AO35:AQ36,AO52:AQ53)</f>
        <v>10</v>
      </c>
      <c r="C28" s="183"/>
      <c r="D28" s="183"/>
      <c r="E28" s="183">
        <f>SUM(AR6:AT6,AR18:AT19,AR35:AT36,AR52:AT53)</f>
        <v>4</v>
      </c>
      <c r="F28" s="183"/>
      <c r="G28" s="183"/>
      <c r="H28" s="183">
        <f>SUM(AU6:AW6,AU18:AW19,AU35:AW36,AU52:AW53)</f>
        <v>2</v>
      </c>
      <c r="I28" s="183"/>
      <c r="J28" s="183"/>
      <c r="K28" s="183">
        <f>SUM(AX6:AZ6,AX18:AZ19,AX35:AZ36,AX52:AZ53)</f>
        <v>27</v>
      </c>
      <c r="L28" s="183"/>
      <c r="M28" s="183"/>
      <c r="N28" s="183">
        <f>SUM(BA6:BC6,BA18:BC19,BA35:BC36,BA52:BC53)</f>
        <v>33</v>
      </c>
      <c r="O28" s="183"/>
      <c r="P28" s="183"/>
      <c r="Q28" s="182">
        <f>SUM(BD6:BF6,BD18:BF19,BD35:BF36,BD52:BF53)</f>
        <v>20</v>
      </c>
      <c r="R28" s="182"/>
      <c r="S28" s="182"/>
      <c r="T28" s="183">
        <f t="shared" ref="T28" si="34">SUM(B28:S29)</f>
        <v>96</v>
      </c>
      <c r="U28" s="191"/>
      <c r="BG28" s="144">
        <f t="shared" si="13"/>
        <v>0</v>
      </c>
    </row>
    <row r="29" spans="1:60">
      <c r="A29" s="181"/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2"/>
      <c r="R29" s="182"/>
      <c r="S29" s="182"/>
      <c r="T29" s="183"/>
      <c r="U29" s="191"/>
      <c r="AA29" s="5" t="s">
        <v>124</v>
      </c>
      <c r="AB29" s="140" t="s">
        <v>127</v>
      </c>
      <c r="AC29" s="174" t="str">
        <f>'3_PDC'!U6</f>
        <v>I Periodo</v>
      </c>
      <c r="AD29" s="175"/>
      <c r="AE29" s="176"/>
      <c r="AF29" s="174" t="str">
        <f>'3_PDC'!X6</f>
        <v>II Periodo</v>
      </c>
      <c r="AG29" s="175"/>
      <c r="AH29" s="177"/>
      <c r="AI29" s="178" t="str">
        <f>'3_PDC'!AA6</f>
        <v>Totale</v>
      </c>
      <c r="BG29" s="144">
        <f t="shared" si="13"/>
        <v>0</v>
      </c>
    </row>
    <row r="30" spans="1:60" ht="13.5" thickBot="1">
      <c r="A30" s="181" t="s">
        <v>9</v>
      </c>
      <c r="B30" s="183">
        <f>SUM(AO7:AQ7,AO20:AQ21,AO37:AQ38,AO54:AQ55)</f>
        <v>15</v>
      </c>
      <c r="C30" s="183"/>
      <c r="D30" s="183"/>
      <c r="E30" s="183">
        <f>SUM(AR7:AT7,AR20:AT21,AR37:AT38,AR54:AT55)</f>
        <v>4</v>
      </c>
      <c r="F30" s="183"/>
      <c r="G30" s="183"/>
      <c r="H30" s="183">
        <f>SUM(AU7:AW7,AU20:AW21,AU37:AW38,AU54:AW55)</f>
        <v>0</v>
      </c>
      <c r="I30" s="183"/>
      <c r="J30" s="183"/>
      <c r="K30" s="182">
        <f>SUM(AX7:AZ7,AX20:AZ21,AX37:AZ38,AX54:AZ55)</f>
        <v>31</v>
      </c>
      <c r="L30" s="182"/>
      <c r="M30" s="182"/>
      <c r="N30" s="182">
        <f>SUM(BA7:BC7,BA20:BC21,BA37:BC38,BA54:BC55)</f>
        <v>35</v>
      </c>
      <c r="O30" s="182"/>
      <c r="P30" s="182"/>
      <c r="Q30" s="183">
        <f>SUM(BD7:BF7,BD20:BF21,BD37:BF38,BD54:BF55)</f>
        <v>18</v>
      </c>
      <c r="R30" s="183"/>
      <c r="S30" s="183"/>
      <c r="T30" s="183">
        <f t="shared" ref="T30" si="35">SUM(B30:S31)</f>
        <v>103</v>
      </c>
      <c r="U30" s="191"/>
      <c r="AB30" s="141"/>
      <c r="AC30" s="40" t="str">
        <f>'3_PDC'!U7</f>
        <v>Ruolo</v>
      </c>
      <c r="AD30" s="41" t="str">
        <f>'3_PDC'!V7</f>
        <v>Ore</v>
      </c>
      <c r="AE30" s="42" t="str">
        <f>'3_PDC'!W7</f>
        <v>Fase</v>
      </c>
      <c r="AF30" s="40" t="str">
        <f>'3_PDC'!X7</f>
        <v>Ruolo</v>
      </c>
      <c r="AG30" s="41" t="str">
        <f>'3_PDC'!Y7</f>
        <v>Ore</v>
      </c>
      <c r="AH30" s="43" t="str">
        <f>'3_PDC'!Z7</f>
        <v>Fase</v>
      </c>
      <c r="AI30" s="179"/>
      <c r="AK30" s="5">
        <f>SUM(AI31:AI44)</f>
        <v>373</v>
      </c>
      <c r="BG30" s="144">
        <f t="shared" si="13"/>
        <v>0</v>
      </c>
    </row>
    <row r="31" spans="1:60">
      <c r="A31" s="181"/>
      <c r="B31" s="183"/>
      <c r="C31" s="183"/>
      <c r="D31" s="183"/>
      <c r="E31" s="183"/>
      <c r="F31" s="183"/>
      <c r="G31" s="183"/>
      <c r="H31" s="183"/>
      <c r="I31" s="183"/>
      <c r="J31" s="183"/>
      <c r="K31" s="182"/>
      <c r="L31" s="182"/>
      <c r="M31" s="182"/>
      <c r="N31" s="182"/>
      <c r="O31" s="182"/>
      <c r="P31" s="182"/>
      <c r="Q31" s="183"/>
      <c r="R31" s="183"/>
      <c r="S31" s="183"/>
      <c r="T31" s="183"/>
      <c r="U31" s="191"/>
      <c r="AB31" s="44" t="str">
        <f>'3_PDC'!T8</f>
        <v>Begolo Marco</v>
      </c>
      <c r="AC31" s="45" t="str">
        <f>'3_PDC'!U8</f>
        <v>PR</v>
      </c>
      <c r="AD31" s="46">
        <f>'3_PDC'!V8</f>
        <v>36</v>
      </c>
      <c r="AE31" s="47" t="str">
        <f>'3_PDC'!W8</f>
        <v>PDC 2.1</v>
      </c>
      <c r="AF31" s="45" t="str">
        <f>'3_PDC'!X8</f>
        <v>VE</v>
      </c>
      <c r="AG31" s="46">
        <f>'3_PDC'!Y8</f>
        <v>10</v>
      </c>
      <c r="AH31" s="8" t="str">
        <f>'3_PDC'!Z8</f>
        <v>PDC 4.4</v>
      </c>
      <c r="AI31" s="180">
        <f>'3_PDC'!AA8</f>
        <v>52</v>
      </c>
      <c r="AO31" s="5">
        <f>IF($AC31=AO$2,$AD31,0)</f>
        <v>0</v>
      </c>
      <c r="AP31" s="5">
        <f>IF($AF31=AP$2,$AG31,0)</f>
        <v>0</v>
      </c>
      <c r="AQ31" s="5">
        <f>IF($AI31=AQ$2,$AJ31,0)</f>
        <v>0</v>
      </c>
      <c r="AR31" s="5">
        <f t="shared" ref="AR31:BD44" si="36">IF($AC31=AR$2,$AD31,0)</f>
        <v>0</v>
      </c>
      <c r="AS31" s="5">
        <f t="shared" ref="AS31:BE44" si="37">IF($AF31=AS$2,$AG31,0)</f>
        <v>0</v>
      </c>
      <c r="AT31" s="5">
        <f t="shared" ref="AT31:BF44" si="38">IF($AI31=AT$2,$AJ31,0)</f>
        <v>0</v>
      </c>
      <c r="AU31" s="5">
        <f t="shared" ref="AU31:AU32" si="39">IF($AC31=AU$2,$AD31,0)</f>
        <v>0</v>
      </c>
      <c r="AV31" s="5">
        <f t="shared" ref="AV31:AV32" si="40">IF($AF31=AV$2,$AG31,0)</f>
        <v>0</v>
      </c>
      <c r="AW31" s="5">
        <f t="shared" ref="AW31:AW32" si="41">IF($AI31=AW$2,$AJ31,0)</f>
        <v>0</v>
      </c>
      <c r="AX31" s="5">
        <f t="shared" ref="AX31:AX32" si="42">IF($AC31=AX$2,$AD31,0)</f>
        <v>0</v>
      </c>
      <c r="AY31" s="5">
        <f t="shared" ref="AY31:AY32" si="43">IF($AF31=AY$2,$AG31,0)</f>
        <v>10</v>
      </c>
      <c r="AZ31" s="5">
        <f t="shared" ref="AZ31:AZ32" si="44">IF($AI31=AZ$2,$AJ31,0)</f>
        <v>0</v>
      </c>
      <c r="BA31" s="5">
        <f t="shared" ref="BA31:BA32" si="45">IF($AC31=BA$2,$AD31,0)</f>
        <v>36</v>
      </c>
      <c r="BB31" s="5">
        <f t="shared" ref="BB31:BB32" si="46">IF($AF31=BB$2,$AG31,0)</f>
        <v>0</v>
      </c>
      <c r="BC31" s="5">
        <f t="shared" ref="BC31:BC32" si="47">IF($AI31=BC$2,$AJ31,0)</f>
        <v>0</v>
      </c>
      <c r="BD31" s="5">
        <f t="shared" ref="BD31:BD32" si="48">IF($AC31=BD$2,$AD31,0)</f>
        <v>0</v>
      </c>
      <c r="BE31" s="5">
        <f t="shared" ref="BE31:BE32" si="49">IF($AF31=BE$2,$AG31,0)</f>
        <v>0</v>
      </c>
      <c r="BF31" s="5">
        <f t="shared" ref="BF31:BF32" si="50">IF($AI31=BF$2,$AJ31,0)</f>
        <v>0</v>
      </c>
      <c r="BG31" s="144">
        <f t="shared" si="13"/>
        <v>46</v>
      </c>
      <c r="BH31" s="5">
        <f>SUM(AO31:BF44)</f>
        <v>373</v>
      </c>
    </row>
    <row r="32" spans="1:60">
      <c r="A32" s="181" t="s">
        <v>8</v>
      </c>
      <c r="B32" s="183">
        <f>SUM(AO8:AQ8,AO22:AQ23,AO39:AQ40,AO56:AQ57)</f>
        <v>9</v>
      </c>
      <c r="C32" s="183"/>
      <c r="D32" s="183"/>
      <c r="E32" s="183">
        <f>SUM(AR8:AT8,AR22:AT23,AR39:AT40,AR56:AT57)</f>
        <v>11</v>
      </c>
      <c r="F32" s="183"/>
      <c r="G32" s="183"/>
      <c r="H32" s="183">
        <f>SUM(AU8:AW8,AU22:AW23,AU39:AW40,AU56:AW57)</f>
        <v>2</v>
      </c>
      <c r="I32" s="183"/>
      <c r="J32" s="183"/>
      <c r="K32" s="183">
        <f>SUM(AX8:AZ8,AX22:AZ23,AX39:AZ40,AX56:AZ57)</f>
        <v>20</v>
      </c>
      <c r="L32" s="183"/>
      <c r="M32" s="183"/>
      <c r="N32" s="182">
        <f>SUM(BA8:BC8,BA22:BC23,BA39:BC40,BA56:BC57)</f>
        <v>37</v>
      </c>
      <c r="O32" s="182"/>
      <c r="P32" s="182"/>
      <c r="Q32" s="183">
        <f>SUM(BD8:BF8,BD22:BF23,BD39:BF40,BD56:BF57)</f>
        <v>23</v>
      </c>
      <c r="R32" s="183"/>
      <c r="S32" s="183"/>
      <c r="T32" s="183">
        <f t="shared" ref="T32" si="51">SUM(B32:S33)</f>
        <v>102</v>
      </c>
      <c r="U32" s="191"/>
      <c r="AB32" s="49">
        <f>'3_PDC'!T9</f>
        <v>0</v>
      </c>
      <c r="AC32" s="50">
        <f>'3_PDC'!U9</f>
        <v>0</v>
      </c>
      <c r="AD32" s="51">
        <f>'3_PDC'!V9</f>
        <v>0</v>
      </c>
      <c r="AE32" s="52">
        <f>'3_PDC'!W9</f>
        <v>0</v>
      </c>
      <c r="AF32" s="50" t="str">
        <f>'3_PDC'!X9</f>
        <v>PR</v>
      </c>
      <c r="AG32" s="51">
        <f>'3_PDC'!Y9</f>
        <v>6</v>
      </c>
      <c r="AH32" s="24" t="str">
        <f>'3_PDC'!Z9</f>
        <v>PDC 7</v>
      </c>
      <c r="AI32" s="172"/>
      <c r="AO32" s="5">
        <f>IF($AC32=AO$2,$AD32,0)</f>
        <v>0</v>
      </c>
      <c r="AP32" s="5">
        <f>IF($AF32=AP$2,$AG32,0)</f>
        <v>0</v>
      </c>
      <c r="AQ32" s="5">
        <f>IF($AI32=AQ$2,$AJ32,0)</f>
        <v>0</v>
      </c>
      <c r="AR32" s="5">
        <f t="shared" si="36"/>
        <v>0</v>
      </c>
      <c r="AS32" s="5">
        <f t="shared" si="37"/>
        <v>0</v>
      </c>
      <c r="AT32" s="5">
        <f t="shared" si="38"/>
        <v>0</v>
      </c>
      <c r="AU32" s="5">
        <f t="shared" si="39"/>
        <v>0</v>
      </c>
      <c r="AV32" s="5">
        <f t="shared" si="40"/>
        <v>0</v>
      </c>
      <c r="AW32" s="5">
        <f t="shared" si="41"/>
        <v>0</v>
      </c>
      <c r="AX32" s="5">
        <f t="shared" si="42"/>
        <v>0</v>
      </c>
      <c r="AY32" s="5">
        <f t="shared" si="43"/>
        <v>0</v>
      </c>
      <c r="AZ32" s="5">
        <f t="shared" si="44"/>
        <v>0</v>
      </c>
      <c r="BA32" s="5">
        <f t="shared" si="45"/>
        <v>0</v>
      </c>
      <c r="BB32" s="5">
        <f t="shared" si="46"/>
        <v>6</v>
      </c>
      <c r="BC32" s="5">
        <f t="shared" si="47"/>
        <v>0</v>
      </c>
      <c r="BD32" s="5">
        <f t="shared" si="48"/>
        <v>0</v>
      </c>
      <c r="BE32" s="5">
        <f t="shared" si="49"/>
        <v>0</v>
      </c>
      <c r="BF32" s="5">
        <f t="shared" si="50"/>
        <v>0</v>
      </c>
      <c r="BG32" s="144">
        <f t="shared" si="13"/>
        <v>6</v>
      </c>
    </row>
    <row r="33" spans="1:60">
      <c r="A33" s="181"/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2"/>
      <c r="O33" s="182"/>
      <c r="P33" s="182"/>
      <c r="Q33" s="183"/>
      <c r="R33" s="183"/>
      <c r="S33" s="183"/>
      <c r="T33" s="183"/>
      <c r="U33" s="191"/>
      <c r="AB33" s="44" t="str">
        <f>'3_PDC'!T10</f>
        <v>Facchin Gabriele</v>
      </c>
      <c r="AC33" s="45" t="str">
        <f>'3_PDC'!U10</f>
        <v>VE</v>
      </c>
      <c r="AD33" s="46">
        <f>'3_PDC'!V10</f>
        <v>25</v>
      </c>
      <c r="AE33" s="47" t="str">
        <f>'3_PDC'!W10</f>
        <v>PDC 2.2</v>
      </c>
      <c r="AF33" s="45" t="str">
        <f>'3_PDC'!X10</f>
        <v>PR</v>
      </c>
      <c r="AG33" s="46">
        <f>'3_PDC'!Y10</f>
        <v>15</v>
      </c>
      <c r="AH33" s="8" t="str">
        <f>'3_PDC'!Z10</f>
        <v>PDC 3.1</v>
      </c>
      <c r="AI33" s="172">
        <f>'3_PDC'!AA10</f>
        <v>52</v>
      </c>
      <c r="AO33" s="5">
        <f t="shared" ref="AO33:AO44" si="52">IF($AC33=AO$2,$AD33,0)</f>
        <v>0</v>
      </c>
      <c r="AP33" s="5">
        <f t="shared" ref="AP33:AP44" si="53">IF($AF33=AP$2,$AG33,0)</f>
        <v>0</v>
      </c>
      <c r="AQ33" s="5">
        <f t="shared" ref="AQ33:AQ44" si="54">IF($AI33=AQ$2,$AJ33,0)</f>
        <v>0</v>
      </c>
      <c r="AR33" s="5">
        <f t="shared" si="36"/>
        <v>0</v>
      </c>
      <c r="AS33" s="5">
        <f t="shared" si="37"/>
        <v>0</v>
      </c>
      <c r="AT33" s="5">
        <f t="shared" si="38"/>
        <v>0</v>
      </c>
      <c r="AU33" s="5">
        <f t="shared" si="36"/>
        <v>0</v>
      </c>
      <c r="AV33" s="5">
        <f t="shared" si="37"/>
        <v>0</v>
      </c>
      <c r="AW33" s="5">
        <f t="shared" si="38"/>
        <v>0</v>
      </c>
      <c r="AX33" s="5">
        <f t="shared" si="36"/>
        <v>25</v>
      </c>
      <c r="AY33" s="5">
        <f t="shared" si="37"/>
        <v>0</v>
      </c>
      <c r="AZ33" s="5">
        <f t="shared" si="38"/>
        <v>0</v>
      </c>
      <c r="BA33" s="5">
        <f t="shared" si="36"/>
        <v>0</v>
      </c>
      <c r="BB33" s="5">
        <f t="shared" si="37"/>
        <v>15</v>
      </c>
      <c r="BC33" s="5">
        <f t="shared" si="38"/>
        <v>0</v>
      </c>
      <c r="BD33" s="5">
        <f t="shared" si="36"/>
        <v>0</v>
      </c>
      <c r="BE33" s="5">
        <f t="shared" si="37"/>
        <v>0</v>
      </c>
      <c r="BF33" s="5">
        <f t="shared" si="38"/>
        <v>0</v>
      </c>
      <c r="BG33" s="144">
        <f t="shared" si="13"/>
        <v>40</v>
      </c>
    </row>
    <row r="34" spans="1:60">
      <c r="A34" s="181" t="s">
        <v>13</v>
      </c>
      <c r="B34" s="183">
        <f>SUM(AO9:AQ9,AO24:AQ25,AO41:AQ42,AO58:AQ59)</f>
        <v>6</v>
      </c>
      <c r="C34" s="183"/>
      <c r="D34" s="183"/>
      <c r="E34" s="183">
        <f>SUM(AR9:AT9,AR24:AT25,AR41:AT42,AR58:AT59)</f>
        <v>2</v>
      </c>
      <c r="F34" s="183"/>
      <c r="G34" s="183"/>
      <c r="H34" s="183">
        <f>SUM(AU9:AW9,AU24:AW25,AU41:AW42,AU58:AW59)</f>
        <v>0</v>
      </c>
      <c r="I34" s="183"/>
      <c r="J34" s="183"/>
      <c r="K34" s="182">
        <f>SUM(AX9:AZ9,AX24:AZ25,AX41:AZ42,AX58:AZ59)</f>
        <v>27</v>
      </c>
      <c r="L34" s="182"/>
      <c r="M34" s="182"/>
      <c r="N34" s="182">
        <f>SUM(BA9:BC9,BA24:BC25,BA41:BC42,BA58:BC59)</f>
        <v>40</v>
      </c>
      <c r="O34" s="182"/>
      <c r="P34" s="182"/>
      <c r="Q34" s="182">
        <f>SUM(BD9:BF9,BD24:BF25,BD41:BF42,BD58:BF59)</f>
        <v>25</v>
      </c>
      <c r="R34" s="182"/>
      <c r="S34" s="182"/>
      <c r="T34" s="183">
        <f t="shared" ref="T34" si="55">SUM(B34:S35)</f>
        <v>100</v>
      </c>
      <c r="U34" s="191"/>
      <c r="AB34" s="44">
        <f>'3_PDC'!T11</f>
        <v>0</v>
      </c>
      <c r="AC34" s="45" t="str">
        <f>'3_PDC'!U11</f>
        <v>AM</v>
      </c>
      <c r="AD34" s="46">
        <f>'3_PDC'!V11</f>
        <v>8</v>
      </c>
      <c r="AE34" s="47" t="str">
        <f>'3_PDC'!W11</f>
        <v>PDC 1</v>
      </c>
      <c r="AF34" s="45" t="str">
        <f>'3_PDC'!X11</f>
        <v>PROG</v>
      </c>
      <c r="AG34" s="46">
        <f>'3_PDC'!Y11</f>
        <v>4</v>
      </c>
      <c r="AH34" s="8" t="str">
        <f>'3_PDC'!Z11</f>
        <v>PDC 4.3</v>
      </c>
      <c r="AI34" s="172"/>
      <c r="AO34" s="5">
        <f t="shared" si="52"/>
        <v>0</v>
      </c>
      <c r="AP34" s="5">
        <f t="shared" si="53"/>
        <v>0</v>
      </c>
      <c r="AQ34" s="5">
        <f t="shared" si="54"/>
        <v>0</v>
      </c>
      <c r="AR34" s="5">
        <f t="shared" si="36"/>
        <v>8</v>
      </c>
      <c r="AS34" s="5">
        <f t="shared" si="37"/>
        <v>0</v>
      </c>
      <c r="AT34" s="5">
        <f t="shared" si="38"/>
        <v>0</v>
      </c>
      <c r="AU34" s="5">
        <f t="shared" si="36"/>
        <v>0</v>
      </c>
      <c r="AV34" s="5">
        <f t="shared" si="37"/>
        <v>0</v>
      </c>
      <c r="AW34" s="5">
        <f t="shared" si="38"/>
        <v>0</v>
      </c>
      <c r="AX34" s="5">
        <f t="shared" si="36"/>
        <v>0</v>
      </c>
      <c r="AY34" s="5">
        <f t="shared" si="37"/>
        <v>0</v>
      </c>
      <c r="AZ34" s="5">
        <f t="shared" si="38"/>
        <v>0</v>
      </c>
      <c r="BA34" s="5">
        <f t="shared" si="36"/>
        <v>0</v>
      </c>
      <c r="BB34" s="5">
        <f t="shared" si="37"/>
        <v>0</v>
      </c>
      <c r="BC34" s="5">
        <f t="shared" si="38"/>
        <v>0</v>
      </c>
      <c r="BD34" s="5">
        <f t="shared" si="36"/>
        <v>0</v>
      </c>
      <c r="BE34" s="5">
        <f t="shared" si="37"/>
        <v>4</v>
      </c>
      <c r="BF34" s="5">
        <f t="shared" si="38"/>
        <v>0</v>
      </c>
      <c r="BG34" s="144">
        <f t="shared" si="13"/>
        <v>12</v>
      </c>
    </row>
    <row r="35" spans="1:60">
      <c r="A35" s="181"/>
      <c r="B35" s="183"/>
      <c r="C35" s="183"/>
      <c r="D35" s="183"/>
      <c r="E35" s="183"/>
      <c r="F35" s="183"/>
      <c r="G35" s="183"/>
      <c r="H35" s="183"/>
      <c r="I35" s="183"/>
      <c r="J35" s="183"/>
      <c r="K35" s="182"/>
      <c r="L35" s="182"/>
      <c r="M35" s="182"/>
      <c r="N35" s="182"/>
      <c r="O35" s="182"/>
      <c r="P35" s="182"/>
      <c r="Q35" s="182"/>
      <c r="R35" s="182"/>
      <c r="S35" s="182"/>
      <c r="T35" s="183"/>
      <c r="U35" s="191"/>
      <c r="AB35" s="53" t="str">
        <f>'3_PDC'!T12</f>
        <v>Cornaglia Alessando</v>
      </c>
      <c r="AC35" s="54" t="str">
        <f>'3_PDC'!U12</f>
        <v>PROG</v>
      </c>
      <c r="AD35" s="55">
        <f>'3_PDC'!V12</f>
        <v>20</v>
      </c>
      <c r="AE35" s="56" t="str">
        <f>'3_PDC'!W12</f>
        <v>PDC 4.1</v>
      </c>
      <c r="AF35" s="54" t="str">
        <f>'3_PDC'!X12</f>
        <v>RE</v>
      </c>
      <c r="AG35" s="55">
        <f>'3_PDC'!Y12</f>
        <v>10</v>
      </c>
      <c r="AH35" s="152" t="str">
        <f>'3_PDC'!Z12</f>
        <v>PDC 4.4 e 5</v>
      </c>
      <c r="AI35" s="172">
        <f>'3_PDC'!AA12</f>
        <v>52</v>
      </c>
      <c r="AJ35" s="5" t="s">
        <v>137</v>
      </c>
      <c r="AK35" s="5">
        <f>SUM(AD41,AD40,AD35,AG34,AG37,AG43)</f>
        <v>100</v>
      </c>
      <c r="AO35" s="5">
        <f t="shared" si="52"/>
        <v>0</v>
      </c>
      <c r="AP35" s="5">
        <f t="shared" si="53"/>
        <v>10</v>
      </c>
      <c r="AQ35" s="5">
        <f t="shared" si="54"/>
        <v>0</v>
      </c>
      <c r="AR35" s="5">
        <f t="shared" si="36"/>
        <v>0</v>
      </c>
      <c r="AS35" s="5">
        <f t="shared" si="37"/>
        <v>0</v>
      </c>
      <c r="AT35" s="5">
        <f t="shared" si="38"/>
        <v>0</v>
      </c>
      <c r="AU35" s="5">
        <f t="shared" si="36"/>
        <v>0</v>
      </c>
      <c r="AV35" s="5">
        <f t="shared" si="37"/>
        <v>0</v>
      </c>
      <c r="AW35" s="5">
        <f t="shared" si="38"/>
        <v>0</v>
      </c>
      <c r="AX35" s="5">
        <f t="shared" si="36"/>
        <v>0</v>
      </c>
      <c r="AY35" s="5">
        <f t="shared" si="37"/>
        <v>0</v>
      </c>
      <c r="AZ35" s="5">
        <f t="shared" si="38"/>
        <v>0</v>
      </c>
      <c r="BA35" s="5">
        <f t="shared" si="36"/>
        <v>0</v>
      </c>
      <c r="BB35" s="5">
        <f t="shared" si="37"/>
        <v>0</v>
      </c>
      <c r="BC35" s="5">
        <f t="shared" si="38"/>
        <v>0</v>
      </c>
      <c r="BD35" s="5">
        <f t="shared" si="36"/>
        <v>20</v>
      </c>
      <c r="BE35" s="5">
        <f t="shared" si="37"/>
        <v>0</v>
      </c>
      <c r="BF35" s="5">
        <f t="shared" si="38"/>
        <v>0</v>
      </c>
      <c r="BG35" s="144">
        <f t="shared" si="13"/>
        <v>30</v>
      </c>
    </row>
    <row r="36" spans="1:60">
      <c r="A36" s="181" t="s">
        <v>12</v>
      </c>
      <c r="B36" s="183">
        <f>SUM(AO10:AQ10,AO26:AQ27,AO43:AQ44,AO60:AQ61)</f>
        <v>2</v>
      </c>
      <c r="C36" s="183"/>
      <c r="D36" s="183"/>
      <c r="E36" s="183">
        <f>SUM(AR10:AT10,AR26:AT27,AR43:AT44,AR60:AT61)</f>
        <v>8</v>
      </c>
      <c r="F36" s="183"/>
      <c r="G36" s="183"/>
      <c r="H36" s="183">
        <f>SUM(AU10:AW10,AU26:AW27,AU43:AW44,AU60:AW61)</f>
        <v>7</v>
      </c>
      <c r="I36" s="183"/>
      <c r="J36" s="183"/>
      <c r="K36" s="182">
        <f>SUM(AX10:AZ10,AX26:AZ27,AX43:AZ44,AX60:AZ61)</f>
        <v>51</v>
      </c>
      <c r="L36" s="182"/>
      <c r="M36" s="182"/>
      <c r="N36" s="183">
        <f>SUM(BA10:BC10,BA26:BC27,BA43:BC44,BA60:BC61)</f>
        <v>10</v>
      </c>
      <c r="O36" s="183"/>
      <c r="P36" s="183"/>
      <c r="Q36" s="183">
        <f>SUM(BD10:BF10,BD26:BF27,BD43:BF44,BD60:BF61)</f>
        <v>18</v>
      </c>
      <c r="R36" s="183"/>
      <c r="S36" s="183"/>
      <c r="T36" s="183">
        <f t="shared" ref="T36" si="56">SUM(B36:S37)</f>
        <v>96</v>
      </c>
      <c r="U36" s="191"/>
      <c r="AB36" s="49">
        <f>'3_PDC'!T13</f>
        <v>0</v>
      </c>
      <c r="AC36" s="50" t="str">
        <f>'3_PDC'!U13</f>
        <v>VE</v>
      </c>
      <c r="AD36" s="51">
        <f>'3_PDC'!V13</f>
        <v>12</v>
      </c>
      <c r="AE36" s="52" t="str">
        <f>'3_PDC'!W13</f>
        <v>PDC 2.4</v>
      </c>
      <c r="AF36" s="50" t="str">
        <f>'3_PDC'!X13</f>
        <v>PR</v>
      </c>
      <c r="AG36" s="51">
        <f>'3_PDC'!Y13</f>
        <v>10</v>
      </c>
      <c r="AH36" s="24" t="str">
        <f>'3_PDC'!Z13</f>
        <v>PDC 7</v>
      </c>
      <c r="AI36" s="172"/>
      <c r="AK36" s="5">
        <f>SUM(BD31:BF44)</f>
        <v>100</v>
      </c>
      <c r="AO36" s="5">
        <f t="shared" si="52"/>
        <v>0</v>
      </c>
      <c r="AP36" s="5">
        <f t="shared" si="53"/>
        <v>0</v>
      </c>
      <c r="AQ36" s="5">
        <f t="shared" si="54"/>
        <v>0</v>
      </c>
      <c r="AR36" s="5">
        <f t="shared" si="36"/>
        <v>0</v>
      </c>
      <c r="AS36" s="5">
        <f t="shared" si="37"/>
        <v>0</v>
      </c>
      <c r="AT36" s="5">
        <f t="shared" si="38"/>
        <v>0</v>
      </c>
      <c r="AU36" s="5">
        <f t="shared" si="36"/>
        <v>0</v>
      </c>
      <c r="AV36" s="5">
        <f t="shared" si="37"/>
        <v>0</v>
      </c>
      <c r="AW36" s="5">
        <f t="shared" si="38"/>
        <v>0</v>
      </c>
      <c r="AX36" s="5">
        <f t="shared" si="36"/>
        <v>12</v>
      </c>
      <c r="AY36" s="5">
        <f t="shared" si="37"/>
        <v>0</v>
      </c>
      <c r="AZ36" s="5">
        <f t="shared" si="38"/>
        <v>0</v>
      </c>
      <c r="BA36" s="5">
        <f t="shared" si="36"/>
        <v>0</v>
      </c>
      <c r="BB36" s="5">
        <f t="shared" si="37"/>
        <v>10</v>
      </c>
      <c r="BC36" s="5">
        <f t="shared" si="38"/>
        <v>0</v>
      </c>
      <c r="BD36" s="5">
        <f t="shared" si="36"/>
        <v>0</v>
      </c>
      <c r="BE36" s="5">
        <f t="shared" si="37"/>
        <v>0</v>
      </c>
      <c r="BF36" s="5">
        <f t="shared" si="38"/>
        <v>0</v>
      </c>
      <c r="BG36" s="144">
        <f t="shared" si="13"/>
        <v>22</v>
      </c>
    </row>
    <row r="37" spans="1:60">
      <c r="A37" s="181"/>
      <c r="B37" s="183"/>
      <c r="C37" s="183"/>
      <c r="D37" s="183"/>
      <c r="E37" s="183"/>
      <c r="F37" s="183"/>
      <c r="G37" s="183"/>
      <c r="H37" s="183"/>
      <c r="I37" s="183"/>
      <c r="J37" s="183"/>
      <c r="K37" s="182"/>
      <c r="L37" s="182"/>
      <c r="M37" s="182"/>
      <c r="N37" s="183"/>
      <c r="O37" s="183"/>
      <c r="P37" s="183"/>
      <c r="Q37" s="183"/>
      <c r="R37" s="183"/>
      <c r="S37" s="183"/>
      <c r="T37" s="183"/>
      <c r="U37" s="191"/>
      <c r="AB37" s="44" t="str">
        <f>'3_PDC'!T14</f>
        <v>Dalla Pietà Massimo</v>
      </c>
      <c r="AC37" s="45" t="str">
        <f>'3_PDC'!U14</f>
        <v>RE</v>
      </c>
      <c r="AD37" s="46">
        <f>'3_PDC'!V14</f>
        <v>11</v>
      </c>
      <c r="AE37" s="125" t="str">
        <f>'3_PDC'!W14</f>
        <v>tutte</v>
      </c>
      <c r="AF37" s="45" t="str">
        <f>'3_PDC'!X14</f>
        <v>PROG</v>
      </c>
      <c r="AG37" s="46">
        <f>'3_PDC'!Y14</f>
        <v>18</v>
      </c>
      <c r="AH37" s="8" t="str">
        <f>'3_PDC'!Z14</f>
        <v>PDC 4.3</v>
      </c>
      <c r="AI37" s="172">
        <f>'3_PDC'!AA14</f>
        <v>57</v>
      </c>
      <c r="AO37" s="5">
        <f t="shared" si="52"/>
        <v>11</v>
      </c>
      <c r="AP37" s="5">
        <f t="shared" si="53"/>
        <v>0</v>
      </c>
      <c r="AQ37" s="5">
        <f t="shared" si="54"/>
        <v>0</v>
      </c>
      <c r="AR37" s="5">
        <f t="shared" si="36"/>
        <v>0</v>
      </c>
      <c r="AS37" s="5">
        <f t="shared" si="37"/>
        <v>0</v>
      </c>
      <c r="AT37" s="5">
        <f t="shared" si="38"/>
        <v>0</v>
      </c>
      <c r="AU37" s="5">
        <f t="shared" si="36"/>
        <v>0</v>
      </c>
      <c r="AV37" s="5">
        <f t="shared" si="37"/>
        <v>0</v>
      </c>
      <c r="AW37" s="5">
        <f t="shared" si="38"/>
        <v>0</v>
      </c>
      <c r="AX37" s="5">
        <f t="shared" si="36"/>
        <v>0</v>
      </c>
      <c r="AY37" s="5">
        <f t="shared" si="37"/>
        <v>0</v>
      </c>
      <c r="AZ37" s="5">
        <f t="shared" si="38"/>
        <v>0</v>
      </c>
      <c r="BA37" s="5">
        <f t="shared" si="36"/>
        <v>0</v>
      </c>
      <c r="BB37" s="5">
        <f t="shared" si="37"/>
        <v>0</v>
      </c>
      <c r="BC37" s="5">
        <f t="shared" si="38"/>
        <v>0</v>
      </c>
      <c r="BD37" s="5">
        <f t="shared" si="36"/>
        <v>0</v>
      </c>
      <c r="BE37" s="5">
        <f t="shared" si="37"/>
        <v>18</v>
      </c>
      <c r="BF37" s="5">
        <f t="shared" si="38"/>
        <v>0</v>
      </c>
      <c r="BG37" s="144">
        <f t="shared" si="13"/>
        <v>29</v>
      </c>
    </row>
    <row r="38" spans="1:60">
      <c r="A38" s="190" t="s">
        <v>14</v>
      </c>
      <c r="B38" s="183">
        <f>SUM(B24:D37)</f>
        <v>59</v>
      </c>
      <c r="C38" s="183"/>
      <c r="D38" s="183"/>
      <c r="E38" s="183">
        <f t="shared" ref="E38" si="57">SUM(E24:G37)</f>
        <v>49</v>
      </c>
      <c r="F38" s="183"/>
      <c r="G38" s="183"/>
      <c r="H38" s="183">
        <f>SUM(H24:J37)</f>
        <v>20</v>
      </c>
      <c r="I38" s="183"/>
      <c r="J38" s="183"/>
      <c r="K38" s="183">
        <f t="shared" ref="K38" si="58">SUM(K24:M37)</f>
        <v>199</v>
      </c>
      <c r="L38" s="183"/>
      <c r="M38" s="183"/>
      <c r="N38" s="183">
        <f t="shared" ref="N38" si="59">SUM(N24:P37)</f>
        <v>243</v>
      </c>
      <c r="O38" s="183"/>
      <c r="P38" s="183"/>
      <c r="Q38" s="183">
        <f>SUM(Q24:S37)</f>
        <v>120</v>
      </c>
      <c r="R38" s="183"/>
      <c r="S38" s="183"/>
      <c r="T38" s="183">
        <f>SUM(B38:S39)</f>
        <v>690</v>
      </c>
      <c r="U38" s="191"/>
      <c r="AB38" s="44">
        <f>'3_PDC'!T15</f>
        <v>0</v>
      </c>
      <c r="AC38" s="45" t="str">
        <f>'3_PDC'!U15</f>
        <v>PR</v>
      </c>
      <c r="AD38" s="46">
        <f>'3_PDC'!V15</f>
        <v>24</v>
      </c>
      <c r="AE38" s="47" t="str">
        <f>'3_PDC'!W15</f>
        <v>PDC 2.1</v>
      </c>
      <c r="AF38" s="45" t="str">
        <f>'3_PDC'!X15</f>
        <v>AM</v>
      </c>
      <c r="AG38" s="46">
        <f>'3_PDC'!Y15</f>
        <v>4</v>
      </c>
      <c r="AH38" s="8" t="str">
        <f>'3_PDC'!Z15</f>
        <v>PDC 7</v>
      </c>
      <c r="AI38" s="172"/>
      <c r="AO38" s="5">
        <f t="shared" si="52"/>
        <v>0</v>
      </c>
      <c r="AP38" s="5">
        <f t="shared" si="53"/>
        <v>0</v>
      </c>
      <c r="AQ38" s="5">
        <f t="shared" si="54"/>
        <v>0</v>
      </c>
      <c r="AR38" s="5">
        <f t="shared" si="36"/>
        <v>0</v>
      </c>
      <c r="AS38" s="5">
        <f t="shared" si="37"/>
        <v>4</v>
      </c>
      <c r="AT38" s="5">
        <f t="shared" si="38"/>
        <v>0</v>
      </c>
      <c r="AU38" s="5">
        <f t="shared" si="36"/>
        <v>0</v>
      </c>
      <c r="AV38" s="5">
        <f t="shared" si="37"/>
        <v>0</v>
      </c>
      <c r="AW38" s="5">
        <f t="shared" si="38"/>
        <v>0</v>
      </c>
      <c r="AX38" s="5">
        <f t="shared" si="36"/>
        <v>0</v>
      </c>
      <c r="AY38" s="5">
        <f t="shared" si="37"/>
        <v>0</v>
      </c>
      <c r="AZ38" s="5">
        <f t="shared" si="38"/>
        <v>0</v>
      </c>
      <c r="BA38" s="5">
        <f t="shared" si="36"/>
        <v>24</v>
      </c>
      <c r="BB38" s="5">
        <f t="shared" si="37"/>
        <v>0</v>
      </c>
      <c r="BC38" s="5">
        <f t="shared" si="38"/>
        <v>0</v>
      </c>
      <c r="BD38" s="5">
        <f t="shared" si="36"/>
        <v>0</v>
      </c>
      <c r="BE38" s="5">
        <f t="shared" si="37"/>
        <v>0</v>
      </c>
      <c r="BF38" s="5">
        <f t="shared" si="38"/>
        <v>0</v>
      </c>
      <c r="BG38" s="144">
        <f t="shared" si="13"/>
        <v>28</v>
      </c>
    </row>
    <row r="39" spans="1:60">
      <c r="A39" s="190"/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91"/>
      <c r="AB39" s="53" t="str">
        <f>'3_PDC'!T16</f>
        <v>Braghetto Lorenzo</v>
      </c>
      <c r="AC39" s="54" t="str">
        <f>'3_PDC'!U16</f>
        <v>PR</v>
      </c>
      <c r="AD39" s="55">
        <f>'3_PDC'!V16</f>
        <v>20</v>
      </c>
      <c r="AE39" s="56" t="str">
        <f>'3_PDC'!W16</f>
        <v>PDC 2.3</v>
      </c>
      <c r="AF39" s="54" t="str">
        <f>'3_PDC'!X16</f>
        <v>VE</v>
      </c>
      <c r="AG39" s="55">
        <f>'3_PDC'!Y16</f>
        <v>10</v>
      </c>
      <c r="AH39" s="18" t="str">
        <f>'3_PDC'!Z16</f>
        <v>PDC 4.4</v>
      </c>
      <c r="AI39" s="172">
        <f>'3_PDC'!AA16</f>
        <v>54</v>
      </c>
      <c r="AO39" s="5">
        <f t="shared" si="52"/>
        <v>0</v>
      </c>
      <c r="AP39" s="5">
        <f t="shared" si="53"/>
        <v>0</v>
      </c>
      <c r="AQ39" s="5">
        <f t="shared" si="54"/>
        <v>0</v>
      </c>
      <c r="AR39" s="5">
        <f t="shared" si="36"/>
        <v>0</v>
      </c>
      <c r="AS39" s="5">
        <f t="shared" si="37"/>
        <v>0</v>
      </c>
      <c r="AT39" s="5">
        <f t="shared" si="38"/>
        <v>0</v>
      </c>
      <c r="AU39" s="5">
        <f t="shared" si="36"/>
        <v>0</v>
      </c>
      <c r="AV39" s="5">
        <f t="shared" si="37"/>
        <v>0</v>
      </c>
      <c r="AW39" s="5">
        <f t="shared" si="38"/>
        <v>0</v>
      </c>
      <c r="AX39" s="5">
        <f t="shared" si="36"/>
        <v>0</v>
      </c>
      <c r="AY39" s="5">
        <f t="shared" si="37"/>
        <v>10</v>
      </c>
      <c r="AZ39" s="5">
        <f t="shared" si="38"/>
        <v>0</v>
      </c>
      <c r="BA39" s="5">
        <f t="shared" si="36"/>
        <v>20</v>
      </c>
      <c r="BB39" s="5">
        <f t="shared" si="37"/>
        <v>0</v>
      </c>
      <c r="BC39" s="5">
        <f t="shared" si="38"/>
        <v>0</v>
      </c>
      <c r="BD39" s="5">
        <f t="shared" si="36"/>
        <v>0</v>
      </c>
      <c r="BE39" s="5">
        <f t="shared" si="37"/>
        <v>0</v>
      </c>
      <c r="BF39" s="5">
        <f t="shared" si="38"/>
        <v>0</v>
      </c>
      <c r="BG39" s="144">
        <f t="shared" si="13"/>
        <v>30</v>
      </c>
    </row>
    <row r="40" spans="1:60">
      <c r="A40" s="139"/>
      <c r="AB40" s="49">
        <f>'3_PDC'!T17</f>
        <v>0</v>
      </c>
      <c r="AC40" s="50" t="str">
        <f>'3_PDC'!U17</f>
        <v>PROG</v>
      </c>
      <c r="AD40" s="51">
        <f>'3_PDC'!V17</f>
        <v>15</v>
      </c>
      <c r="AE40" s="52" t="str">
        <f>'3_PDC'!W17</f>
        <v>PDC 4.1</v>
      </c>
      <c r="AF40" s="50" t="str">
        <f>'3_PDC'!X17</f>
        <v>RE</v>
      </c>
      <c r="AG40" s="51">
        <f>'3_PDC'!Y17</f>
        <v>9</v>
      </c>
      <c r="AH40" s="24" t="str">
        <f>'3_PDC'!Z17</f>
        <v>PDC 7</v>
      </c>
      <c r="AI40" s="172"/>
      <c r="AO40" s="5">
        <f t="shared" si="52"/>
        <v>0</v>
      </c>
      <c r="AP40" s="5">
        <f t="shared" si="53"/>
        <v>9</v>
      </c>
      <c r="AQ40" s="5">
        <f t="shared" si="54"/>
        <v>0</v>
      </c>
      <c r="AR40" s="5">
        <f t="shared" si="36"/>
        <v>0</v>
      </c>
      <c r="AS40" s="5">
        <f t="shared" si="37"/>
        <v>0</v>
      </c>
      <c r="AT40" s="5">
        <f t="shared" si="38"/>
        <v>0</v>
      </c>
      <c r="AU40" s="5">
        <f t="shared" si="36"/>
        <v>0</v>
      </c>
      <c r="AV40" s="5">
        <f t="shared" si="37"/>
        <v>0</v>
      </c>
      <c r="AW40" s="5">
        <f t="shared" si="38"/>
        <v>0</v>
      </c>
      <c r="AX40" s="5">
        <f t="shared" si="36"/>
        <v>0</v>
      </c>
      <c r="AY40" s="5">
        <f t="shared" si="37"/>
        <v>0</v>
      </c>
      <c r="AZ40" s="5">
        <f t="shared" si="38"/>
        <v>0</v>
      </c>
      <c r="BA40" s="5">
        <f t="shared" si="36"/>
        <v>0</v>
      </c>
      <c r="BB40" s="5">
        <f t="shared" si="37"/>
        <v>0</v>
      </c>
      <c r="BC40" s="5">
        <f t="shared" si="38"/>
        <v>0</v>
      </c>
      <c r="BD40" s="5">
        <f t="shared" si="36"/>
        <v>15</v>
      </c>
      <c r="BE40" s="5">
        <f t="shared" si="37"/>
        <v>0</v>
      </c>
      <c r="BF40" s="5">
        <f t="shared" si="38"/>
        <v>0</v>
      </c>
      <c r="BG40" s="144">
        <f t="shared" si="13"/>
        <v>24</v>
      </c>
    </row>
    <row r="41" spans="1:60">
      <c r="A41" s="139"/>
      <c r="AB41" s="44" t="str">
        <f>'3_PDC'!T18</f>
        <v>Quadrio Giacomo</v>
      </c>
      <c r="AC41" s="45" t="str">
        <f>'3_PDC'!U18</f>
        <v>PROG</v>
      </c>
      <c r="AD41" s="46">
        <f>'3_PDC'!V18</f>
        <v>25</v>
      </c>
      <c r="AE41" s="47" t="str">
        <f>'3_PDC'!W18</f>
        <v>PDC 4.1</v>
      </c>
      <c r="AF41" s="45" t="str">
        <f>'3_PDC'!X18</f>
        <v>AM</v>
      </c>
      <c r="AG41" s="46">
        <f>'3_PDC'!Y18</f>
        <v>2</v>
      </c>
      <c r="AH41" s="107" t="str">
        <f>'3_PDC'!Z18</f>
        <v>PDC 6</v>
      </c>
      <c r="AI41" s="172">
        <f>'3_PDC'!AA18</f>
        <v>54</v>
      </c>
      <c r="AO41" s="5">
        <f t="shared" si="52"/>
        <v>0</v>
      </c>
      <c r="AP41" s="5">
        <f t="shared" si="53"/>
        <v>0</v>
      </c>
      <c r="AQ41" s="5">
        <f t="shared" si="54"/>
        <v>0</v>
      </c>
      <c r="AR41" s="5">
        <f t="shared" si="36"/>
        <v>0</v>
      </c>
      <c r="AS41" s="5">
        <f t="shared" si="37"/>
        <v>2</v>
      </c>
      <c r="AT41" s="5">
        <f t="shared" si="38"/>
        <v>0</v>
      </c>
      <c r="AU41" s="5">
        <f t="shared" si="36"/>
        <v>0</v>
      </c>
      <c r="AV41" s="5">
        <f t="shared" si="37"/>
        <v>0</v>
      </c>
      <c r="AW41" s="5">
        <f t="shared" si="38"/>
        <v>0</v>
      </c>
      <c r="AX41" s="5">
        <f t="shared" si="36"/>
        <v>0</v>
      </c>
      <c r="AY41" s="5">
        <f t="shared" si="37"/>
        <v>0</v>
      </c>
      <c r="AZ41" s="5">
        <f t="shared" si="38"/>
        <v>0</v>
      </c>
      <c r="BA41" s="5">
        <f t="shared" si="36"/>
        <v>0</v>
      </c>
      <c r="BB41" s="5">
        <f t="shared" si="37"/>
        <v>0</v>
      </c>
      <c r="BC41" s="5">
        <f t="shared" si="38"/>
        <v>0</v>
      </c>
      <c r="BD41" s="5">
        <f t="shared" si="36"/>
        <v>25</v>
      </c>
      <c r="BE41" s="5">
        <f t="shared" si="37"/>
        <v>0</v>
      </c>
      <c r="BF41" s="5">
        <f t="shared" si="38"/>
        <v>0</v>
      </c>
      <c r="BG41" s="144">
        <f t="shared" si="13"/>
        <v>27</v>
      </c>
    </row>
    <row r="42" spans="1:60">
      <c r="A42" s="139"/>
      <c r="AB42" s="44">
        <f>'3_PDC'!T19</f>
        <v>0</v>
      </c>
      <c r="AC42" s="45" t="str">
        <f>'3_PDC'!U19</f>
        <v>PR</v>
      </c>
      <c r="AD42" s="46">
        <f>'3_PDC'!V19</f>
        <v>10</v>
      </c>
      <c r="AE42" s="47" t="str">
        <f>'3_PDC'!W19</f>
        <v>PDC 2.3</v>
      </c>
      <c r="AF42" s="45" t="str">
        <f>'3_PDC'!X19</f>
        <v>VE</v>
      </c>
      <c r="AG42" s="46">
        <f>'3_PDC'!Y19</f>
        <v>17</v>
      </c>
      <c r="AH42" s="8" t="str">
        <f>'3_PDC'!Z19</f>
        <v>PDC 3.2, 5 e 7</v>
      </c>
      <c r="AI42" s="172"/>
      <c r="AO42" s="5">
        <f t="shared" si="52"/>
        <v>0</v>
      </c>
      <c r="AP42" s="5">
        <f t="shared" si="53"/>
        <v>0</v>
      </c>
      <c r="AQ42" s="5">
        <f t="shared" si="54"/>
        <v>0</v>
      </c>
      <c r="AR42" s="5">
        <f t="shared" si="36"/>
        <v>0</v>
      </c>
      <c r="AS42" s="5">
        <f t="shared" si="37"/>
        <v>0</v>
      </c>
      <c r="AT42" s="5">
        <f t="shared" si="38"/>
        <v>0</v>
      </c>
      <c r="AU42" s="5">
        <f t="shared" si="36"/>
        <v>0</v>
      </c>
      <c r="AV42" s="5">
        <f t="shared" si="37"/>
        <v>0</v>
      </c>
      <c r="AW42" s="5">
        <f t="shared" si="38"/>
        <v>0</v>
      </c>
      <c r="AX42" s="5">
        <f t="shared" si="36"/>
        <v>0</v>
      </c>
      <c r="AY42" s="5">
        <f t="shared" si="37"/>
        <v>17</v>
      </c>
      <c r="AZ42" s="5">
        <f t="shared" si="38"/>
        <v>0</v>
      </c>
      <c r="BA42" s="5">
        <f t="shared" si="36"/>
        <v>10</v>
      </c>
      <c r="BB42" s="5">
        <f t="shared" si="37"/>
        <v>0</v>
      </c>
      <c r="BC42" s="5">
        <f t="shared" si="38"/>
        <v>0</v>
      </c>
      <c r="BD42" s="5">
        <f t="shared" si="36"/>
        <v>0</v>
      </c>
      <c r="BE42" s="5">
        <f t="shared" si="37"/>
        <v>0</v>
      </c>
      <c r="BF42" s="5">
        <f t="shared" si="38"/>
        <v>0</v>
      </c>
      <c r="BG42" s="144">
        <f t="shared" si="13"/>
        <v>27</v>
      </c>
    </row>
    <row r="43" spans="1:60">
      <c r="A43" s="139"/>
      <c r="AB43" s="53" t="str">
        <f>'3_PDC'!T20</f>
        <v>Maggiolo Giorgio</v>
      </c>
      <c r="AC43" s="54" t="str">
        <f>'3_PDC'!U20</f>
        <v>VE</v>
      </c>
      <c r="AD43" s="55">
        <f>'3_PDC'!V20</f>
        <v>30</v>
      </c>
      <c r="AE43" s="56" t="str">
        <f>'3_PDC'!W20</f>
        <v>PDC 4.2</v>
      </c>
      <c r="AF43" s="54" t="str">
        <f>'3_PDC'!X20</f>
        <v>PROG</v>
      </c>
      <c r="AG43" s="55">
        <f>'3_PDC'!Y20</f>
        <v>18</v>
      </c>
      <c r="AH43" s="18" t="str">
        <f>'3_PDC'!Z20</f>
        <v>PDC 4.3</v>
      </c>
      <c r="AI43" s="172">
        <f>'3_PDC'!AA20</f>
        <v>52</v>
      </c>
      <c r="AO43" s="5">
        <f t="shared" si="52"/>
        <v>0</v>
      </c>
      <c r="AP43" s="5">
        <f t="shared" si="53"/>
        <v>0</v>
      </c>
      <c r="AQ43" s="5">
        <f t="shared" si="54"/>
        <v>0</v>
      </c>
      <c r="AR43" s="5">
        <f t="shared" si="36"/>
        <v>0</v>
      </c>
      <c r="AS43" s="5">
        <f t="shared" si="37"/>
        <v>0</v>
      </c>
      <c r="AT43" s="5">
        <f t="shared" si="38"/>
        <v>0</v>
      </c>
      <c r="AU43" s="5">
        <f t="shared" si="36"/>
        <v>0</v>
      </c>
      <c r="AV43" s="5">
        <f t="shared" si="37"/>
        <v>0</v>
      </c>
      <c r="AW43" s="5">
        <f t="shared" si="38"/>
        <v>0</v>
      </c>
      <c r="AX43" s="5">
        <f t="shared" si="36"/>
        <v>30</v>
      </c>
      <c r="AY43" s="5">
        <f t="shared" si="37"/>
        <v>0</v>
      </c>
      <c r="AZ43" s="5">
        <f t="shared" si="38"/>
        <v>0</v>
      </c>
      <c r="BA43" s="5">
        <f t="shared" si="36"/>
        <v>0</v>
      </c>
      <c r="BB43" s="5">
        <f t="shared" si="37"/>
        <v>0</v>
      </c>
      <c r="BC43" s="5">
        <f t="shared" si="38"/>
        <v>0</v>
      </c>
      <c r="BD43" s="5">
        <f t="shared" si="36"/>
        <v>0</v>
      </c>
      <c r="BE43" s="5">
        <f t="shared" si="37"/>
        <v>18</v>
      </c>
      <c r="BF43" s="5">
        <f t="shared" si="38"/>
        <v>0</v>
      </c>
      <c r="BG43" s="144">
        <f t="shared" si="13"/>
        <v>48</v>
      </c>
    </row>
    <row r="44" spans="1:60" ht="13.5" thickBot="1">
      <c r="A44" s="139"/>
      <c r="AB44" s="75">
        <f>'3_PDC'!T21</f>
        <v>0</v>
      </c>
      <c r="AC44" s="76">
        <f>'3_PDC'!U21</f>
        <v>0</v>
      </c>
      <c r="AD44" s="77">
        <f>'3_PDC'!V21</f>
        <v>0</v>
      </c>
      <c r="AE44" s="78">
        <f>'3_PDC'!W21</f>
        <v>0</v>
      </c>
      <c r="AF44" s="76" t="str">
        <f>'3_PDC'!X21</f>
        <v>AM</v>
      </c>
      <c r="AG44" s="77">
        <f>'3_PDC'!Y21</f>
        <v>4</v>
      </c>
      <c r="AH44" s="79" t="str">
        <f>'3_PDC'!Z21</f>
        <v>PDC 7</v>
      </c>
      <c r="AI44" s="173"/>
      <c r="AO44" s="5">
        <f t="shared" si="52"/>
        <v>0</v>
      </c>
      <c r="AP44" s="5">
        <f t="shared" si="53"/>
        <v>0</v>
      </c>
      <c r="AQ44" s="5">
        <f t="shared" si="54"/>
        <v>0</v>
      </c>
      <c r="AR44" s="5">
        <f t="shared" si="36"/>
        <v>0</v>
      </c>
      <c r="AS44" s="5">
        <f t="shared" si="37"/>
        <v>4</v>
      </c>
      <c r="AT44" s="5">
        <f t="shared" si="38"/>
        <v>0</v>
      </c>
      <c r="AU44" s="5">
        <f t="shared" si="36"/>
        <v>0</v>
      </c>
      <c r="AV44" s="5">
        <f t="shared" si="37"/>
        <v>0</v>
      </c>
      <c r="AW44" s="5">
        <f t="shared" si="38"/>
        <v>0</v>
      </c>
      <c r="AX44" s="5">
        <f t="shared" si="36"/>
        <v>0</v>
      </c>
      <c r="AY44" s="5">
        <f t="shared" si="37"/>
        <v>0</v>
      </c>
      <c r="AZ44" s="5">
        <f t="shared" si="38"/>
        <v>0</v>
      </c>
      <c r="BA44" s="5">
        <f t="shared" si="36"/>
        <v>0</v>
      </c>
      <c r="BB44" s="5">
        <f t="shared" si="37"/>
        <v>0</v>
      </c>
      <c r="BC44" s="5">
        <f t="shared" si="38"/>
        <v>0</v>
      </c>
      <c r="BD44" s="5">
        <f t="shared" si="36"/>
        <v>0</v>
      </c>
      <c r="BE44" s="5">
        <f t="shared" si="37"/>
        <v>0</v>
      </c>
      <c r="BF44" s="5">
        <f t="shared" si="38"/>
        <v>0</v>
      </c>
      <c r="BG44" s="144">
        <f t="shared" si="13"/>
        <v>4</v>
      </c>
    </row>
    <row r="45" spans="1:60" ht="13.5" thickBot="1">
      <c r="A45" s="139"/>
      <c r="BG45" s="144">
        <f t="shared" si="13"/>
        <v>0</v>
      </c>
    </row>
    <row r="46" spans="1:60">
      <c r="A46" s="139"/>
      <c r="AA46" s="5" t="s">
        <v>125</v>
      </c>
      <c r="AB46" s="140" t="s">
        <v>128</v>
      </c>
      <c r="AC46" s="174" t="str">
        <f>'4_VV'!U3</f>
        <v>I Periodo</v>
      </c>
      <c r="AD46" s="175"/>
      <c r="AE46" s="176"/>
      <c r="AF46" s="174" t="str">
        <f>'4_VV'!X3</f>
        <v>II Periodo</v>
      </c>
      <c r="AG46" s="175"/>
      <c r="AH46" s="177"/>
      <c r="AI46" s="178" t="str">
        <f>'4_VV'!AA3</f>
        <v>Totale</v>
      </c>
      <c r="AK46" s="5">
        <f>SUM(AI48:AI61)</f>
        <v>124</v>
      </c>
      <c r="BG46" s="144">
        <f t="shared" si="13"/>
        <v>0</v>
      </c>
    </row>
    <row r="47" spans="1:60" ht="13.5" thickBot="1">
      <c r="A47" s="139"/>
      <c r="AB47" s="141"/>
      <c r="AC47" s="40" t="str">
        <f>'4_VV'!U4</f>
        <v>Ruolo</v>
      </c>
      <c r="AD47" s="41" t="str">
        <f>'4_VV'!V4</f>
        <v>Ore</v>
      </c>
      <c r="AE47" s="42" t="str">
        <f>'4_VV'!W4</f>
        <v>Fase</v>
      </c>
      <c r="AF47" s="40" t="str">
        <f>'4_VV'!X4</f>
        <v>Ruolo</v>
      </c>
      <c r="AG47" s="41" t="str">
        <f>'4_VV'!Y4</f>
        <v>Ore</v>
      </c>
      <c r="AH47" s="43" t="str">
        <f>'4_VV'!Z4</f>
        <v>Fase</v>
      </c>
      <c r="AI47" s="179"/>
      <c r="BG47" s="144">
        <f t="shared" si="13"/>
        <v>0</v>
      </c>
    </row>
    <row r="48" spans="1:60">
      <c r="A48" s="139"/>
      <c r="AB48" s="44" t="str">
        <f>'4_VV'!T5</f>
        <v>Begolo Marco</v>
      </c>
      <c r="AC48" s="130" t="str">
        <f>'4_VV'!U5</f>
        <v>RE</v>
      </c>
      <c r="AD48" s="46">
        <f>'4_VV'!V5</f>
        <v>4</v>
      </c>
      <c r="AE48" s="125" t="str">
        <f>'4_VV'!W5</f>
        <v>Tutte</v>
      </c>
      <c r="AF48" s="130" t="str">
        <f>'4_VV'!X5</f>
        <v>AM</v>
      </c>
      <c r="AG48" s="46">
        <f>'4_VV'!Y5</f>
        <v>10</v>
      </c>
      <c r="AH48" s="58" t="str">
        <f>'4_VV'!Z5</f>
        <v>VV 3.2</v>
      </c>
      <c r="AI48" s="180">
        <f>'4_VV'!AA5</f>
        <v>18</v>
      </c>
      <c r="AO48" s="5">
        <f>IF($AC48=AO$2,$AD48,0)</f>
        <v>4</v>
      </c>
      <c r="AP48" s="5">
        <f>IF($AF48=AP$2,$AG48,0)</f>
        <v>0</v>
      </c>
      <c r="AQ48" s="5">
        <f>IF($AI48=AQ$2,$AJ48,0)</f>
        <v>0</v>
      </c>
      <c r="AR48" s="5">
        <f t="shared" ref="AR48:BD61" si="60">IF($AC48=AR$2,$AD48,0)</f>
        <v>0</v>
      </c>
      <c r="AS48" s="5">
        <f t="shared" ref="AS48:BE61" si="61">IF($AF48=AS$2,$AG48,0)</f>
        <v>10</v>
      </c>
      <c r="AT48" s="5">
        <f t="shared" ref="AT48:BF61" si="62">IF($AI48=AT$2,$AJ48,0)</f>
        <v>0</v>
      </c>
      <c r="AU48" s="5">
        <f t="shared" ref="AU48:AU49" si="63">IF($AC48=AU$2,$AD48,0)</f>
        <v>0</v>
      </c>
      <c r="AV48" s="5">
        <f t="shared" ref="AV48:AV49" si="64">IF($AF48=AV$2,$AG48,0)</f>
        <v>0</v>
      </c>
      <c r="AW48" s="5">
        <f t="shared" ref="AW48:AW49" si="65">IF($AI48=AW$2,$AJ48,0)</f>
        <v>0</v>
      </c>
      <c r="AX48" s="5">
        <f t="shared" ref="AX48:AX49" si="66">IF($AC48=AX$2,$AD48,0)</f>
        <v>0</v>
      </c>
      <c r="AY48" s="5">
        <f t="shared" ref="AY48:AY49" si="67">IF($AF48=AY$2,$AG48,0)</f>
        <v>0</v>
      </c>
      <c r="AZ48" s="5">
        <f t="shared" ref="AZ48:AZ49" si="68">IF($AI48=AZ$2,$AJ48,0)</f>
        <v>0</v>
      </c>
      <c r="BA48" s="5">
        <f t="shared" ref="BA48:BA49" si="69">IF($AC48=BA$2,$AD48,0)</f>
        <v>0</v>
      </c>
      <c r="BB48" s="5">
        <f t="shared" ref="BB48:BB49" si="70">IF($AF48=BB$2,$AG48,0)</f>
        <v>0</v>
      </c>
      <c r="BC48" s="5">
        <f t="shared" ref="BC48:BC49" si="71">IF($AI48=BC$2,$AJ48,0)</f>
        <v>0</v>
      </c>
      <c r="BD48" s="5">
        <f t="shared" ref="BD48:BD49" si="72">IF($AC48=BD$2,$AD48,0)</f>
        <v>0</v>
      </c>
      <c r="BE48" s="5">
        <f t="shared" ref="BE48:BE49" si="73">IF($AF48=BE$2,$AG48,0)</f>
        <v>0</v>
      </c>
      <c r="BF48" s="5">
        <f t="shared" ref="BF48:BF49" si="74">IF($AI48=BF$2,$AJ48,0)</f>
        <v>0</v>
      </c>
      <c r="BG48" s="144">
        <f t="shared" si="13"/>
        <v>14</v>
      </c>
      <c r="BH48" s="5">
        <f>SUM(AO48:BF61)</f>
        <v>124</v>
      </c>
    </row>
    <row r="49" spans="20:59">
      <c r="AB49" s="49">
        <f>'4_VV'!T6</f>
        <v>0</v>
      </c>
      <c r="AC49" s="131" t="str">
        <f>'4_VV'!U6</f>
        <v>PROG</v>
      </c>
      <c r="AD49" s="51">
        <f>'4_VV'!V6</f>
        <v>4</v>
      </c>
      <c r="AE49" s="132" t="str">
        <f>'4_VV'!W6</f>
        <v>VV 2.1</v>
      </c>
      <c r="AF49" s="131">
        <f>'4_VV'!X6</f>
        <v>0</v>
      </c>
      <c r="AG49" s="51">
        <f>'4_VV'!Y6</f>
        <v>0</v>
      </c>
      <c r="AH49" s="133">
        <f>'4_VV'!Z6</f>
        <v>0</v>
      </c>
      <c r="AI49" s="172"/>
      <c r="AO49" s="5">
        <f>IF($AC49=AO$2,$AD49,0)</f>
        <v>0</v>
      </c>
      <c r="AP49" s="5">
        <f>IF($AF49=AP$2,$AG49,0)</f>
        <v>0</v>
      </c>
      <c r="AQ49" s="5">
        <f>IF($AI49=AQ$2,$AJ49,0)</f>
        <v>0</v>
      </c>
      <c r="AR49" s="5">
        <f t="shared" si="60"/>
        <v>0</v>
      </c>
      <c r="AS49" s="5">
        <f t="shared" si="61"/>
        <v>0</v>
      </c>
      <c r="AT49" s="5">
        <f t="shared" si="62"/>
        <v>0</v>
      </c>
      <c r="AU49" s="5">
        <f t="shared" si="63"/>
        <v>0</v>
      </c>
      <c r="AV49" s="5">
        <f t="shared" si="64"/>
        <v>0</v>
      </c>
      <c r="AW49" s="5">
        <f t="shared" si="65"/>
        <v>0</v>
      </c>
      <c r="AX49" s="5">
        <f t="shared" si="66"/>
        <v>0</v>
      </c>
      <c r="AY49" s="5">
        <f t="shared" si="67"/>
        <v>0</v>
      </c>
      <c r="AZ49" s="5">
        <f t="shared" si="68"/>
        <v>0</v>
      </c>
      <c r="BA49" s="5">
        <f t="shared" si="69"/>
        <v>0</v>
      </c>
      <c r="BB49" s="5">
        <f t="shared" si="70"/>
        <v>0</v>
      </c>
      <c r="BC49" s="5">
        <f t="shared" si="71"/>
        <v>0</v>
      </c>
      <c r="BD49" s="5">
        <f t="shared" si="72"/>
        <v>4</v>
      </c>
      <c r="BE49" s="5">
        <f t="shared" si="73"/>
        <v>0</v>
      </c>
      <c r="BF49" s="5">
        <f t="shared" si="74"/>
        <v>0</v>
      </c>
      <c r="BG49" s="144">
        <f t="shared" si="13"/>
        <v>4</v>
      </c>
    </row>
    <row r="50" spans="20:59" ht="13.5" thickBot="1">
      <c r="AB50" s="44" t="str">
        <f>'4_VV'!T7</f>
        <v>Facchin Gabriele</v>
      </c>
      <c r="AC50" s="130" t="str">
        <f>'4_VV'!U7</f>
        <v>PROG</v>
      </c>
      <c r="AD50" s="46">
        <f>'4_VV'!V7</f>
        <v>8</v>
      </c>
      <c r="AE50" s="61" t="str">
        <f>'4_VV'!W7</f>
        <v>VV 1.1</v>
      </c>
      <c r="AF50" s="130" t="str">
        <f>'4_VV'!X7</f>
        <v>RE</v>
      </c>
      <c r="AG50" s="46">
        <f>'4_VV'!Y7</f>
        <v>8</v>
      </c>
      <c r="AH50" s="73" t="str">
        <f>'4_VV'!Z7</f>
        <v>VV 3.2</v>
      </c>
      <c r="AI50" s="172">
        <f>'4_VV'!AA7</f>
        <v>18</v>
      </c>
      <c r="AJ50" s="5" t="s">
        <v>137</v>
      </c>
      <c r="AK50" s="5">
        <f>SUM(AD49,AD50,AD52,AD56,AD58)</f>
        <v>36</v>
      </c>
      <c r="AO50" s="5">
        <f t="shared" ref="AO50:AO61" si="75">IF($AC50=AO$2,$AD50,0)</f>
        <v>0</v>
      </c>
      <c r="AP50" s="5">
        <f t="shared" ref="AP50:AP61" si="76">IF($AF50=AP$2,$AG50,0)</f>
        <v>8</v>
      </c>
      <c r="AQ50" s="5">
        <f t="shared" ref="AQ50:AQ61" si="77">IF($AI50=AQ$2,$AJ50,0)</f>
        <v>0</v>
      </c>
      <c r="AR50" s="5">
        <f t="shared" si="60"/>
        <v>0</v>
      </c>
      <c r="AS50" s="5">
        <f t="shared" si="61"/>
        <v>0</v>
      </c>
      <c r="AT50" s="5">
        <f t="shared" si="62"/>
        <v>0</v>
      </c>
      <c r="AU50" s="5">
        <f t="shared" si="60"/>
        <v>0</v>
      </c>
      <c r="AV50" s="5">
        <f t="shared" si="61"/>
        <v>0</v>
      </c>
      <c r="AW50" s="5">
        <f t="shared" si="62"/>
        <v>0</v>
      </c>
      <c r="AX50" s="5">
        <f t="shared" si="60"/>
        <v>0</v>
      </c>
      <c r="AY50" s="5">
        <f t="shared" si="61"/>
        <v>0</v>
      </c>
      <c r="AZ50" s="5">
        <f t="shared" si="62"/>
        <v>0</v>
      </c>
      <c r="BA50" s="5">
        <f t="shared" si="60"/>
        <v>0</v>
      </c>
      <c r="BB50" s="5">
        <f t="shared" si="61"/>
        <v>0</v>
      </c>
      <c r="BC50" s="5">
        <f t="shared" si="62"/>
        <v>0</v>
      </c>
      <c r="BD50" s="5">
        <f t="shared" si="60"/>
        <v>8</v>
      </c>
      <c r="BE50" s="5">
        <f t="shared" si="61"/>
        <v>0</v>
      </c>
      <c r="BF50" s="5">
        <f t="shared" si="62"/>
        <v>0</v>
      </c>
      <c r="BG50" s="144">
        <f t="shared" si="13"/>
        <v>16</v>
      </c>
    </row>
    <row r="51" spans="20:59" ht="13.5" thickBot="1">
      <c r="T51" s="1" t="s">
        <v>26</v>
      </c>
      <c r="U51" s="3" t="s">
        <v>20</v>
      </c>
      <c r="V51" s="4" t="s">
        <v>28</v>
      </c>
      <c r="W51" s="5" t="s">
        <v>29</v>
      </c>
      <c r="AB51" s="44">
        <f>'4_VV'!T8</f>
        <v>0</v>
      </c>
      <c r="AC51" s="130">
        <f>'4_VV'!U8</f>
        <v>0</v>
      </c>
      <c r="AD51" s="46">
        <f>'4_VV'!V8</f>
        <v>0</v>
      </c>
      <c r="AE51" s="61">
        <f>'4_VV'!W8</f>
        <v>0</v>
      </c>
      <c r="AF51" s="130" t="str">
        <f>'4_VV'!X8</f>
        <v>AM</v>
      </c>
      <c r="AG51" s="46">
        <f>'4_VV'!Y8</f>
        <v>2</v>
      </c>
      <c r="AH51" s="73" t="str">
        <f>'4_VV'!Z8</f>
        <v>VV 3.2</v>
      </c>
      <c r="AI51" s="172"/>
      <c r="AO51" s="5">
        <f t="shared" si="75"/>
        <v>0</v>
      </c>
      <c r="AP51" s="5">
        <f t="shared" si="76"/>
        <v>0</v>
      </c>
      <c r="AQ51" s="5">
        <f t="shared" si="77"/>
        <v>0</v>
      </c>
      <c r="AR51" s="5">
        <f t="shared" si="60"/>
        <v>0</v>
      </c>
      <c r="AS51" s="5">
        <f t="shared" si="61"/>
        <v>2</v>
      </c>
      <c r="AT51" s="5">
        <f t="shared" si="62"/>
        <v>0</v>
      </c>
      <c r="AU51" s="5">
        <f t="shared" si="60"/>
        <v>0</v>
      </c>
      <c r="AV51" s="5">
        <f t="shared" si="61"/>
        <v>0</v>
      </c>
      <c r="AW51" s="5">
        <f t="shared" si="62"/>
        <v>0</v>
      </c>
      <c r="AX51" s="5">
        <f t="shared" si="60"/>
        <v>0</v>
      </c>
      <c r="AY51" s="5">
        <f t="shared" si="61"/>
        <v>0</v>
      </c>
      <c r="AZ51" s="5">
        <f t="shared" si="62"/>
        <v>0</v>
      </c>
      <c r="BA51" s="5">
        <f t="shared" si="60"/>
        <v>0</v>
      </c>
      <c r="BB51" s="5">
        <f t="shared" si="61"/>
        <v>0</v>
      </c>
      <c r="BC51" s="5">
        <f t="shared" si="62"/>
        <v>0</v>
      </c>
      <c r="BD51" s="5">
        <f t="shared" si="60"/>
        <v>0</v>
      </c>
      <c r="BE51" s="5">
        <f t="shared" si="61"/>
        <v>0</v>
      </c>
      <c r="BF51" s="5">
        <f t="shared" si="62"/>
        <v>0</v>
      </c>
      <c r="BG51" s="144">
        <f t="shared" si="13"/>
        <v>2</v>
      </c>
    </row>
    <row r="52" spans="20:59">
      <c r="T52" s="14" t="s">
        <v>1</v>
      </c>
      <c r="U52" s="15">
        <f>B38</f>
        <v>59</v>
      </c>
      <c r="V52" s="16">
        <f>U52*W52</f>
        <v>1770</v>
      </c>
      <c r="W52" s="5">
        <v>30</v>
      </c>
      <c r="AB52" s="53" t="str">
        <f>'4_VV'!T9</f>
        <v>Cornaglia Alessando</v>
      </c>
      <c r="AC52" s="134" t="str">
        <f>'4_VV'!U9</f>
        <v>PR</v>
      </c>
      <c r="AD52" s="55">
        <f>'4_VV'!V9</f>
        <v>8</v>
      </c>
      <c r="AE52" s="57" t="str">
        <f>'4_VV'!W9</f>
        <v>VV 1.1</v>
      </c>
      <c r="AF52" s="134" t="str">
        <f>'4_VV'!X9</f>
        <v>VE</v>
      </c>
      <c r="AG52" s="55">
        <f>'4_VV'!Y9</f>
        <v>10</v>
      </c>
      <c r="AH52" s="58" t="str">
        <f>'4_VV'!Z9</f>
        <v>VV 3.1</v>
      </c>
      <c r="AI52" s="172">
        <f>'4_VV'!AA9</f>
        <v>18</v>
      </c>
      <c r="AO52" s="5">
        <f t="shared" si="75"/>
        <v>0</v>
      </c>
      <c r="AP52" s="5">
        <f t="shared" si="76"/>
        <v>0</v>
      </c>
      <c r="AQ52" s="5">
        <f t="shared" si="77"/>
        <v>0</v>
      </c>
      <c r="AR52" s="5">
        <f t="shared" si="60"/>
        <v>0</v>
      </c>
      <c r="AS52" s="5">
        <f t="shared" si="61"/>
        <v>0</v>
      </c>
      <c r="AT52" s="5">
        <f t="shared" si="62"/>
        <v>0</v>
      </c>
      <c r="AU52" s="5">
        <f t="shared" si="60"/>
        <v>0</v>
      </c>
      <c r="AV52" s="5">
        <f t="shared" si="61"/>
        <v>0</v>
      </c>
      <c r="AW52" s="5">
        <f t="shared" si="62"/>
        <v>0</v>
      </c>
      <c r="AX52" s="5">
        <f t="shared" si="60"/>
        <v>0</v>
      </c>
      <c r="AY52" s="5">
        <f t="shared" si="61"/>
        <v>10</v>
      </c>
      <c r="AZ52" s="5">
        <f t="shared" si="62"/>
        <v>0</v>
      </c>
      <c r="BA52" s="5">
        <f t="shared" si="60"/>
        <v>8</v>
      </c>
      <c r="BB52" s="5">
        <f t="shared" si="61"/>
        <v>0</v>
      </c>
      <c r="BC52" s="5">
        <f t="shared" si="62"/>
        <v>0</v>
      </c>
      <c r="BD52" s="5">
        <f t="shared" si="60"/>
        <v>0</v>
      </c>
      <c r="BE52" s="5">
        <f t="shared" si="61"/>
        <v>0</v>
      </c>
      <c r="BF52" s="5">
        <f t="shared" si="62"/>
        <v>0</v>
      </c>
      <c r="BG52" s="144">
        <f t="shared" si="13"/>
        <v>18</v>
      </c>
    </row>
    <row r="53" spans="20:59">
      <c r="T53" s="21" t="s">
        <v>2</v>
      </c>
      <c r="U53" s="22">
        <f>E38</f>
        <v>49</v>
      </c>
      <c r="V53" s="23">
        <f t="shared" ref="V53:V57" si="78">U53*W53</f>
        <v>980</v>
      </c>
      <c r="W53" s="5">
        <v>20</v>
      </c>
      <c r="AB53" s="49">
        <f>'4_VV'!T10</f>
        <v>0</v>
      </c>
      <c r="AC53" s="131">
        <f>'4_VV'!U10</f>
        <v>0</v>
      </c>
      <c r="AD53" s="51">
        <f>'4_VV'!V10</f>
        <v>0</v>
      </c>
      <c r="AE53" s="132">
        <f>'4_VV'!W10</f>
        <v>0</v>
      </c>
      <c r="AF53" s="131">
        <f>'4_VV'!X10</f>
        <v>0</v>
      </c>
      <c r="AG53" s="51">
        <f>'4_VV'!Y10</f>
        <v>0</v>
      </c>
      <c r="AH53" s="133">
        <f>'4_VV'!Z10</f>
        <v>0</v>
      </c>
      <c r="AI53" s="172"/>
      <c r="AO53" s="5">
        <f t="shared" si="75"/>
        <v>0</v>
      </c>
      <c r="AP53" s="5">
        <f t="shared" si="76"/>
        <v>0</v>
      </c>
      <c r="AQ53" s="5">
        <f t="shared" si="77"/>
        <v>0</v>
      </c>
      <c r="AR53" s="5">
        <f t="shared" si="60"/>
        <v>0</v>
      </c>
      <c r="AS53" s="5">
        <f t="shared" si="61"/>
        <v>0</v>
      </c>
      <c r="AT53" s="5">
        <f t="shared" si="62"/>
        <v>0</v>
      </c>
      <c r="AU53" s="5">
        <f t="shared" si="60"/>
        <v>0</v>
      </c>
      <c r="AV53" s="5">
        <f t="shared" si="61"/>
        <v>0</v>
      </c>
      <c r="AW53" s="5">
        <f t="shared" si="62"/>
        <v>0</v>
      </c>
      <c r="AX53" s="5">
        <f t="shared" si="60"/>
        <v>0</v>
      </c>
      <c r="AY53" s="5">
        <f t="shared" si="61"/>
        <v>0</v>
      </c>
      <c r="AZ53" s="5">
        <f t="shared" si="62"/>
        <v>0</v>
      </c>
      <c r="BA53" s="5">
        <f t="shared" si="60"/>
        <v>0</v>
      </c>
      <c r="BB53" s="5">
        <f t="shared" si="61"/>
        <v>0</v>
      </c>
      <c r="BC53" s="5">
        <f t="shared" si="62"/>
        <v>0</v>
      </c>
      <c r="BD53" s="5">
        <f t="shared" si="60"/>
        <v>0</v>
      </c>
      <c r="BE53" s="5">
        <f t="shared" si="61"/>
        <v>0</v>
      </c>
      <c r="BF53" s="5">
        <f t="shared" si="62"/>
        <v>0</v>
      </c>
      <c r="BG53" s="144">
        <f t="shared" si="13"/>
        <v>0</v>
      </c>
    </row>
    <row r="54" spans="20:59">
      <c r="T54" s="21" t="s">
        <v>3</v>
      </c>
      <c r="U54" s="22">
        <f>H38</f>
        <v>20</v>
      </c>
      <c r="V54" s="23">
        <f t="shared" si="78"/>
        <v>500</v>
      </c>
      <c r="W54" s="5">
        <v>25</v>
      </c>
      <c r="AB54" s="44" t="str">
        <f>'4_VV'!T11</f>
        <v>Dalla Pietà Massimo</v>
      </c>
      <c r="AC54" s="130" t="str">
        <f>'4_VV'!U11</f>
        <v>VE</v>
      </c>
      <c r="AD54" s="46">
        <f>'4_VV'!V11</f>
        <v>8</v>
      </c>
      <c r="AE54" s="61" t="str">
        <f>'4_VV'!W11</f>
        <v>VV 1.2</v>
      </c>
      <c r="AF54" s="130" t="str">
        <f>'4_VV'!X11</f>
        <v>VE</v>
      </c>
      <c r="AG54" s="46">
        <f>'4_VV'!Y11</f>
        <v>10</v>
      </c>
      <c r="AH54" s="58" t="str">
        <f>'4_VV'!Z11</f>
        <v>VV 3.1</v>
      </c>
      <c r="AI54" s="172">
        <f>'4_VV'!AA11</f>
        <v>18</v>
      </c>
      <c r="AO54" s="5">
        <f t="shared" si="75"/>
        <v>0</v>
      </c>
      <c r="AP54" s="5">
        <f t="shared" si="76"/>
        <v>0</v>
      </c>
      <c r="AQ54" s="5">
        <f t="shared" si="77"/>
        <v>0</v>
      </c>
      <c r="AR54" s="5">
        <f t="shared" si="60"/>
        <v>0</v>
      </c>
      <c r="AS54" s="5">
        <f t="shared" si="61"/>
        <v>0</v>
      </c>
      <c r="AT54" s="5">
        <f t="shared" si="62"/>
        <v>0</v>
      </c>
      <c r="AU54" s="5">
        <f t="shared" si="60"/>
        <v>0</v>
      </c>
      <c r="AV54" s="5">
        <f t="shared" si="61"/>
        <v>0</v>
      </c>
      <c r="AW54" s="5">
        <f t="shared" si="62"/>
        <v>0</v>
      </c>
      <c r="AX54" s="5">
        <f t="shared" si="60"/>
        <v>8</v>
      </c>
      <c r="AY54" s="5">
        <f t="shared" si="61"/>
        <v>10</v>
      </c>
      <c r="AZ54" s="5">
        <f t="shared" si="62"/>
        <v>0</v>
      </c>
      <c r="BA54" s="5">
        <f t="shared" si="60"/>
        <v>0</v>
      </c>
      <c r="BB54" s="5">
        <f t="shared" si="61"/>
        <v>0</v>
      </c>
      <c r="BC54" s="5">
        <f t="shared" si="62"/>
        <v>0</v>
      </c>
      <c r="BD54" s="5">
        <f t="shared" si="60"/>
        <v>0</v>
      </c>
      <c r="BE54" s="5">
        <f t="shared" si="61"/>
        <v>0</v>
      </c>
      <c r="BF54" s="5">
        <f t="shared" si="62"/>
        <v>0</v>
      </c>
      <c r="BG54" s="144">
        <f t="shared" si="13"/>
        <v>18</v>
      </c>
    </row>
    <row r="55" spans="20:59">
      <c r="T55" s="21" t="s">
        <v>4</v>
      </c>
      <c r="U55" s="22">
        <f>K38</f>
        <v>199</v>
      </c>
      <c r="V55" s="23">
        <f t="shared" si="78"/>
        <v>2985</v>
      </c>
      <c r="W55" s="5">
        <v>15</v>
      </c>
      <c r="AB55" s="44">
        <f>'4_VV'!T12</f>
        <v>0</v>
      </c>
      <c r="AC55" s="130">
        <f>'4_VV'!U12</f>
        <v>0</v>
      </c>
      <c r="AD55" s="46">
        <f>'4_VV'!V12</f>
        <v>0</v>
      </c>
      <c r="AE55" s="61">
        <f>'4_VV'!W12</f>
        <v>0</v>
      </c>
      <c r="AF55" s="130">
        <f>'4_VV'!X12</f>
        <v>0</v>
      </c>
      <c r="AG55" s="46">
        <f>'4_VV'!Y12</f>
        <v>0</v>
      </c>
      <c r="AH55" s="73">
        <f>'4_VV'!Z12</f>
        <v>0</v>
      </c>
      <c r="AI55" s="172"/>
      <c r="AO55" s="5">
        <f t="shared" si="75"/>
        <v>0</v>
      </c>
      <c r="AP55" s="5">
        <f t="shared" si="76"/>
        <v>0</v>
      </c>
      <c r="AQ55" s="5">
        <f t="shared" si="77"/>
        <v>0</v>
      </c>
      <c r="AR55" s="5">
        <f t="shared" si="60"/>
        <v>0</v>
      </c>
      <c r="AS55" s="5">
        <f t="shared" si="61"/>
        <v>0</v>
      </c>
      <c r="AT55" s="5">
        <f t="shared" si="62"/>
        <v>0</v>
      </c>
      <c r="AU55" s="5">
        <f t="shared" si="60"/>
        <v>0</v>
      </c>
      <c r="AV55" s="5">
        <f t="shared" si="61"/>
        <v>0</v>
      </c>
      <c r="AW55" s="5">
        <f t="shared" si="62"/>
        <v>0</v>
      </c>
      <c r="AX55" s="5">
        <f t="shared" si="60"/>
        <v>0</v>
      </c>
      <c r="AY55" s="5">
        <f t="shared" si="61"/>
        <v>0</v>
      </c>
      <c r="AZ55" s="5">
        <f t="shared" si="62"/>
        <v>0</v>
      </c>
      <c r="BA55" s="5">
        <f t="shared" si="60"/>
        <v>0</v>
      </c>
      <c r="BB55" s="5">
        <f t="shared" si="61"/>
        <v>0</v>
      </c>
      <c r="BC55" s="5">
        <f t="shared" si="62"/>
        <v>0</v>
      </c>
      <c r="BD55" s="5">
        <f t="shared" si="60"/>
        <v>0</v>
      </c>
      <c r="BE55" s="5">
        <f t="shared" si="61"/>
        <v>0</v>
      </c>
      <c r="BF55" s="5">
        <f t="shared" si="62"/>
        <v>0</v>
      </c>
      <c r="BG55" s="144">
        <f t="shared" si="13"/>
        <v>0</v>
      </c>
    </row>
    <row r="56" spans="20:59">
      <c r="T56" s="21" t="s">
        <v>5</v>
      </c>
      <c r="U56" s="22">
        <f>N38</f>
        <v>243</v>
      </c>
      <c r="V56" s="23">
        <f t="shared" si="78"/>
        <v>5346</v>
      </c>
      <c r="W56" s="5">
        <v>22</v>
      </c>
      <c r="AB56" s="53" t="str">
        <f>'4_VV'!T13</f>
        <v>Braghetto Lorenzo</v>
      </c>
      <c r="AC56" s="134" t="str">
        <f>'4_VV'!U13</f>
        <v>PROG</v>
      </c>
      <c r="AD56" s="55">
        <f>'4_VV'!V13</f>
        <v>8</v>
      </c>
      <c r="AE56" s="57" t="str">
        <f>'4_VV'!W13</f>
        <v>VV 2.1</v>
      </c>
      <c r="AF56" s="134" t="str">
        <f>'4_VV'!X13</f>
        <v>VE</v>
      </c>
      <c r="AG56" s="55">
        <f>'4_VV'!Y13</f>
        <v>10</v>
      </c>
      <c r="AH56" s="58" t="str">
        <f>'4_VV'!Z13</f>
        <v>VV 3.1</v>
      </c>
      <c r="AI56" s="172">
        <f>'4_VV'!AA13</f>
        <v>18</v>
      </c>
      <c r="AO56" s="5">
        <f t="shared" si="75"/>
        <v>0</v>
      </c>
      <c r="AP56" s="5">
        <f t="shared" si="76"/>
        <v>0</v>
      </c>
      <c r="AQ56" s="5">
        <f t="shared" si="77"/>
        <v>0</v>
      </c>
      <c r="AR56" s="5">
        <f t="shared" si="60"/>
        <v>0</v>
      </c>
      <c r="AS56" s="5">
        <f t="shared" si="61"/>
        <v>0</v>
      </c>
      <c r="AT56" s="5">
        <f t="shared" si="62"/>
        <v>0</v>
      </c>
      <c r="AU56" s="5">
        <f t="shared" si="60"/>
        <v>0</v>
      </c>
      <c r="AV56" s="5">
        <f t="shared" si="61"/>
        <v>0</v>
      </c>
      <c r="AW56" s="5">
        <f t="shared" si="62"/>
        <v>0</v>
      </c>
      <c r="AX56" s="5">
        <f t="shared" si="60"/>
        <v>0</v>
      </c>
      <c r="AY56" s="5">
        <f t="shared" si="61"/>
        <v>10</v>
      </c>
      <c r="AZ56" s="5">
        <f t="shared" si="62"/>
        <v>0</v>
      </c>
      <c r="BA56" s="5">
        <f t="shared" si="60"/>
        <v>0</v>
      </c>
      <c r="BB56" s="5">
        <f t="shared" si="61"/>
        <v>0</v>
      </c>
      <c r="BC56" s="5">
        <f t="shared" si="62"/>
        <v>0</v>
      </c>
      <c r="BD56" s="5">
        <f t="shared" si="60"/>
        <v>8</v>
      </c>
      <c r="BE56" s="5">
        <f t="shared" si="61"/>
        <v>0</v>
      </c>
      <c r="BF56" s="5">
        <f t="shared" si="62"/>
        <v>0</v>
      </c>
      <c r="BG56" s="144">
        <f t="shared" si="13"/>
        <v>18</v>
      </c>
    </row>
    <row r="57" spans="20:59" ht="13.5" thickBot="1">
      <c r="T57" s="17" t="s">
        <v>6</v>
      </c>
      <c r="U57" s="19">
        <f>Q38</f>
        <v>120</v>
      </c>
      <c r="V57" s="120">
        <f t="shared" si="78"/>
        <v>1800</v>
      </c>
      <c r="W57" s="5">
        <v>15</v>
      </c>
      <c r="AB57" s="49">
        <f>'4_VV'!T14</f>
        <v>0</v>
      </c>
      <c r="AC57" s="131">
        <f>'4_VV'!U14</f>
        <v>0</v>
      </c>
      <c r="AD57" s="51">
        <f>'4_VV'!V14</f>
        <v>0</v>
      </c>
      <c r="AE57" s="132">
        <f>'4_VV'!W14</f>
        <v>0</v>
      </c>
      <c r="AF57" s="131">
        <f>'4_VV'!X14</f>
        <v>0</v>
      </c>
      <c r="AG57" s="51">
        <f>'4_VV'!Y14</f>
        <v>0</v>
      </c>
      <c r="AH57" s="133">
        <f>'4_VV'!Z14</f>
        <v>0</v>
      </c>
      <c r="AI57" s="172"/>
      <c r="AO57" s="5">
        <f t="shared" si="75"/>
        <v>0</v>
      </c>
      <c r="AP57" s="5">
        <f t="shared" si="76"/>
        <v>0</v>
      </c>
      <c r="AQ57" s="5">
        <f t="shared" si="77"/>
        <v>0</v>
      </c>
      <c r="AR57" s="5">
        <f t="shared" si="60"/>
        <v>0</v>
      </c>
      <c r="AS57" s="5">
        <f t="shared" si="61"/>
        <v>0</v>
      </c>
      <c r="AT57" s="5">
        <f t="shared" si="62"/>
        <v>0</v>
      </c>
      <c r="AU57" s="5">
        <f t="shared" si="60"/>
        <v>0</v>
      </c>
      <c r="AV57" s="5">
        <f t="shared" si="61"/>
        <v>0</v>
      </c>
      <c r="AW57" s="5">
        <f t="shared" si="62"/>
        <v>0</v>
      </c>
      <c r="AX57" s="5">
        <f t="shared" si="60"/>
        <v>0</v>
      </c>
      <c r="AY57" s="5">
        <f t="shared" si="61"/>
        <v>0</v>
      </c>
      <c r="AZ57" s="5">
        <f t="shared" si="62"/>
        <v>0</v>
      </c>
      <c r="BA57" s="5">
        <f t="shared" si="60"/>
        <v>0</v>
      </c>
      <c r="BB57" s="5">
        <f t="shared" si="61"/>
        <v>0</v>
      </c>
      <c r="BC57" s="5">
        <f t="shared" si="62"/>
        <v>0</v>
      </c>
      <c r="BD57" s="5">
        <f t="shared" si="60"/>
        <v>0</v>
      </c>
      <c r="BE57" s="5">
        <f t="shared" si="61"/>
        <v>0</v>
      </c>
      <c r="BF57" s="5">
        <f t="shared" si="62"/>
        <v>0</v>
      </c>
      <c r="BG57" s="144">
        <f t="shared" si="13"/>
        <v>0</v>
      </c>
    </row>
    <row r="58" spans="20:59" ht="13.5" thickBot="1">
      <c r="T58" s="1" t="s">
        <v>14</v>
      </c>
      <c r="U58" s="3">
        <f>SUM(U52:U57)</f>
        <v>690</v>
      </c>
      <c r="V58" s="36">
        <f>SUM(V52:V57)</f>
        <v>13381</v>
      </c>
      <c r="AB58" s="44" t="str">
        <f>'4_VV'!T15</f>
        <v>Quadrio Giacomo</v>
      </c>
      <c r="AC58" s="130" t="str">
        <f>'4_VV'!U15</f>
        <v>PR</v>
      </c>
      <c r="AD58" s="46">
        <f>'4_VV'!V15</f>
        <v>8</v>
      </c>
      <c r="AE58" s="61" t="str">
        <f>'4_VV'!W15</f>
        <v>VV 2.1</v>
      </c>
      <c r="AF58" s="130" t="str">
        <f>'4_VV'!X15</f>
        <v>VE</v>
      </c>
      <c r="AG58" s="46">
        <f>'4_VV'!Y15</f>
        <v>10</v>
      </c>
      <c r="AH58" s="73" t="str">
        <f>'4_VV'!Z15</f>
        <v>VV 3.1</v>
      </c>
      <c r="AI58" s="172">
        <f>'4_VV'!AA15</f>
        <v>18</v>
      </c>
      <c r="AO58" s="5">
        <f t="shared" si="75"/>
        <v>0</v>
      </c>
      <c r="AP58" s="5">
        <f t="shared" si="76"/>
        <v>0</v>
      </c>
      <c r="AQ58" s="5">
        <f t="shared" si="77"/>
        <v>0</v>
      </c>
      <c r="AR58" s="5">
        <f t="shared" si="60"/>
        <v>0</v>
      </c>
      <c r="AS58" s="5">
        <f t="shared" si="61"/>
        <v>0</v>
      </c>
      <c r="AT58" s="5">
        <f t="shared" si="62"/>
        <v>0</v>
      </c>
      <c r="AU58" s="5">
        <f t="shared" si="60"/>
        <v>0</v>
      </c>
      <c r="AV58" s="5">
        <f t="shared" si="61"/>
        <v>0</v>
      </c>
      <c r="AW58" s="5">
        <f t="shared" si="62"/>
        <v>0</v>
      </c>
      <c r="AX58" s="5">
        <f t="shared" si="60"/>
        <v>0</v>
      </c>
      <c r="AY58" s="5">
        <f t="shared" si="61"/>
        <v>10</v>
      </c>
      <c r="AZ58" s="5">
        <f t="shared" si="62"/>
        <v>0</v>
      </c>
      <c r="BA58" s="5">
        <f t="shared" si="60"/>
        <v>8</v>
      </c>
      <c r="BB58" s="5">
        <f t="shared" si="61"/>
        <v>0</v>
      </c>
      <c r="BC58" s="5">
        <f t="shared" si="62"/>
        <v>0</v>
      </c>
      <c r="BD58" s="5">
        <f t="shared" si="60"/>
        <v>0</v>
      </c>
      <c r="BE58" s="5">
        <f t="shared" si="61"/>
        <v>0</v>
      </c>
      <c r="BF58" s="5">
        <f t="shared" si="62"/>
        <v>0</v>
      </c>
      <c r="BG58" s="144">
        <f t="shared" si="13"/>
        <v>18</v>
      </c>
    </row>
    <row r="59" spans="20:59">
      <c r="AB59" s="44">
        <f>'4_VV'!T16</f>
        <v>0</v>
      </c>
      <c r="AC59" s="130">
        <f>'4_VV'!U16</f>
        <v>0</v>
      </c>
      <c r="AD59" s="46">
        <f>'4_VV'!V16</f>
        <v>0</v>
      </c>
      <c r="AE59" s="61">
        <f>'4_VV'!W16</f>
        <v>0</v>
      </c>
      <c r="AF59" s="130">
        <f>'4_VV'!X16</f>
        <v>0</v>
      </c>
      <c r="AG59" s="46">
        <f>'4_VV'!Y16</f>
        <v>0</v>
      </c>
      <c r="AH59" s="73">
        <f>'4_VV'!Z16</f>
        <v>0</v>
      </c>
      <c r="AI59" s="172"/>
      <c r="AO59" s="5">
        <f t="shared" si="75"/>
        <v>0</v>
      </c>
      <c r="AP59" s="5">
        <f t="shared" si="76"/>
        <v>0</v>
      </c>
      <c r="AQ59" s="5">
        <f t="shared" si="77"/>
        <v>0</v>
      </c>
      <c r="AR59" s="5">
        <f t="shared" si="60"/>
        <v>0</v>
      </c>
      <c r="AS59" s="5">
        <f t="shared" si="61"/>
        <v>0</v>
      </c>
      <c r="AT59" s="5">
        <f t="shared" si="62"/>
        <v>0</v>
      </c>
      <c r="AU59" s="5">
        <f t="shared" si="60"/>
        <v>0</v>
      </c>
      <c r="AV59" s="5">
        <f t="shared" si="61"/>
        <v>0</v>
      </c>
      <c r="AW59" s="5">
        <f t="shared" si="62"/>
        <v>0</v>
      </c>
      <c r="AX59" s="5">
        <f t="shared" si="60"/>
        <v>0</v>
      </c>
      <c r="AY59" s="5">
        <f t="shared" si="61"/>
        <v>0</v>
      </c>
      <c r="AZ59" s="5">
        <f t="shared" si="62"/>
        <v>0</v>
      </c>
      <c r="BA59" s="5">
        <f t="shared" si="60"/>
        <v>0</v>
      </c>
      <c r="BB59" s="5">
        <f t="shared" si="61"/>
        <v>0</v>
      </c>
      <c r="BC59" s="5">
        <f t="shared" si="62"/>
        <v>0</v>
      </c>
      <c r="BD59" s="5">
        <f t="shared" si="60"/>
        <v>0</v>
      </c>
      <c r="BE59" s="5">
        <f t="shared" si="61"/>
        <v>0</v>
      </c>
      <c r="BF59" s="5">
        <f t="shared" si="62"/>
        <v>0</v>
      </c>
      <c r="BG59" s="144">
        <f t="shared" si="13"/>
        <v>0</v>
      </c>
    </row>
    <row r="60" spans="20:59">
      <c r="AB60" s="53" t="str">
        <f>'4_VV'!T17</f>
        <v>Maggiolo Giorgio</v>
      </c>
      <c r="AC60" s="134" t="str">
        <f>'4_VV'!U17</f>
        <v>VE</v>
      </c>
      <c r="AD60" s="55">
        <f>'4_VV'!V17</f>
        <v>6</v>
      </c>
      <c r="AE60" s="57" t="str">
        <f>'4_VV'!W17</f>
        <v>VV 2.2</v>
      </c>
      <c r="AF60" s="134" t="str">
        <f>'4_VV'!X17</f>
        <v>VE</v>
      </c>
      <c r="AG60" s="55">
        <f>'4_VV'!Y17</f>
        <v>10</v>
      </c>
      <c r="AH60" s="58" t="str">
        <f>'4_VV'!Z17</f>
        <v>VV 3.1</v>
      </c>
      <c r="AI60" s="172">
        <f>'4_VV'!AA17</f>
        <v>16</v>
      </c>
      <c r="AO60" s="5">
        <f t="shared" si="75"/>
        <v>0</v>
      </c>
      <c r="AP60" s="5">
        <f t="shared" si="76"/>
        <v>0</v>
      </c>
      <c r="AQ60" s="5">
        <f t="shared" si="77"/>
        <v>0</v>
      </c>
      <c r="AR60" s="5">
        <f t="shared" si="60"/>
        <v>0</v>
      </c>
      <c r="AS60" s="5">
        <f t="shared" si="61"/>
        <v>0</v>
      </c>
      <c r="AT60" s="5">
        <f t="shared" si="62"/>
        <v>0</v>
      </c>
      <c r="AU60" s="5">
        <f t="shared" si="60"/>
        <v>0</v>
      </c>
      <c r="AV60" s="5">
        <f t="shared" si="61"/>
        <v>0</v>
      </c>
      <c r="AW60" s="5">
        <f t="shared" si="62"/>
        <v>0</v>
      </c>
      <c r="AX60" s="5">
        <f t="shared" si="60"/>
        <v>6</v>
      </c>
      <c r="AY60" s="5">
        <f t="shared" si="61"/>
        <v>10</v>
      </c>
      <c r="AZ60" s="5">
        <f t="shared" si="62"/>
        <v>0</v>
      </c>
      <c r="BA60" s="5">
        <f t="shared" si="60"/>
        <v>0</v>
      </c>
      <c r="BB60" s="5">
        <f t="shared" si="61"/>
        <v>0</v>
      </c>
      <c r="BC60" s="5">
        <f t="shared" si="62"/>
        <v>0</v>
      </c>
      <c r="BD60" s="5">
        <f t="shared" si="60"/>
        <v>0</v>
      </c>
      <c r="BE60" s="5">
        <f t="shared" si="61"/>
        <v>0</v>
      </c>
      <c r="BF60" s="5">
        <f t="shared" si="62"/>
        <v>0</v>
      </c>
      <c r="BG60" s="144">
        <f t="shared" si="13"/>
        <v>16</v>
      </c>
    </row>
    <row r="61" spans="20:59" ht="13.5" thickBot="1">
      <c r="AB61" s="75">
        <f>'4_VV'!T18</f>
        <v>0</v>
      </c>
      <c r="AC61" s="136">
        <f>'4_VV'!U18</f>
        <v>0</v>
      </c>
      <c r="AD61" s="77">
        <f>'4_VV'!V18</f>
        <v>0</v>
      </c>
      <c r="AE61" s="137">
        <f>'4_VV'!W18</f>
        <v>0</v>
      </c>
      <c r="AF61" s="136">
        <f>'4_VV'!X18</f>
        <v>0</v>
      </c>
      <c r="AG61" s="77">
        <f>'4_VV'!Y18</f>
        <v>0</v>
      </c>
      <c r="AH61" s="138">
        <f>'4_VV'!Z18</f>
        <v>0</v>
      </c>
      <c r="AI61" s="173"/>
      <c r="AO61" s="5">
        <f t="shared" si="75"/>
        <v>0</v>
      </c>
      <c r="AP61" s="5">
        <f t="shared" si="76"/>
        <v>0</v>
      </c>
      <c r="AQ61" s="5">
        <f t="shared" si="77"/>
        <v>0</v>
      </c>
      <c r="AR61" s="5">
        <f t="shared" si="60"/>
        <v>0</v>
      </c>
      <c r="AS61" s="5">
        <f t="shared" si="61"/>
        <v>0</v>
      </c>
      <c r="AT61" s="5">
        <f t="shared" si="62"/>
        <v>0</v>
      </c>
      <c r="AU61" s="5">
        <f t="shared" si="60"/>
        <v>0</v>
      </c>
      <c r="AV61" s="5">
        <f t="shared" si="61"/>
        <v>0</v>
      </c>
      <c r="AW61" s="5">
        <f t="shared" si="62"/>
        <v>0</v>
      </c>
      <c r="AX61" s="5">
        <f t="shared" si="60"/>
        <v>0</v>
      </c>
      <c r="AY61" s="5">
        <f t="shared" si="61"/>
        <v>0</v>
      </c>
      <c r="AZ61" s="5">
        <f t="shared" si="62"/>
        <v>0</v>
      </c>
      <c r="BA61" s="5">
        <f t="shared" si="60"/>
        <v>0</v>
      </c>
      <c r="BB61" s="5">
        <f t="shared" si="61"/>
        <v>0</v>
      </c>
      <c r="BC61" s="5">
        <f t="shared" si="62"/>
        <v>0</v>
      </c>
      <c r="BD61" s="5">
        <f t="shared" si="60"/>
        <v>0</v>
      </c>
      <c r="BE61" s="5">
        <f t="shared" si="61"/>
        <v>0</v>
      </c>
      <c r="BF61" s="5">
        <f t="shared" si="62"/>
        <v>0</v>
      </c>
      <c r="BG61" s="144">
        <f t="shared" si="13"/>
        <v>0</v>
      </c>
    </row>
  </sheetData>
  <mergeCells count="112">
    <mergeCell ref="AI56:AI57"/>
    <mergeCell ref="AI58:AI59"/>
    <mergeCell ref="AI60:AI61"/>
    <mergeCell ref="AC46:AE46"/>
    <mergeCell ref="AF46:AH46"/>
    <mergeCell ref="AI46:AI47"/>
    <mergeCell ref="AI48:AI49"/>
    <mergeCell ref="AI50:AI51"/>
    <mergeCell ref="AI52:AI53"/>
    <mergeCell ref="AI39:AI40"/>
    <mergeCell ref="AI41:AI42"/>
    <mergeCell ref="AI43:AI44"/>
    <mergeCell ref="Q36:S37"/>
    <mergeCell ref="T36:T37"/>
    <mergeCell ref="U36:U37"/>
    <mergeCell ref="AI37:AI38"/>
    <mergeCell ref="AI35:AI36"/>
    <mergeCell ref="AI54:AI55"/>
    <mergeCell ref="A38:A39"/>
    <mergeCell ref="B38:D39"/>
    <mergeCell ref="E38:G39"/>
    <mergeCell ref="H38:J39"/>
    <mergeCell ref="K38:M39"/>
    <mergeCell ref="N38:P39"/>
    <mergeCell ref="Q34:S35"/>
    <mergeCell ref="T34:T35"/>
    <mergeCell ref="U34:U35"/>
    <mergeCell ref="A36:A37"/>
    <mergeCell ref="B36:D37"/>
    <mergeCell ref="E36:G37"/>
    <mergeCell ref="H36:J37"/>
    <mergeCell ref="K36:M37"/>
    <mergeCell ref="N36:P37"/>
    <mergeCell ref="Q38:S39"/>
    <mergeCell ref="T38:T39"/>
    <mergeCell ref="U38:U39"/>
    <mergeCell ref="A34:A35"/>
    <mergeCell ref="B34:D35"/>
    <mergeCell ref="E34:G35"/>
    <mergeCell ref="H34:J35"/>
    <mergeCell ref="K34:M35"/>
    <mergeCell ref="N34:P35"/>
    <mergeCell ref="B24:D25"/>
    <mergeCell ref="E24:G25"/>
    <mergeCell ref="H24:J25"/>
    <mergeCell ref="K24:M25"/>
    <mergeCell ref="N24:P25"/>
    <mergeCell ref="AC29:AE29"/>
    <mergeCell ref="A32:A33"/>
    <mergeCell ref="B32:D33"/>
    <mergeCell ref="E32:G33"/>
    <mergeCell ref="H32:J33"/>
    <mergeCell ref="K32:M33"/>
    <mergeCell ref="N32:P33"/>
    <mergeCell ref="A30:A31"/>
    <mergeCell ref="B30:D31"/>
    <mergeCell ref="E30:G31"/>
    <mergeCell ref="H30:J31"/>
    <mergeCell ref="K30:M31"/>
    <mergeCell ref="N30:P31"/>
    <mergeCell ref="AF29:AH29"/>
    <mergeCell ref="AI29:AI30"/>
    <mergeCell ref="Q30:S31"/>
    <mergeCell ref="T30:T31"/>
    <mergeCell ref="U30:U31"/>
    <mergeCell ref="AI31:AI32"/>
    <mergeCell ref="Q26:S27"/>
    <mergeCell ref="T26:T27"/>
    <mergeCell ref="U26:U27"/>
    <mergeCell ref="Q32:S33"/>
    <mergeCell ref="T32:T33"/>
    <mergeCell ref="U32:U33"/>
    <mergeCell ref="AI33:AI34"/>
    <mergeCell ref="Q28:S29"/>
    <mergeCell ref="T28:T29"/>
    <mergeCell ref="U28:U29"/>
    <mergeCell ref="AL12:AL13"/>
    <mergeCell ref="AL14:AL15"/>
    <mergeCell ref="AL16:AL17"/>
    <mergeCell ref="AL18:AL19"/>
    <mergeCell ref="AL20:AL21"/>
    <mergeCell ref="AL22:AL23"/>
    <mergeCell ref="AL26:AL27"/>
    <mergeCell ref="A28:A29"/>
    <mergeCell ref="B28:D29"/>
    <mergeCell ref="E28:G29"/>
    <mergeCell ref="H28:J29"/>
    <mergeCell ref="K28:M29"/>
    <mergeCell ref="N28:P29"/>
    <mergeCell ref="Q24:S25"/>
    <mergeCell ref="T24:T25"/>
    <mergeCell ref="U24:U25"/>
    <mergeCell ref="AL24:AL25"/>
    <mergeCell ref="A26:A27"/>
    <mergeCell ref="B26:D27"/>
    <mergeCell ref="E26:G27"/>
    <mergeCell ref="H26:J27"/>
    <mergeCell ref="K26:M27"/>
    <mergeCell ref="N26:P27"/>
    <mergeCell ref="A24:A25"/>
    <mergeCell ref="AC2:AE2"/>
    <mergeCell ref="AF2:AH2"/>
    <mergeCell ref="AI2:AI3"/>
    <mergeCell ref="AC12:AE12"/>
    <mergeCell ref="AF12:AH12"/>
    <mergeCell ref="AI12:AK12"/>
    <mergeCell ref="B23:D23"/>
    <mergeCell ref="E23:G23"/>
    <mergeCell ref="H23:J23"/>
    <mergeCell ref="K23:M23"/>
    <mergeCell ref="N23:P23"/>
    <mergeCell ref="Q23:S23"/>
  </mergeCells>
  <conditionalFormatting sqref="AB14:AL27">
    <cfRule type="cellIs" dxfId="21" priority="5" operator="equal">
      <formula>0</formula>
    </cfRule>
  </conditionalFormatting>
  <conditionalFormatting sqref="AB29:AI44">
    <cfRule type="cellIs" dxfId="20" priority="3" operator="equal">
      <formula>0</formula>
    </cfRule>
    <cfRule type="cellIs" dxfId="19" priority="4" operator="equal">
      <formula>27.5</formula>
    </cfRule>
  </conditionalFormatting>
  <conditionalFormatting sqref="AB46:AI61">
    <cfRule type="cellIs" dxfId="18" priority="2" operator="equal">
      <formula>0</formula>
    </cfRule>
  </conditionalFormatting>
  <conditionalFormatting sqref="B24:T39">
    <cfRule type="cellIs" dxfId="1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topLeftCell="G1" workbookViewId="0">
      <selection activeCell="N13" sqref="N13"/>
    </sheetView>
  </sheetViews>
  <sheetFormatPr defaultRowHeight="12.75"/>
  <cols>
    <col min="1" max="1" width="14.42578125" style="5" customWidth="1"/>
    <col min="2" max="2" width="32.140625" style="5" customWidth="1"/>
    <col min="3" max="3" width="16.5703125" style="5" customWidth="1"/>
    <col min="4" max="4" width="22" style="5" customWidth="1"/>
    <col min="5" max="5" width="9.140625" style="5"/>
    <col min="6" max="6" width="3" style="5" customWidth="1"/>
    <col min="7" max="7" width="3.7109375" style="5" customWidth="1"/>
    <col min="8" max="9" width="3.28515625" style="5" customWidth="1"/>
    <col min="10" max="10" width="9.140625" style="5"/>
    <col min="11" max="11" width="15.42578125" style="5" customWidth="1"/>
    <col min="12" max="12" width="18.28515625" style="5" customWidth="1"/>
    <col min="13" max="13" width="12.140625" style="5" customWidth="1"/>
    <col min="14" max="14" width="83.5703125" style="5" customWidth="1"/>
    <col min="15" max="15" width="21" style="5" customWidth="1"/>
    <col min="16" max="17" width="9.140625" style="5"/>
    <col min="18" max="18" width="13" style="5" customWidth="1"/>
    <col min="19" max="20" width="9.140625" style="5"/>
    <col min="21" max="21" width="14.28515625" style="5" customWidth="1"/>
    <col min="22" max="16384" width="9.140625" style="5"/>
  </cols>
  <sheetData>
    <row r="1" spans="1:22" ht="13.5" thickBot="1">
      <c r="A1" s="82" t="s">
        <v>15</v>
      </c>
      <c r="B1" s="83" t="s">
        <v>16</v>
      </c>
      <c r="C1" s="84" t="s">
        <v>17</v>
      </c>
      <c r="D1" s="85" t="s">
        <v>20</v>
      </c>
      <c r="F1" s="6" t="s">
        <v>21</v>
      </c>
      <c r="G1" s="6" t="s">
        <v>22</v>
      </c>
      <c r="H1" s="6" t="s">
        <v>74</v>
      </c>
      <c r="I1" s="6" t="s">
        <v>23</v>
      </c>
      <c r="K1" s="82" t="s">
        <v>26</v>
      </c>
      <c r="L1" s="84" t="s">
        <v>27</v>
      </c>
      <c r="M1" s="86" t="s">
        <v>28</v>
      </c>
    </row>
    <row r="2" spans="1:22">
      <c r="A2" s="17" t="s">
        <v>75</v>
      </c>
      <c r="B2" s="18" t="s">
        <v>76</v>
      </c>
      <c r="C2" s="19" t="s">
        <v>3</v>
      </c>
      <c r="D2" s="56">
        <v>6</v>
      </c>
      <c r="F2" s="6">
        <f>IF($C2="Responsabile",$D2,0)</f>
        <v>0</v>
      </c>
      <c r="G2" s="6">
        <f>IF($C2="Amministratore",$D2,0)</f>
        <v>0</v>
      </c>
      <c r="H2" s="6">
        <f>IF($C2="Analista",$D2,0)</f>
        <v>6</v>
      </c>
      <c r="I2" s="6">
        <f>IF($C2="Verificatore",$D2,0)</f>
        <v>0</v>
      </c>
      <c r="K2" s="21" t="s">
        <v>1</v>
      </c>
      <c r="L2" s="22">
        <f>SUM(F$2:F$17)</f>
        <v>23</v>
      </c>
      <c r="M2" s="23">
        <f>L2*N2</f>
        <v>690</v>
      </c>
      <c r="N2" s="6">
        <v>30</v>
      </c>
      <c r="O2" s="178" t="s">
        <v>0</v>
      </c>
      <c r="P2" s="184" t="s">
        <v>18</v>
      </c>
      <c r="Q2" s="185"/>
      <c r="R2" s="186"/>
      <c r="S2" s="184" t="s">
        <v>19</v>
      </c>
      <c r="T2" s="185"/>
      <c r="U2" s="186"/>
      <c r="V2" s="178" t="s">
        <v>14</v>
      </c>
    </row>
    <row r="3" spans="1:22" ht="13.5" thickBot="1">
      <c r="A3" s="14"/>
      <c r="B3" s="24"/>
      <c r="C3" s="15" t="s">
        <v>4</v>
      </c>
      <c r="D3" s="52">
        <v>3</v>
      </c>
      <c r="F3" s="6">
        <f t="shared" ref="F3:F17" si="0">IF($C3="Responsabile",$D3,0)</f>
        <v>0</v>
      </c>
      <c r="G3" s="6">
        <f t="shared" ref="G3:G17" si="1">IF($C3="Amministratore",$D3,0)</f>
        <v>0</v>
      </c>
      <c r="H3" s="6">
        <f t="shared" ref="H3:H17" si="2">IF($C3="Analista",$D3,0)</f>
        <v>0</v>
      </c>
      <c r="I3" s="6">
        <f t="shared" ref="I3:I17" si="3">IF($C3="Verificatore",$D3,0)</f>
        <v>3</v>
      </c>
      <c r="K3" s="21" t="s">
        <v>2</v>
      </c>
      <c r="L3" s="22">
        <f>SUM(G$2:G$17)</f>
        <v>20</v>
      </c>
      <c r="M3" s="23">
        <f t="shared" ref="M3:M5" si="4">L3*N3</f>
        <v>400</v>
      </c>
      <c r="N3" s="6">
        <v>20</v>
      </c>
      <c r="O3" s="193"/>
      <c r="P3" s="87" t="s">
        <v>26</v>
      </c>
      <c r="Q3" s="88" t="s">
        <v>38</v>
      </c>
      <c r="R3" s="89" t="s">
        <v>39</v>
      </c>
      <c r="S3" s="87" t="s">
        <v>26</v>
      </c>
      <c r="T3" s="88" t="s">
        <v>38</v>
      </c>
      <c r="U3" s="89" t="s">
        <v>39</v>
      </c>
      <c r="V3" s="179"/>
    </row>
    <row r="4" spans="1:22">
      <c r="A4" s="17" t="s">
        <v>77</v>
      </c>
      <c r="B4" s="18" t="s">
        <v>78</v>
      </c>
      <c r="C4" s="19" t="s">
        <v>2</v>
      </c>
      <c r="D4" s="56">
        <v>10</v>
      </c>
      <c r="F4" s="6">
        <f t="shared" si="0"/>
        <v>0</v>
      </c>
      <c r="G4" s="6">
        <f t="shared" si="1"/>
        <v>10</v>
      </c>
      <c r="H4" s="6">
        <f t="shared" si="2"/>
        <v>0</v>
      </c>
      <c r="I4" s="6">
        <f t="shared" si="3"/>
        <v>0</v>
      </c>
      <c r="K4" s="21" t="s">
        <v>3</v>
      </c>
      <c r="L4" s="22">
        <f>SUM(H$2:H$17)</f>
        <v>59</v>
      </c>
      <c r="M4" s="23">
        <f t="shared" si="4"/>
        <v>1475</v>
      </c>
      <c r="N4" s="6">
        <v>25</v>
      </c>
      <c r="O4" s="90" t="s">
        <v>7</v>
      </c>
      <c r="P4" s="91" t="s">
        <v>21</v>
      </c>
      <c r="Q4" s="92">
        <v>13</v>
      </c>
      <c r="R4" s="93" t="s">
        <v>51</v>
      </c>
      <c r="S4" s="91" t="s">
        <v>74</v>
      </c>
      <c r="T4" s="92">
        <v>6</v>
      </c>
      <c r="U4" s="94" t="s">
        <v>79</v>
      </c>
      <c r="V4" s="49">
        <f>SUM(T4,Q4)</f>
        <v>19</v>
      </c>
    </row>
    <row r="5" spans="1:22" ht="13.5" thickBot="1">
      <c r="A5" s="14"/>
      <c r="B5" s="24"/>
      <c r="C5" s="15" t="s">
        <v>1</v>
      </c>
      <c r="D5" s="52">
        <v>2</v>
      </c>
      <c r="F5" s="6">
        <f t="shared" si="0"/>
        <v>2</v>
      </c>
      <c r="G5" s="6">
        <f t="shared" si="1"/>
        <v>0</v>
      </c>
      <c r="H5" s="6">
        <f t="shared" si="2"/>
        <v>0</v>
      </c>
      <c r="I5" s="6">
        <f t="shared" si="3"/>
        <v>0</v>
      </c>
      <c r="K5" s="17" t="s">
        <v>4</v>
      </c>
      <c r="L5" s="22">
        <f>SUM(I$2:I$17)</f>
        <v>36</v>
      </c>
      <c r="M5" s="23">
        <f t="shared" si="4"/>
        <v>540</v>
      </c>
      <c r="N5" s="6">
        <v>15</v>
      </c>
      <c r="O5" s="95" t="s">
        <v>11</v>
      </c>
      <c r="P5" s="96" t="s">
        <v>74</v>
      </c>
      <c r="Q5" s="97">
        <v>11</v>
      </c>
      <c r="R5" s="98" t="s">
        <v>79</v>
      </c>
      <c r="S5" s="96" t="s">
        <v>23</v>
      </c>
      <c r="T5" s="97">
        <v>8</v>
      </c>
      <c r="U5" s="98" t="s">
        <v>80</v>
      </c>
      <c r="V5" s="99">
        <f t="shared" ref="V5:V8" si="5">SUM(T5,Q5)</f>
        <v>19</v>
      </c>
    </row>
    <row r="6" spans="1:22" ht="13.5" thickBot="1">
      <c r="A6" s="7" t="s">
        <v>81</v>
      </c>
      <c r="B6" s="8" t="s">
        <v>82</v>
      </c>
      <c r="C6" s="9" t="s">
        <v>1</v>
      </c>
      <c r="D6" s="47">
        <v>6</v>
      </c>
      <c r="F6" s="6">
        <f t="shared" si="0"/>
        <v>6</v>
      </c>
      <c r="G6" s="6">
        <f t="shared" si="1"/>
        <v>0</v>
      </c>
      <c r="H6" s="6">
        <f t="shared" si="2"/>
        <v>0</v>
      </c>
      <c r="I6" s="6">
        <f t="shared" si="3"/>
        <v>0</v>
      </c>
      <c r="K6" s="35" t="s">
        <v>14</v>
      </c>
      <c r="L6" s="3">
        <f>SUM(L2:L5)</f>
        <v>138</v>
      </c>
      <c r="M6" s="100">
        <f>SUM(M2:M5)</f>
        <v>3105</v>
      </c>
      <c r="O6" s="95" t="s">
        <v>49</v>
      </c>
      <c r="P6" s="96" t="s">
        <v>74</v>
      </c>
      <c r="Q6" s="97">
        <v>11</v>
      </c>
      <c r="R6" s="98" t="s">
        <v>79</v>
      </c>
      <c r="S6" s="96" t="s">
        <v>22</v>
      </c>
      <c r="T6" s="97">
        <v>10</v>
      </c>
      <c r="U6" s="101" t="s">
        <v>51</v>
      </c>
      <c r="V6" s="99">
        <f t="shared" si="5"/>
        <v>21</v>
      </c>
    </row>
    <row r="7" spans="1:22">
      <c r="A7" s="7"/>
      <c r="B7" s="8"/>
      <c r="C7" s="9" t="s">
        <v>2</v>
      </c>
      <c r="D7" s="47">
        <v>2</v>
      </c>
      <c r="F7" s="6">
        <f t="shared" si="0"/>
        <v>0</v>
      </c>
      <c r="G7" s="6">
        <f t="shared" si="1"/>
        <v>2</v>
      </c>
      <c r="H7" s="6">
        <f t="shared" si="2"/>
        <v>0</v>
      </c>
      <c r="I7" s="6">
        <f t="shared" si="3"/>
        <v>0</v>
      </c>
      <c r="O7" s="95" t="s">
        <v>9</v>
      </c>
      <c r="P7" s="96" t="s">
        <v>74</v>
      </c>
      <c r="Q7" s="97">
        <v>11</v>
      </c>
      <c r="R7" s="98" t="s">
        <v>79</v>
      </c>
      <c r="S7" s="96" t="s">
        <v>23</v>
      </c>
      <c r="T7" s="97">
        <v>8</v>
      </c>
      <c r="U7" s="98" t="s">
        <v>80</v>
      </c>
      <c r="V7" s="99">
        <f t="shared" si="5"/>
        <v>19</v>
      </c>
    </row>
    <row r="8" spans="1:22">
      <c r="A8" s="17" t="s">
        <v>83</v>
      </c>
      <c r="B8" s="18" t="s">
        <v>84</v>
      </c>
      <c r="C8" s="19" t="s">
        <v>1</v>
      </c>
      <c r="D8" s="56">
        <v>8</v>
      </c>
      <c r="F8" s="6">
        <f t="shared" si="0"/>
        <v>8</v>
      </c>
      <c r="G8" s="6">
        <f t="shared" si="1"/>
        <v>0</v>
      </c>
      <c r="H8" s="6">
        <f t="shared" si="2"/>
        <v>0</v>
      </c>
      <c r="I8" s="6">
        <f t="shared" si="3"/>
        <v>0</v>
      </c>
      <c r="O8" s="95" t="s">
        <v>8</v>
      </c>
      <c r="P8" s="96" t="s">
        <v>23</v>
      </c>
      <c r="Q8" s="97">
        <v>10</v>
      </c>
      <c r="R8" s="98" t="s">
        <v>80</v>
      </c>
      <c r="S8" s="96" t="s">
        <v>74</v>
      </c>
      <c r="T8" s="97">
        <v>10</v>
      </c>
      <c r="U8" s="98" t="s">
        <v>79</v>
      </c>
      <c r="V8" s="99">
        <f t="shared" si="5"/>
        <v>20</v>
      </c>
    </row>
    <row r="9" spans="1:22">
      <c r="A9" s="14"/>
      <c r="B9" s="24"/>
      <c r="C9" s="15" t="s">
        <v>2</v>
      </c>
      <c r="D9" s="52">
        <v>3</v>
      </c>
      <c r="F9" s="6">
        <f t="shared" si="0"/>
        <v>0</v>
      </c>
      <c r="G9" s="6">
        <f t="shared" si="1"/>
        <v>3</v>
      </c>
      <c r="H9" s="6">
        <f t="shared" si="2"/>
        <v>0</v>
      </c>
      <c r="I9" s="6">
        <f t="shared" si="3"/>
        <v>0</v>
      </c>
      <c r="O9" s="95" t="s">
        <v>13</v>
      </c>
      <c r="P9" s="96" t="s">
        <v>23</v>
      </c>
      <c r="Q9" s="97">
        <v>10</v>
      </c>
      <c r="R9" s="98" t="s">
        <v>80</v>
      </c>
      <c r="S9" s="96" t="s">
        <v>74</v>
      </c>
      <c r="T9" s="97">
        <v>10</v>
      </c>
      <c r="U9" s="98" t="s">
        <v>79</v>
      </c>
      <c r="V9" s="99">
        <f>SUM(T9,Q9)</f>
        <v>20</v>
      </c>
    </row>
    <row r="10" spans="1:22" ht="13.5" thickBot="1">
      <c r="A10" s="7" t="s">
        <v>85</v>
      </c>
      <c r="B10" s="8" t="s">
        <v>86</v>
      </c>
      <c r="C10" s="9" t="s">
        <v>3</v>
      </c>
      <c r="D10" s="47">
        <v>1</v>
      </c>
      <c r="F10" s="6">
        <f t="shared" si="0"/>
        <v>0</v>
      </c>
      <c r="G10" s="6">
        <f t="shared" si="1"/>
        <v>0</v>
      </c>
      <c r="H10" s="6">
        <f t="shared" si="2"/>
        <v>1</v>
      </c>
      <c r="I10" s="6">
        <f t="shared" si="3"/>
        <v>0</v>
      </c>
      <c r="O10" s="102" t="s">
        <v>12</v>
      </c>
      <c r="P10" s="103" t="s">
        <v>22</v>
      </c>
      <c r="Q10" s="104">
        <v>10</v>
      </c>
      <c r="R10" s="105" t="s">
        <v>51</v>
      </c>
      <c r="S10" s="103" t="s">
        <v>21</v>
      </c>
      <c r="T10" s="104">
        <v>10</v>
      </c>
      <c r="U10" s="105" t="s">
        <v>51</v>
      </c>
      <c r="V10" s="106">
        <f>SUM(T10,Q10)</f>
        <v>20</v>
      </c>
    </row>
    <row r="11" spans="1:22">
      <c r="A11" s="7"/>
      <c r="B11" s="8"/>
      <c r="C11" s="9" t="s">
        <v>1</v>
      </c>
      <c r="D11" s="47">
        <v>1</v>
      </c>
      <c r="F11" s="6">
        <f t="shared" si="0"/>
        <v>1</v>
      </c>
      <c r="G11" s="6">
        <f t="shared" si="1"/>
        <v>0</v>
      </c>
      <c r="H11" s="6">
        <f t="shared" si="2"/>
        <v>0</v>
      </c>
      <c r="I11" s="6">
        <f t="shared" si="3"/>
        <v>0</v>
      </c>
      <c r="O11" s="8"/>
      <c r="P11" s="8"/>
      <c r="Q11" s="107"/>
      <c r="R11" s="8"/>
      <c r="S11" s="8"/>
      <c r="T11" s="107"/>
      <c r="U11" s="8"/>
    </row>
    <row r="12" spans="1:22">
      <c r="A12" s="21" t="s">
        <v>87</v>
      </c>
      <c r="B12" s="32" t="s">
        <v>88</v>
      </c>
      <c r="C12" s="22" t="s">
        <v>3</v>
      </c>
      <c r="D12" s="108">
        <v>52</v>
      </c>
      <c r="F12" s="6">
        <f t="shared" si="0"/>
        <v>0</v>
      </c>
      <c r="G12" s="6">
        <f t="shared" si="1"/>
        <v>0</v>
      </c>
      <c r="H12" s="6">
        <f t="shared" si="2"/>
        <v>52</v>
      </c>
      <c r="I12" s="6">
        <f t="shared" si="3"/>
        <v>0</v>
      </c>
      <c r="O12" s="8"/>
      <c r="P12" s="8"/>
      <c r="Q12" s="8"/>
      <c r="R12" s="8"/>
      <c r="S12" s="8"/>
      <c r="T12" s="8"/>
      <c r="U12" s="8"/>
    </row>
    <row r="13" spans="1:22">
      <c r="A13" s="7" t="s">
        <v>89</v>
      </c>
      <c r="B13" s="8" t="s">
        <v>90</v>
      </c>
      <c r="C13" s="9" t="s">
        <v>4</v>
      </c>
      <c r="D13" s="47">
        <v>19</v>
      </c>
      <c r="F13" s="6">
        <f t="shared" si="0"/>
        <v>0</v>
      </c>
      <c r="G13" s="6">
        <f t="shared" si="1"/>
        <v>0</v>
      </c>
      <c r="H13" s="6">
        <f t="shared" si="2"/>
        <v>0</v>
      </c>
      <c r="I13" s="6">
        <f t="shared" si="3"/>
        <v>19</v>
      </c>
      <c r="O13" s="109"/>
      <c r="P13" s="8"/>
      <c r="Q13" s="107"/>
      <c r="R13" s="8"/>
      <c r="S13" s="8"/>
      <c r="T13" s="107"/>
      <c r="U13" s="8"/>
    </row>
    <row r="14" spans="1:22">
      <c r="A14" s="7"/>
      <c r="B14" s="8"/>
      <c r="C14" s="9" t="s">
        <v>1</v>
      </c>
      <c r="D14" s="47">
        <v>4</v>
      </c>
      <c r="F14" s="6">
        <f t="shared" si="0"/>
        <v>4</v>
      </c>
      <c r="G14" s="6">
        <f t="shared" si="1"/>
        <v>0</v>
      </c>
      <c r="H14" s="6">
        <f t="shared" si="2"/>
        <v>0</v>
      </c>
      <c r="I14" s="6">
        <f t="shared" si="3"/>
        <v>0</v>
      </c>
      <c r="O14" s="8"/>
      <c r="P14" s="8"/>
      <c r="Q14" s="8"/>
      <c r="R14" s="8"/>
      <c r="S14" s="8"/>
      <c r="T14" s="8"/>
      <c r="U14" s="8"/>
    </row>
    <row r="15" spans="1:22">
      <c r="A15" s="21" t="s">
        <v>91</v>
      </c>
      <c r="B15" s="32" t="s">
        <v>92</v>
      </c>
      <c r="C15" s="22" t="s">
        <v>4</v>
      </c>
      <c r="D15" s="108">
        <v>14</v>
      </c>
      <c r="F15" s="6">
        <f t="shared" si="0"/>
        <v>0</v>
      </c>
      <c r="G15" s="6">
        <f t="shared" si="1"/>
        <v>0</v>
      </c>
      <c r="H15" s="6">
        <f t="shared" si="2"/>
        <v>0</v>
      </c>
      <c r="I15" s="6">
        <f t="shared" si="3"/>
        <v>14</v>
      </c>
      <c r="O15" s="8"/>
      <c r="P15" s="8"/>
      <c r="Q15" s="107"/>
      <c r="R15" s="8"/>
      <c r="S15" s="8"/>
      <c r="T15" s="107"/>
      <c r="U15" s="8"/>
    </row>
    <row r="16" spans="1:22">
      <c r="A16" s="7" t="s">
        <v>93</v>
      </c>
      <c r="B16" s="8" t="s">
        <v>94</v>
      </c>
      <c r="C16" s="9" t="s">
        <v>1</v>
      </c>
      <c r="D16" s="47">
        <v>2</v>
      </c>
      <c r="F16" s="6">
        <f t="shared" si="0"/>
        <v>2</v>
      </c>
      <c r="G16" s="6">
        <f t="shared" si="1"/>
        <v>0</v>
      </c>
      <c r="H16" s="6">
        <f t="shared" si="2"/>
        <v>0</v>
      </c>
      <c r="I16" s="6">
        <f t="shared" si="3"/>
        <v>0</v>
      </c>
    </row>
    <row r="17" spans="1:21" ht="13.5" thickBot="1">
      <c r="A17" s="110" t="s">
        <v>95</v>
      </c>
      <c r="B17" s="111" t="s">
        <v>96</v>
      </c>
      <c r="C17" s="112" t="s">
        <v>2</v>
      </c>
      <c r="D17" s="113">
        <v>5</v>
      </c>
      <c r="F17" s="6">
        <f t="shared" si="0"/>
        <v>0</v>
      </c>
      <c r="G17" s="6">
        <f t="shared" si="1"/>
        <v>5</v>
      </c>
      <c r="H17" s="6">
        <f t="shared" si="2"/>
        <v>0</v>
      </c>
      <c r="I17" s="6">
        <f t="shared" si="3"/>
        <v>0</v>
      </c>
      <c r="O17" s="8"/>
      <c r="P17" s="8"/>
      <c r="Q17" s="107"/>
      <c r="R17" s="8"/>
      <c r="S17" s="8"/>
      <c r="T17" s="107"/>
      <c r="U17" s="8"/>
    </row>
    <row r="18" spans="1:21" ht="13.5" thickBot="1">
      <c r="F18" s="6"/>
      <c r="G18" s="6"/>
      <c r="H18" s="6"/>
      <c r="I18" s="6"/>
    </row>
    <row r="19" spans="1:21" ht="13.5" thickBot="1">
      <c r="A19" s="114" t="s">
        <v>14</v>
      </c>
      <c r="B19" s="71"/>
      <c r="C19" s="115"/>
      <c r="D19" s="72">
        <f>SUM(D2:D17)</f>
        <v>138</v>
      </c>
      <c r="F19" s="6">
        <f>SUM(F2:F17)</f>
        <v>23</v>
      </c>
      <c r="G19" s="6">
        <f t="shared" ref="G19:I19" si="6">SUM(G2:G17)</f>
        <v>20</v>
      </c>
      <c r="H19" s="6">
        <f t="shared" si="6"/>
        <v>59</v>
      </c>
      <c r="I19" s="6">
        <f t="shared" si="6"/>
        <v>36</v>
      </c>
    </row>
  </sheetData>
  <mergeCells count="4">
    <mergeCell ref="O2:O3"/>
    <mergeCell ref="P2:R2"/>
    <mergeCell ref="S2:U2"/>
    <mergeCell ref="V2:V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44"/>
  <sheetViews>
    <sheetView topLeftCell="I1" zoomScale="85" zoomScaleNormal="85" workbookViewId="0">
      <selection activeCell="V33" sqref="V33"/>
    </sheetView>
  </sheetViews>
  <sheetFormatPr defaultRowHeight="12.75"/>
  <cols>
    <col min="1" max="1" width="14.42578125" style="5" customWidth="1"/>
    <col min="2" max="2" width="32.140625" style="5" customWidth="1"/>
    <col min="3" max="3" width="16.5703125" style="5" customWidth="1"/>
    <col min="4" max="4" width="13.7109375" style="5" customWidth="1"/>
    <col min="5" max="5" width="14.140625" style="5" customWidth="1"/>
    <col min="6" max="6" width="15.5703125" style="5" customWidth="1"/>
    <col min="7" max="7" width="19" style="5" customWidth="1"/>
    <col min="8" max="8" width="23.7109375" style="5" customWidth="1"/>
    <col min="9" max="9" width="3" style="5" customWidth="1"/>
    <col min="10" max="10" width="3.7109375" style="5" customWidth="1"/>
    <col min="11" max="13" width="3.28515625" style="5" customWidth="1"/>
    <col min="14" max="14" width="25.5703125" style="5" customWidth="1"/>
    <col min="15" max="16" width="17.7109375" style="5" customWidth="1"/>
    <col min="17" max="17" width="17.140625" style="5" customWidth="1"/>
    <col min="18" max="18" width="8.28515625" style="5" customWidth="1"/>
    <col min="19" max="20" width="9.140625" style="5"/>
    <col min="21" max="21" width="18.140625" style="5" customWidth="1"/>
    <col min="22" max="23" width="9.140625" style="5"/>
    <col min="24" max="24" width="11.7109375" style="5" customWidth="1"/>
    <col min="25" max="26" width="9.140625" style="5"/>
    <col min="27" max="27" width="7" style="5" customWidth="1"/>
    <col min="28" max="29" width="9.140625" style="5"/>
    <col min="30" max="30" width="10.85546875" style="5" customWidth="1"/>
    <col min="31" max="42" width="9.140625" style="5"/>
    <col min="43" max="43" width="9.140625" style="5" customWidth="1"/>
    <col min="44" max="16384" width="9.140625" style="5"/>
  </cols>
  <sheetData>
    <row r="1" spans="1:31" ht="13.5" thickBot="1">
      <c r="A1" s="1" t="s">
        <v>15</v>
      </c>
      <c r="B1" s="2" t="s">
        <v>16</v>
      </c>
      <c r="C1" s="3" t="s">
        <v>17</v>
      </c>
      <c r="D1" s="2" t="s">
        <v>97</v>
      </c>
      <c r="E1" s="3" t="s">
        <v>98</v>
      </c>
      <c r="F1" s="2" t="s">
        <v>99</v>
      </c>
      <c r="G1" s="4" t="s">
        <v>100</v>
      </c>
      <c r="I1" s="6" t="s">
        <v>21</v>
      </c>
      <c r="J1" s="6" t="s">
        <v>22</v>
      </c>
      <c r="K1" s="6" t="s">
        <v>74</v>
      </c>
      <c r="L1" s="6" t="s">
        <v>23</v>
      </c>
      <c r="M1" s="6" t="s">
        <v>24</v>
      </c>
      <c r="O1" s="1" t="s">
        <v>26</v>
      </c>
      <c r="P1" s="3" t="s">
        <v>27</v>
      </c>
      <c r="Q1" s="4" t="s">
        <v>28</v>
      </c>
      <c r="R1" s="6" t="s">
        <v>101</v>
      </c>
    </row>
    <row r="2" spans="1:31">
      <c r="A2" s="7" t="s">
        <v>102</v>
      </c>
      <c r="B2" s="8" t="s">
        <v>103</v>
      </c>
      <c r="C2" s="9" t="s">
        <v>3</v>
      </c>
      <c r="D2" s="10">
        <v>18</v>
      </c>
      <c r="E2" s="9"/>
      <c r="F2" s="11">
        <v>2</v>
      </c>
      <c r="G2" s="12">
        <f t="shared" ref="G2:G18" si="0">SUM(D2:F2)</f>
        <v>20</v>
      </c>
      <c r="H2" s="13" t="s">
        <v>138</v>
      </c>
      <c r="I2" s="6">
        <f t="shared" ref="I2:I18" si="1">IF($C2="Responsabile",$G2,0)</f>
        <v>0</v>
      </c>
      <c r="J2" s="6">
        <f t="shared" ref="J2:J18" si="2">IF($C2="Amministratore",$G2,0)</f>
        <v>0</v>
      </c>
      <c r="K2" s="6">
        <f t="shared" ref="K2:K18" si="3">IF($C2="Analista",$G2,0)</f>
        <v>20</v>
      </c>
      <c r="L2" s="6">
        <f t="shared" ref="L2:L18" si="4">IF($C2="Verificatore",$G2,0)</f>
        <v>0</v>
      </c>
      <c r="M2" s="6">
        <f t="shared" ref="M2:M18" si="5">IF($C2="Progettista",$G2,0)</f>
        <v>0</v>
      </c>
      <c r="N2" s="5">
        <v>1</v>
      </c>
      <c r="O2" s="14" t="s">
        <v>1</v>
      </c>
      <c r="P2" s="15">
        <f>SUM(I2:I18)</f>
        <v>17</v>
      </c>
      <c r="Q2" s="16">
        <f>P2*R2</f>
        <v>510</v>
      </c>
      <c r="R2" s="6">
        <v>30</v>
      </c>
    </row>
    <row r="3" spans="1:31">
      <c r="A3" s="17" t="s">
        <v>104</v>
      </c>
      <c r="B3" s="18" t="s">
        <v>105</v>
      </c>
      <c r="C3" s="19" t="s">
        <v>4</v>
      </c>
      <c r="D3" s="18">
        <v>10</v>
      </c>
      <c r="E3" s="19"/>
      <c r="F3" s="18"/>
      <c r="G3" s="20">
        <f t="shared" si="0"/>
        <v>10</v>
      </c>
      <c r="I3" s="6">
        <f t="shared" si="1"/>
        <v>0</v>
      </c>
      <c r="J3" s="6">
        <f t="shared" si="2"/>
        <v>0</v>
      </c>
      <c r="K3" s="6">
        <f t="shared" si="3"/>
        <v>0</v>
      </c>
      <c r="L3" s="6">
        <f t="shared" si="4"/>
        <v>10</v>
      </c>
      <c r="M3" s="6">
        <f t="shared" si="5"/>
        <v>0</v>
      </c>
      <c r="N3" s="5">
        <v>1</v>
      </c>
      <c r="O3" s="21" t="s">
        <v>2</v>
      </c>
      <c r="P3" s="22">
        <f>SUM(J2:J18)</f>
        <v>19</v>
      </c>
      <c r="Q3" s="23">
        <f t="shared" ref="Q3:Q6" si="6">P3*R3</f>
        <v>380</v>
      </c>
      <c r="R3" s="6">
        <v>20</v>
      </c>
    </row>
    <row r="4" spans="1:31">
      <c r="A4" s="14"/>
      <c r="B4" s="24"/>
      <c r="C4" s="15" t="s">
        <v>1</v>
      </c>
      <c r="D4" s="24">
        <v>4</v>
      </c>
      <c r="E4" s="15"/>
      <c r="F4" s="24"/>
      <c r="G4" s="25">
        <f t="shared" si="0"/>
        <v>4</v>
      </c>
      <c r="I4" s="6">
        <f t="shared" si="1"/>
        <v>4</v>
      </c>
      <c r="J4" s="6">
        <f t="shared" si="2"/>
        <v>0</v>
      </c>
      <c r="K4" s="6">
        <f t="shared" si="3"/>
        <v>0</v>
      </c>
      <c r="L4" s="6">
        <f t="shared" si="4"/>
        <v>0</v>
      </c>
      <c r="M4" s="6">
        <f t="shared" si="5"/>
        <v>0</v>
      </c>
      <c r="N4" s="5">
        <v>2</v>
      </c>
      <c r="O4" s="21" t="s">
        <v>3</v>
      </c>
      <c r="P4" s="26">
        <f>SUM(K2:K18)</f>
        <v>20</v>
      </c>
      <c r="Q4" s="27">
        <f t="shared" si="6"/>
        <v>500</v>
      </c>
      <c r="R4" s="6">
        <v>25</v>
      </c>
      <c r="S4" s="13" t="s">
        <v>140</v>
      </c>
    </row>
    <row r="5" spans="1:31">
      <c r="A5" s="7" t="s">
        <v>106</v>
      </c>
      <c r="B5" s="8" t="s">
        <v>107</v>
      </c>
      <c r="C5" s="9" t="s">
        <v>2</v>
      </c>
      <c r="D5" s="8">
        <v>5</v>
      </c>
      <c r="E5" s="9"/>
      <c r="F5" s="8"/>
      <c r="G5" s="28">
        <f t="shared" si="0"/>
        <v>5</v>
      </c>
      <c r="I5" s="6">
        <f t="shared" si="1"/>
        <v>0</v>
      </c>
      <c r="J5" s="6">
        <f t="shared" si="2"/>
        <v>5</v>
      </c>
      <c r="K5" s="6">
        <f t="shared" si="3"/>
        <v>0</v>
      </c>
      <c r="L5" s="6">
        <f t="shared" si="4"/>
        <v>0</v>
      </c>
      <c r="M5" s="6">
        <f t="shared" si="5"/>
        <v>0</v>
      </c>
      <c r="N5" s="5">
        <v>1</v>
      </c>
      <c r="O5" s="21" t="s">
        <v>4</v>
      </c>
      <c r="P5" s="22">
        <f>SUM(L2:L18)</f>
        <v>31</v>
      </c>
      <c r="Q5" s="23">
        <f t="shared" si="6"/>
        <v>465</v>
      </c>
      <c r="R5" s="6">
        <v>15</v>
      </c>
    </row>
    <row r="6" spans="1:31" ht="13.5" thickBot="1">
      <c r="A6" s="7"/>
      <c r="B6" s="8"/>
      <c r="C6" s="9" t="s">
        <v>1</v>
      </c>
      <c r="D6" s="8">
        <v>1</v>
      </c>
      <c r="E6" s="9"/>
      <c r="F6" s="8"/>
      <c r="G6" s="28">
        <f t="shared" si="0"/>
        <v>1</v>
      </c>
      <c r="I6" s="6">
        <f t="shared" si="1"/>
        <v>1</v>
      </c>
      <c r="J6" s="6">
        <f t="shared" si="2"/>
        <v>0</v>
      </c>
      <c r="K6" s="6">
        <f t="shared" si="3"/>
        <v>0</v>
      </c>
      <c r="L6" s="6">
        <f t="shared" si="4"/>
        <v>0</v>
      </c>
      <c r="M6" s="6">
        <f t="shared" si="5"/>
        <v>0</v>
      </c>
      <c r="N6" s="5">
        <v>3</v>
      </c>
      <c r="O6" s="17" t="s">
        <v>5</v>
      </c>
      <c r="P6" s="29">
        <f>SUM(M2:M18)</f>
        <v>106</v>
      </c>
      <c r="Q6" s="30">
        <f t="shared" si="6"/>
        <v>2332</v>
      </c>
      <c r="R6" s="6">
        <v>22</v>
      </c>
      <c r="S6" s="31" t="s">
        <v>141</v>
      </c>
    </row>
    <row r="7" spans="1:31" ht="13.5" thickBot="1">
      <c r="A7" s="21" t="s">
        <v>108</v>
      </c>
      <c r="B7" s="32" t="s">
        <v>109</v>
      </c>
      <c r="C7" s="22" t="s">
        <v>5</v>
      </c>
      <c r="D7" s="32">
        <v>34</v>
      </c>
      <c r="E7" s="33">
        <v>18</v>
      </c>
      <c r="F7" s="32"/>
      <c r="G7" s="34">
        <f t="shared" si="0"/>
        <v>52</v>
      </c>
      <c r="H7" s="31" t="s">
        <v>139</v>
      </c>
      <c r="I7" s="6">
        <f t="shared" si="1"/>
        <v>0</v>
      </c>
      <c r="J7" s="6">
        <f t="shared" si="2"/>
        <v>0</v>
      </c>
      <c r="K7" s="6">
        <f t="shared" si="3"/>
        <v>0</v>
      </c>
      <c r="L7" s="6">
        <f t="shared" si="4"/>
        <v>0</v>
      </c>
      <c r="M7" s="6">
        <f t="shared" si="5"/>
        <v>52</v>
      </c>
      <c r="O7" s="35" t="s">
        <v>14</v>
      </c>
      <c r="P7" s="3">
        <f>SUM(P2:P6)</f>
        <v>193</v>
      </c>
      <c r="Q7" s="36">
        <f>SUM(Q2:Q6)</f>
        <v>4187</v>
      </c>
      <c r="R7" s="37">
        <f>Q7-S7</f>
        <v>-30</v>
      </c>
      <c r="S7" s="5">
        <v>4217</v>
      </c>
    </row>
    <row r="8" spans="1:31" ht="13.5" thickBot="1">
      <c r="A8" s="7" t="s">
        <v>110</v>
      </c>
      <c r="B8" s="8" t="s">
        <v>111</v>
      </c>
      <c r="C8" s="9" t="s">
        <v>5</v>
      </c>
      <c r="D8" s="8"/>
      <c r="E8" s="9">
        <v>34</v>
      </c>
      <c r="F8" s="8">
        <v>14</v>
      </c>
      <c r="G8" s="28">
        <f t="shared" si="0"/>
        <v>48</v>
      </c>
      <c r="I8" s="6">
        <f t="shared" si="1"/>
        <v>0</v>
      </c>
      <c r="J8" s="6">
        <f t="shared" si="2"/>
        <v>0</v>
      </c>
      <c r="K8" s="6">
        <f t="shared" si="3"/>
        <v>0</v>
      </c>
      <c r="L8" s="6">
        <f t="shared" si="4"/>
        <v>0</v>
      </c>
      <c r="M8" s="6">
        <f t="shared" si="5"/>
        <v>48</v>
      </c>
    </row>
    <row r="9" spans="1:31">
      <c r="A9" s="17" t="s">
        <v>112</v>
      </c>
      <c r="B9" s="18" t="s">
        <v>113</v>
      </c>
      <c r="C9" s="19" t="s">
        <v>4</v>
      </c>
      <c r="D9" s="18"/>
      <c r="E9" s="19"/>
      <c r="F9" s="18">
        <v>10</v>
      </c>
      <c r="G9" s="20">
        <f t="shared" si="0"/>
        <v>10</v>
      </c>
      <c r="I9" s="6">
        <f t="shared" si="1"/>
        <v>0</v>
      </c>
      <c r="J9" s="6">
        <f t="shared" si="2"/>
        <v>0</v>
      </c>
      <c r="K9" s="6">
        <f t="shared" si="3"/>
        <v>0</v>
      </c>
      <c r="L9" s="6">
        <f t="shared" si="4"/>
        <v>10</v>
      </c>
      <c r="M9" s="6">
        <f t="shared" si="5"/>
        <v>0</v>
      </c>
      <c r="O9" s="199"/>
      <c r="P9" s="199"/>
      <c r="Q9" s="199"/>
      <c r="R9" s="199"/>
      <c r="U9" s="178" t="s">
        <v>0</v>
      </c>
      <c r="V9" s="174" t="s">
        <v>18</v>
      </c>
      <c r="W9" s="175"/>
      <c r="X9" s="176"/>
      <c r="Y9" s="174" t="s">
        <v>19</v>
      </c>
      <c r="Z9" s="175"/>
      <c r="AA9" s="176"/>
      <c r="AB9" s="174" t="s">
        <v>114</v>
      </c>
      <c r="AC9" s="175"/>
      <c r="AD9" s="177"/>
      <c r="AE9" s="178" t="s">
        <v>14</v>
      </c>
    </row>
    <row r="10" spans="1:31" ht="13.5" thickBot="1">
      <c r="A10" s="14"/>
      <c r="B10" s="24"/>
      <c r="C10" s="15" t="s">
        <v>1</v>
      </c>
      <c r="D10" s="24"/>
      <c r="E10" s="15"/>
      <c r="F10" s="24">
        <v>4</v>
      </c>
      <c r="G10" s="25">
        <f t="shared" si="0"/>
        <v>4</v>
      </c>
      <c r="I10" s="6">
        <f t="shared" si="1"/>
        <v>4</v>
      </c>
      <c r="J10" s="6">
        <f t="shared" si="2"/>
        <v>0</v>
      </c>
      <c r="K10" s="6">
        <f t="shared" si="3"/>
        <v>0</v>
      </c>
      <c r="L10" s="6">
        <f t="shared" si="4"/>
        <v>0</v>
      </c>
      <c r="M10" s="6">
        <f t="shared" si="5"/>
        <v>0</v>
      </c>
      <c r="O10" s="199"/>
      <c r="P10" s="8"/>
      <c r="Q10" s="8"/>
      <c r="R10" s="8"/>
      <c r="U10" s="179"/>
      <c r="V10" s="40" t="s">
        <v>26</v>
      </c>
      <c r="W10" s="41" t="s">
        <v>38</v>
      </c>
      <c r="X10" s="42" t="s">
        <v>39</v>
      </c>
      <c r="Y10" s="40" t="s">
        <v>26</v>
      </c>
      <c r="Z10" s="41" t="s">
        <v>38</v>
      </c>
      <c r="AA10" s="42" t="s">
        <v>39</v>
      </c>
      <c r="AB10" s="40" t="s">
        <v>26</v>
      </c>
      <c r="AC10" s="41" t="s">
        <v>38</v>
      </c>
      <c r="AD10" s="43" t="s">
        <v>39</v>
      </c>
      <c r="AE10" s="179"/>
    </row>
    <row r="11" spans="1:31" ht="13.5" thickBot="1">
      <c r="A11" s="7" t="s">
        <v>115</v>
      </c>
      <c r="B11" s="8" t="s">
        <v>116</v>
      </c>
      <c r="C11" s="9" t="s">
        <v>5</v>
      </c>
      <c r="D11" s="8"/>
      <c r="E11" s="9">
        <v>6</v>
      </c>
      <c r="F11" s="8"/>
      <c r="G11" s="28">
        <f t="shared" si="0"/>
        <v>6</v>
      </c>
      <c r="I11" s="6">
        <f t="shared" si="1"/>
        <v>0</v>
      </c>
      <c r="J11" s="6">
        <f t="shared" si="2"/>
        <v>0</v>
      </c>
      <c r="K11" s="6">
        <f t="shared" si="3"/>
        <v>0</v>
      </c>
      <c r="L11" s="6">
        <f t="shared" si="4"/>
        <v>0</v>
      </c>
      <c r="M11" s="6">
        <f t="shared" si="5"/>
        <v>6</v>
      </c>
      <c r="O11" s="1" t="s">
        <v>26</v>
      </c>
      <c r="P11" s="3" t="s">
        <v>27</v>
      </c>
      <c r="Q11" s="4" t="s">
        <v>28</v>
      </c>
      <c r="R11" s="210" t="s">
        <v>150</v>
      </c>
      <c r="S11" s="191"/>
      <c r="U11" s="44" t="s">
        <v>7</v>
      </c>
      <c r="V11" s="45" t="s">
        <v>74</v>
      </c>
      <c r="W11" s="46">
        <v>9</v>
      </c>
      <c r="X11" s="47" t="s">
        <v>102</v>
      </c>
      <c r="Y11" s="45" t="s">
        <v>24</v>
      </c>
      <c r="Z11" s="46">
        <v>10</v>
      </c>
      <c r="AA11" s="47" t="s">
        <v>108</v>
      </c>
      <c r="AB11" s="45" t="s">
        <v>24</v>
      </c>
      <c r="AC11" s="46">
        <v>7</v>
      </c>
      <c r="AD11" s="8" t="s">
        <v>110</v>
      </c>
      <c r="AE11" s="180">
        <f>SUM(Z11:Z12,AC11:AC12,W11:W12)</f>
        <v>26</v>
      </c>
    </row>
    <row r="12" spans="1:31">
      <c r="A12" s="17" t="s">
        <v>117</v>
      </c>
      <c r="B12" s="18" t="s">
        <v>118</v>
      </c>
      <c r="C12" s="19" t="s">
        <v>4</v>
      </c>
      <c r="D12" s="18"/>
      <c r="E12" s="19">
        <v>8</v>
      </c>
      <c r="F12" s="18"/>
      <c r="G12" s="20">
        <f t="shared" si="0"/>
        <v>8</v>
      </c>
      <c r="I12" s="6">
        <f t="shared" si="1"/>
        <v>0</v>
      </c>
      <c r="J12" s="6">
        <f t="shared" si="2"/>
        <v>0</v>
      </c>
      <c r="K12" s="6">
        <f t="shared" si="3"/>
        <v>0</v>
      </c>
      <c r="L12" s="6">
        <f t="shared" si="4"/>
        <v>8</v>
      </c>
      <c r="M12" s="6">
        <f t="shared" si="5"/>
        <v>0</v>
      </c>
      <c r="O12" s="14" t="s">
        <v>1</v>
      </c>
      <c r="P12" s="162">
        <v>17</v>
      </c>
      <c r="Q12" s="200">
        <v>510</v>
      </c>
      <c r="R12" s="8"/>
      <c r="U12" s="49"/>
      <c r="V12" s="50"/>
      <c r="W12" s="51"/>
      <c r="X12" s="52"/>
      <c r="Y12" s="50"/>
      <c r="Z12" s="51"/>
      <c r="AA12" s="52"/>
      <c r="AB12" s="50"/>
      <c r="AC12" s="51"/>
      <c r="AD12" s="24"/>
      <c r="AE12" s="172"/>
    </row>
    <row r="13" spans="1:31">
      <c r="A13" s="14"/>
      <c r="B13" s="24"/>
      <c r="C13" s="15" t="s">
        <v>1</v>
      </c>
      <c r="D13" s="24"/>
      <c r="E13" s="15">
        <v>2</v>
      </c>
      <c r="F13" s="24"/>
      <c r="G13" s="25">
        <f t="shared" si="0"/>
        <v>2</v>
      </c>
      <c r="I13" s="6">
        <f t="shared" si="1"/>
        <v>2</v>
      </c>
      <c r="J13" s="6">
        <f t="shared" si="2"/>
        <v>0</v>
      </c>
      <c r="K13" s="6">
        <f t="shared" si="3"/>
        <v>0</v>
      </c>
      <c r="L13" s="6">
        <f t="shared" si="4"/>
        <v>0</v>
      </c>
      <c r="M13" s="6">
        <f t="shared" si="5"/>
        <v>0</v>
      </c>
      <c r="O13" s="21" t="s">
        <v>2</v>
      </c>
      <c r="P13" s="168">
        <v>19</v>
      </c>
      <c r="Q13" s="201">
        <v>380</v>
      </c>
      <c r="R13" s="8"/>
      <c r="U13" s="44" t="s">
        <v>11</v>
      </c>
      <c r="V13" s="45" t="s">
        <v>21</v>
      </c>
      <c r="W13" s="46">
        <v>5</v>
      </c>
      <c r="X13" s="47" t="s">
        <v>119</v>
      </c>
      <c r="Y13" s="45" t="s">
        <v>23</v>
      </c>
      <c r="Z13" s="46">
        <v>8</v>
      </c>
      <c r="AA13" s="47" t="s">
        <v>117</v>
      </c>
      <c r="AB13" s="45" t="s">
        <v>24</v>
      </c>
      <c r="AC13" s="46">
        <v>7</v>
      </c>
      <c r="AD13" s="8" t="s">
        <v>110</v>
      </c>
      <c r="AE13" s="172">
        <f t="shared" ref="AE13" si="7">SUM(Z13:Z14,AC13:AC14,W13:W14)</f>
        <v>27</v>
      </c>
    </row>
    <row r="14" spans="1:31">
      <c r="A14" s="7" t="s">
        <v>120</v>
      </c>
      <c r="B14" s="8" t="s">
        <v>121</v>
      </c>
      <c r="C14" s="9" t="s">
        <v>1</v>
      </c>
      <c r="D14" s="8"/>
      <c r="E14" s="9"/>
      <c r="F14" s="8">
        <v>4</v>
      </c>
      <c r="G14" s="28">
        <f t="shared" si="0"/>
        <v>4</v>
      </c>
      <c r="I14" s="6">
        <f t="shared" si="1"/>
        <v>4</v>
      </c>
      <c r="J14" s="6">
        <f t="shared" si="2"/>
        <v>0</v>
      </c>
      <c r="K14" s="6">
        <f t="shared" si="3"/>
        <v>0</v>
      </c>
      <c r="L14" s="6">
        <f t="shared" si="4"/>
        <v>0</v>
      </c>
      <c r="M14" s="6">
        <f t="shared" si="5"/>
        <v>0</v>
      </c>
      <c r="O14" s="21" t="s">
        <v>3</v>
      </c>
      <c r="P14" s="202" t="s">
        <v>143</v>
      </c>
      <c r="Q14" s="203" t="s">
        <v>149</v>
      </c>
      <c r="R14" s="8"/>
      <c r="U14" s="44"/>
      <c r="V14" s="45" t="s">
        <v>24</v>
      </c>
      <c r="W14" s="46">
        <v>7</v>
      </c>
      <c r="X14" s="47" t="s">
        <v>108</v>
      </c>
      <c r="Y14" s="45"/>
      <c r="Z14" s="46"/>
      <c r="AA14" s="47"/>
      <c r="AB14" s="45"/>
      <c r="AC14" s="46"/>
      <c r="AD14" s="8"/>
      <c r="AE14" s="172"/>
    </row>
    <row r="15" spans="1:31">
      <c r="A15" s="7" t="s">
        <v>131</v>
      </c>
      <c r="B15" s="8" t="s">
        <v>122</v>
      </c>
      <c r="C15" s="9" t="s">
        <v>2</v>
      </c>
      <c r="D15" s="8"/>
      <c r="E15" s="9"/>
      <c r="F15" s="8">
        <v>6</v>
      </c>
      <c r="G15" s="28">
        <f t="shared" si="0"/>
        <v>6</v>
      </c>
      <c r="I15" s="6">
        <f t="shared" si="1"/>
        <v>0</v>
      </c>
      <c r="J15" s="6">
        <f t="shared" si="2"/>
        <v>6</v>
      </c>
      <c r="K15" s="6">
        <f t="shared" si="3"/>
        <v>0</v>
      </c>
      <c r="L15" s="6">
        <f t="shared" si="4"/>
        <v>0</v>
      </c>
      <c r="M15" s="6">
        <f t="shared" si="5"/>
        <v>0</v>
      </c>
      <c r="O15" s="21" t="s">
        <v>4</v>
      </c>
      <c r="P15" s="168">
        <v>31</v>
      </c>
      <c r="Q15" s="201">
        <v>465</v>
      </c>
      <c r="R15" s="8"/>
      <c r="U15" s="53" t="s">
        <v>49</v>
      </c>
      <c r="V15" s="54" t="s">
        <v>74</v>
      </c>
      <c r="W15" s="55">
        <v>2</v>
      </c>
      <c r="X15" s="56" t="s">
        <v>102</v>
      </c>
      <c r="Y15" s="54" t="s">
        <v>24</v>
      </c>
      <c r="Z15" s="55">
        <v>9</v>
      </c>
      <c r="AA15" s="57" t="s">
        <v>110</v>
      </c>
      <c r="AB15" s="54" t="s">
        <v>23</v>
      </c>
      <c r="AC15" s="55">
        <v>5</v>
      </c>
      <c r="AD15" s="58" t="s">
        <v>112</v>
      </c>
      <c r="AE15" s="172">
        <f t="shared" ref="AE15" si="8">SUM(Z15:Z16,AC15:AC16,W15:W16)</f>
        <v>26</v>
      </c>
    </row>
    <row r="16" spans="1:31" ht="13.5" thickBot="1">
      <c r="A16" s="59" t="s">
        <v>132</v>
      </c>
      <c r="B16" s="60" t="s">
        <v>133</v>
      </c>
      <c r="C16" s="60" t="s">
        <v>2</v>
      </c>
      <c r="D16" s="19"/>
      <c r="E16" s="19"/>
      <c r="F16" s="22">
        <v>8</v>
      </c>
      <c r="G16" s="48">
        <f t="shared" si="0"/>
        <v>8</v>
      </c>
      <c r="I16" s="6">
        <f t="shared" si="1"/>
        <v>0</v>
      </c>
      <c r="J16" s="6">
        <f t="shared" si="2"/>
        <v>8</v>
      </c>
      <c r="K16" s="6">
        <f t="shared" si="3"/>
        <v>0</v>
      </c>
      <c r="L16" s="6">
        <f t="shared" si="4"/>
        <v>0</v>
      </c>
      <c r="M16" s="6">
        <f t="shared" si="5"/>
        <v>0</v>
      </c>
      <c r="O16" s="17" t="s">
        <v>5</v>
      </c>
      <c r="P16" s="204" t="s">
        <v>148</v>
      </c>
      <c r="Q16" s="205" t="s">
        <v>147</v>
      </c>
      <c r="R16" s="8"/>
      <c r="U16" s="49"/>
      <c r="V16" s="50" t="s">
        <v>24</v>
      </c>
      <c r="W16" s="51">
        <v>6</v>
      </c>
      <c r="X16" s="52" t="s">
        <v>108</v>
      </c>
      <c r="Y16" s="50"/>
      <c r="Z16" s="51"/>
      <c r="AA16" s="52"/>
      <c r="AB16" s="50" t="s">
        <v>22</v>
      </c>
      <c r="AC16" s="51">
        <v>4</v>
      </c>
      <c r="AD16" s="24" t="s">
        <v>132</v>
      </c>
      <c r="AE16" s="172"/>
    </row>
    <row r="17" spans="1:31" ht="13.5" thickBot="1">
      <c r="A17" s="17" t="s">
        <v>135</v>
      </c>
      <c r="B17" s="60" t="s">
        <v>134</v>
      </c>
      <c r="C17" s="60" t="s">
        <v>4</v>
      </c>
      <c r="D17" s="19"/>
      <c r="E17" s="19"/>
      <c r="F17" s="9">
        <v>3</v>
      </c>
      <c r="G17" s="28">
        <f t="shared" si="0"/>
        <v>3</v>
      </c>
      <c r="I17" s="6">
        <f t="shared" si="1"/>
        <v>0</v>
      </c>
      <c r="J17" s="6">
        <f t="shared" si="2"/>
        <v>0</v>
      </c>
      <c r="K17" s="6">
        <f t="shared" si="3"/>
        <v>0</v>
      </c>
      <c r="L17" s="6">
        <f t="shared" si="4"/>
        <v>3</v>
      </c>
      <c r="M17" s="6">
        <f t="shared" si="5"/>
        <v>0</v>
      </c>
      <c r="O17" s="35" t="s">
        <v>14</v>
      </c>
      <c r="P17" s="206">
        <v>193</v>
      </c>
      <c r="Q17" s="207">
        <v>4187</v>
      </c>
      <c r="R17" s="8"/>
      <c r="U17" s="44" t="s">
        <v>9</v>
      </c>
      <c r="V17" s="45" t="s">
        <v>23</v>
      </c>
      <c r="W17" s="46">
        <v>10</v>
      </c>
      <c r="X17" s="61" t="s">
        <v>104</v>
      </c>
      <c r="Y17" s="54" t="s">
        <v>24</v>
      </c>
      <c r="Z17" s="55">
        <v>9</v>
      </c>
      <c r="AA17" s="56" t="s">
        <v>110</v>
      </c>
      <c r="AB17" s="45" t="s">
        <v>21</v>
      </c>
      <c r="AC17" s="46">
        <v>4</v>
      </c>
      <c r="AD17" s="8" t="s">
        <v>112</v>
      </c>
      <c r="AE17" s="172">
        <f t="shared" ref="AE17" si="9">SUM(Z17:Z18,AC17:AC18,W17:W18)</f>
        <v>28</v>
      </c>
    </row>
    <row r="18" spans="1:31" ht="13.5" thickBot="1">
      <c r="A18" s="62"/>
      <c r="B18" s="63"/>
      <c r="C18" s="64" t="s">
        <v>1</v>
      </c>
      <c r="D18" s="63"/>
      <c r="E18" s="63"/>
      <c r="F18" s="63">
        <v>2</v>
      </c>
      <c r="G18" s="65">
        <f t="shared" si="0"/>
        <v>2</v>
      </c>
      <c r="I18" s="6">
        <f t="shared" si="1"/>
        <v>2</v>
      </c>
      <c r="J18" s="6">
        <f t="shared" si="2"/>
        <v>0</v>
      </c>
      <c r="K18" s="6">
        <f t="shared" si="3"/>
        <v>0</v>
      </c>
      <c r="L18" s="6">
        <f t="shared" si="4"/>
        <v>0</v>
      </c>
      <c r="M18" s="6">
        <f t="shared" si="5"/>
        <v>0</v>
      </c>
      <c r="O18" s="8"/>
      <c r="P18" s="8"/>
      <c r="Q18" s="8"/>
      <c r="R18" s="8"/>
      <c r="U18" s="44"/>
      <c r="V18" s="45" t="s">
        <v>24</v>
      </c>
      <c r="W18" s="46">
        <v>2</v>
      </c>
      <c r="X18" s="47" t="s">
        <v>108</v>
      </c>
      <c r="Y18" s="45"/>
      <c r="Z18" s="46"/>
      <c r="AA18" s="47"/>
      <c r="AB18" s="45" t="s">
        <v>23</v>
      </c>
      <c r="AC18" s="46">
        <v>3</v>
      </c>
      <c r="AD18" s="69" t="s">
        <v>135</v>
      </c>
      <c r="AE18" s="172"/>
    </row>
    <row r="19" spans="1:31" ht="13.5" thickBot="1">
      <c r="U19" s="53" t="s">
        <v>8</v>
      </c>
      <c r="V19" s="54" t="s">
        <v>22</v>
      </c>
      <c r="W19" s="55">
        <v>5</v>
      </c>
      <c r="X19" s="56" t="s">
        <v>106</v>
      </c>
      <c r="Y19" s="54" t="s">
        <v>24</v>
      </c>
      <c r="Z19" s="55">
        <v>10</v>
      </c>
      <c r="AA19" s="56" t="s">
        <v>110</v>
      </c>
      <c r="AB19" s="54" t="s">
        <v>22</v>
      </c>
      <c r="AC19" s="55">
        <v>6</v>
      </c>
      <c r="AD19" s="18" t="s">
        <v>120</v>
      </c>
      <c r="AE19" s="172">
        <f t="shared" ref="AE19" si="10">SUM(Z19:Z20,AC19:AC20,W19:W20)</f>
        <v>30</v>
      </c>
    </row>
    <row r="20" spans="1:31" ht="13.5" thickBot="1">
      <c r="A20" s="70" t="s">
        <v>14</v>
      </c>
      <c r="B20" s="71"/>
      <c r="C20" s="71"/>
      <c r="D20" s="72">
        <f>SUM(D2:D18)</f>
        <v>72</v>
      </c>
      <c r="E20" s="72">
        <f>SUM(E2:E18)</f>
        <v>68</v>
      </c>
      <c r="F20" s="72">
        <f>SUM(F2:F18)</f>
        <v>53</v>
      </c>
      <c r="G20" s="72">
        <f>SUM(G2:G18)</f>
        <v>193</v>
      </c>
      <c r="U20" s="49"/>
      <c r="V20" s="50" t="s">
        <v>24</v>
      </c>
      <c r="W20" s="51">
        <v>7</v>
      </c>
      <c r="X20" s="52" t="s">
        <v>108</v>
      </c>
      <c r="Y20" s="50"/>
      <c r="Z20" s="51"/>
      <c r="AA20" s="52"/>
      <c r="AB20" s="50" t="s">
        <v>74</v>
      </c>
      <c r="AC20" s="51">
        <v>2</v>
      </c>
      <c r="AD20" s="24"/>
      <c r="AE20" s="172"/>
    </row>
    <row r="21" spans="1:31">
      <c r="U21" s="44" t="s">
        <v>13</v>
      </c>
      <c r="V21" s="45" t="s">
        <v>24</v>
      </c>
      <c r="W21" s="46">
        <v>12</v>
      </c>
      <c r="X21" s="47" t="s">
        <v>108</v>
      </c>
      <c r="Y21" s="45" t="s">
        <v>24</v>
      </c>
      <c r="Z21" s="46">
        <v>10</v>
      </c>
      <c r="AA21" s="61" t="s">
        <v>110</v>
      </c>
      <c r="AB21" s="45" t="s">
        <v>21</v>
      </c>
      <c r="AC21" s="46">
        <v>6</v>
      </c>
      <c r="AD21" s="73" t="s">
        <v>136</v>
      </c>
      <c r="AE21" s="172">
        <f t="shared" ref="AE21" si="11">SUM(Z21:Z22,AC21:AC22,W21:W22)</f>
        <v>28</v>
      </c>
    </row>
    <row r="22" spans="1:31">
      <c r="S22" s="74"/>
      <c r="U22" s="44"/>
      <c r="V22" s="45"/>
      <c r="W22" s="46"/>
      <c r="X22" s="47"/>
      <c r="Y22" s="45"/>
      <c r="Z22" s="46"/>
      <c r="AA22" s="47"/>
      <c r="AB22" s="45"/>
      <c r="AC22" s="46"/>
      <c r="AD22" s="8"/>
      <c r="AE22" s="172"/>
    </row>
    <row r="23" spans="1:31" ht="13.5" thickBot="1">
      <c r="U23" s="53" t="s">
        <v>12</v>
      </c>
      <c r="V23" s="54" t="s">
        <v>74</v>
      </c>
      <c r="W23" s="55">
        <v>7</v>
      </c>
      <c r="X23" s="56" t="s">
        <v>102</v>
      </c>
      <c r="Y23" s="54" t="s">
        <v>24</v>
      </c>
      <c r="Z23" s="55">
        <v>10</v>
      </c>
      <c r="AA23" s="56" t="s">
        <v>115</v>
      </c>
      <c r="AB23" s="54" t="s">
        <v>23</v>
      </c>
      <c r="AC23" s="55">
        <v>5</v>
      </c>
      <c r="AD23" s="18" t="s">
        <v>112</v>
      </c>
      <c r="AE23" s="172">
        <f t="shared" ref="AE23" si="12">SUM(Z23:Z24,AC23:AC24,W23:W24)</f>
        <v>28</v>
      </c>
    </row>
    <row r="24" spans="1:31" ht="13.5" thickBot="1">
      <c r="A24" s="1" t="s">
        <v>15</v>
      </c>
      <c r="B24" s="2" t="s">
        <v>16</v>
      </c>
      <c r="C24" s="3" t="s">
        <v>17</v>
      </c>
      <c r="D24" s="2" t="s">
        <v>97</v>
      </c>
      <c r="E24" s="3" t="s">
        <v>98</v>
      </c>
      <c r="F24" s="2" t="s">
        <v>99</v>
      </c>
      <c r="G24" s="4" t="s">
        <v>100</v>
      </c>
      <c r="H24" s="211" t="s">
        <v>150</v>
      </c>
      <c r="I24" s="6" t="s">
        <v>21</v>
      </c>
      <c r="J24" s="6" t="s">
        <v>22</v>
      </c>
      <c r="K24" s="6" t="s">
        <v>74</v>
      </c>
      <c r="L24" s="6" t="s">
        <v>23</v>
      </c>
      <c r="M24" s="6" t="s">
        <v>24</v>
      </c>
      <c r="U24" s="75"/>
      <c r="V24" s="76"/>
      <c r="W24" s="77"/>
      <c r="X24" s="78"/>
      <c r="Y24" s="76" t="s">
        <v>21</v>
      </c>
      <c r="Z24" s="77">
        <v>2</v>
      </c>
      <c r="AA24" s="78" t="s">
        <v>117</v>
      </c>
      <c r="AB24" s="76" t="s">
        <v>22</v>
      </c>
      <c r="AC24" s="77">
        <v>4</v>
      </c>
      <c r="AD24" s="79" t="s">
        <v>120</v>
      </c>
      <c r="AE24" s="173"/>
    </row>
    <row r="25" spans="1:31">
      <c r="A25" s="7" t="s">
        <v>102</v>
      </c>
      <c r="B25" s="8" t="s">
        <v>103</v>
      </c>
      <c r="C25" s="9" t="s">
        <v>3</v>
      </c>
      <c r="D25" s="155" t="s">
        <v>146</v>
      </c>
      <c r="E25" s="156"/>
      <c r="F25" s="154" t="s">
        <v>144</v>
      </c>
      <c r="G25" s="157" t="s">
        <v>143</v>
      </c>
      <c r="H25" s="211"/>
      <c r="I25" s="6">
        <f t="shared" ref="I25:I41" si="13">IF($C25="Responsabile",$G25,0)</f>
        <v>0</v>
      </c>
      <c r="J25" s="6">
        <f t="shared" ref="J25:J41" si="14">IF($C25="Amministratore",$G25,0)</f>
        <v>0</v>
      </c>
      <c r="K25" s="6" t="str">
        <f t="shared" ref="K25:K41" si="15">IF($C25="Analista",$G25,0)</f>
        <v>20(-10)</v>
      </c>
      <c r="L25" s="6">
        <f t="shared" ref="L25:L41" si="16">IF($C25="Verificatore",$G25,0)</f>
        <v>0</v>
      </c>
      <c r="M25" s="6">
        <f t="shared" ref="M25:M41" si="17">IF($C25="Progettista",$G25,0)</f>
        <v>0</v>
      </c>
      <c r="O25" s="14" t="s">
        <v>1</v>
      </c>
      <c r="P25" s="15">
        <f>SUM(I25:I41)</f>
        <v>17</v>
      </c>
      <c r="Q25" s="16">
        <f>P25*R25</f>
        <v>510</v>
      </c>
      <c r="R25" s="6">
        <v>30</v>
      </c>
    </row>
    <row r="26" spans="1:31">
      <c r="A26" s="17" t="s">
        <v>104</v>
      </c>
      <c r="B26" s="18" t="s">
        <v>105</v>
      </c>
      <c r="C26" s="19" t="s">
        <v>4</v>
      </c>
      <c r="D26" s="158">
        <v>10</v>
      </c>
      <c r="E26" s="159"/>
      <c r="F26" s="158"/>
      <c r="G26" s="160">
        <v>10</v>
      </c>
      <c r="I26" s="6">
        <f t="shared" si="13"/>
        <v>0</v>
      </c>
      <c r="J26" s="6">
        <f t="shared" si="14"/>
        <v>0</v>
      </c>
      <c r="K26" s="6">
        <f t="shared" si="15"/>
        <v>0</v>
      </c>
      <c r="L26" s="6">
        <f t="shared" si="16"/>
        <v>10</v>
      </c>
      <c r="M26" s="6">
        <f t="shared" si="17"/>
        <v>0</v>
      </c>
      <c r="O26" s="21" t="s">
        <v>2</v>
      </c>
      <c r="P26" s="22">
        <f>SUM(J25:J41)</f>
        <v>19</v>
      </c>
      <c r="Q26" s="23">
        <f t="shared" ref="Q26:Q29" si="18">P26*R26</f>
        <v>380</v>
      </c>
      <c r="R26" s="6">
        <v>20</v>
      </c>
      <c r="W26" s="5">
        <f>SUM(W11:W23)</f>
        <v>72</v>
      </c>
      <c r="Z26" s="5">
        <f>SUM(Z11:Z24)</f>
        <v>68</v>
      </c>
      <c r="AC26" s="5">
        <f>SUM(AC11:AC24)</f>
        <v>53</v>
      </c>
    </row>
    <row r="27" spans="1:31">
      <c r="A27" s="14"/>
      <c r="B27" s="24"/>
      <c r="C27" s="15" t="s">
        <v>1</v>
      </c>
      <c r="D27" s="161">
        <v>4</v>
      </c>
      <c r="E27" s="162"/>
      <c r="F27" s="161"/>
      <c r="G27" s="163">
        <v>4</v>
      </c>
      <c r="I27" s="6">
        <f t="shared" si="13"/>
        <v>4</v>
      </c>
      <c r="J27" s="6">
        <f t="shared" si="14"/>
        <v>0</v>
      </c>
      <c r="K27" s="6">
        <f t="shared" si="15"/>
        <v>0</v>
      </c>
      <c r="L27" s="6">
        <f t="shared" si="16"/>
        <v>0</v>
      </c>
      <c r="M27" s="6">
        <f t="shared" si="17"/>
        <v>0</v>
      </c>
      <c r="O27" s="21" t="s">
        <v>3</v>
      </c>
      <c r="P27" s="80">
        <v>30</v>
      </c>
      <c r="Q27" s="27">
        <f t="shared" si="18"/>
        <v>750</v>
      </c>
      <c r="R27" s="6">
        <v>25</v>
      </c>
    </row>
    <row r="28" spans="1:31">
      <c r="A28" s="7" t="s">
        <v>106</v>
      </c>
      <c r="B28" s="8" t="s">
        <v>107</v>
      </c>
      <c r="C28" s="9" t="s">
        <v>2</v>
      </c>
      <c r="D28" s="164">
        <v>5</v>
      </c>
      <c r="E28" s="156"/>
      <c r="F28" s="164"/>
      <c r="G28" s="165">
        <v>5</v>
      </c>
      <c r="I28" s="6">
        <f t="shared" si="13"/>
        <v>0</v>
      </c>
      <c r="J28" s="6">
        <f t="shared" si="14"/>
        <v>5</v>
      </c>
      <c r="K28" s="6">
        <f t="shared" si="15"/>
        <v>0</v>
      </c>
      <c r="L28" s="6">
        <f t="shared" si="16"/>
        <v>0</v>
      </c>
      <c r="M28" s="6">
        <f t="shared" si="17"/>
        <v>0</v>
      </c>
      <c r="O28" s="21" t="s">
        <v>4</v>
      </c>
      <c r="P28" s="22">
        <f>SUM(L25:L41)</f>
        <v>31</v>
      </c>
      <c r="Q28" s="23">
        <f t="shared" si="18"/>
        <v>465</v>
      </c>
      <c r="R28" s="6">
        <v>15</v>
      </c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09"/>
    </row>
    <row r="29" spans="1:31" ht="13.5" thickBot="1">
      <c r="A29" s="7"/>
      <c r="B29" s="8"/>
      <c r="C29" s="9" t="s">
        <v>1</v>
      </c>
      <c r="D29" s="164">
        <v>1</v>
      </c>
      <c r="E29" s="156"/>
      <c r="F29" s="164"/>
      <c r="G29" s="165">
        <v>1</v>
      </c>
      <c r="I29" s="6">
        <f t="shared" si="13"/>
        <v>1</v>
      </c>
      <c r="J29" s="6">
        <f t="shared" si="14"/>
        <v>0</v>
      </c>
      <c r="K29" s="6">
        <f t="shared" si="15"/>
        <v>0</v>
      </c>
      <c r="L29" s="6">
        <f t="shared" si="16"/>
        <v>0</v>
      </c>
      <c r="M29" s="6">
        <f t="shared" si="17"/>
        <v>0</v>
      </c>
      <c r="O29" s="17" t="s">
        <v>5</v>
      </c>
      <c r="P29" s="81">
        <v>96</v>
      </c>
      <c r="Q29" s="30">
        <f t="shared" si="18"/>
        <v>2112</v>
      </c>
      <c r="R29" s="6">
        <v>22</v>
      </c>
      <c r="U29" s="209"/>
      <c r="V29" s="73"/>
      <c r="W29" s="73"/>
      <c r="X29" s="73"/>
      <c r="Y29" s="73"/>
      <c r="Z29" s="73"/>
      <c r="AA29" s="73"/>
      <c r="AB29" s="73"/>
      <c r="AC29" s="73"/>
      <c r="AD29" s="73"/>
      <c r="AE29" s="209"/>
    </row>
    <row r="30" spans="1:31" ht="13.5" thickBot="1">
      <c r="A30" s="21" t="s">
        <v>108</v>
      </c>
      <c r="B30" s="32" t="s">
        <v>109</v>
      </c>
      <c r="C30" s="22" t="s">
        <v>5</v>
      </c>
      <c r="D30" s="166">
        <v>34</v>
      </c>
      <c r="E30" s="167" t="s">
        <v>145</v>
      </c>
      <c r="F30" s="166"/>
      <c r="G30" s="153" t="s">
        <v>142</v>
      </c>
      <c r="I30" s="6">
        <f t="shared" si="13"/>
        <v>0</v>
      </c>
      <c r="J30" s="6">
        <f t="shared" si="14"/>
        <v>0</v>
      </c>
      <c r="K30" s="6">
        <f t="shared" si="15"/>
        <v>0</v>
      </c>
      <c r="L30" s="6">
        <f t="shared" si="16"/>
        <v>0</v>
      </c>
      <c r="M30" s="6" t="str">
        <f t="shared" si="17"/>
        <v>52(+10)</v>
      </c>
      <c r="O30" s="35" t="s">
        <v>14</v>
      </c>
      <c r="P30" s="3">
        <f>SUM(P25:P29)</f>
        <v>193</v>
      </c>
      <c r="Q30" s="36">
        <f>SUM(Q25:Q29)</f>
        <v>4217</v>
      </c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209"/>
    </row>
    <row r="31" spans="1:31">
      <c r="A31" s="7" t="s">
        <v>110</v>
      </c>
      <c r="B31" s="8" t="s">
        <v>111</v>
      </c>
      <c r="C31" s="9" t="s">
        <v>5</v>
      </c>
      <c r="D31" s="164"/>
      <c r="E31" s="156">
        <v>34</v>
      </c>
      <c r="F31" s="164">
        <v>14</v>
      </c>
      <c r="G31" s="165">
        <v>48</v>
      </c>
      <c r="I31" s="6">
        <f t="shared" si="13"/>
        <v>0</v>
      </c>
      <c r="J31" s="6">
        <f t="shared" si="14"/>
        <v>0</v>
      </c>
      <c r="K31" s="6">
        <f t="shared" si="15"/>
        <v>0</v>
      </c>
      <c r="L31" s="6">
        <f t="shared" si="16"/>
        <v>0</v>
      </c>
      <c r="M31" s="6">
        <f t="shared" si="17"/>
        <v>48</v>
      </c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209"/>
    </row>
    <row r="32" spans="1:31">
      <c r="A32" s="17" t="s">
        <v>112</v>
      </c>
      <c r="B32" s="18" t="s">
        <v>113</v>
      </c>
      <c r="C32" s="19" t="s">
        <v>4</v>
      </c>
      <c r="D32" s="158"/>
      <c r="E32" s="159"/>
      <c r="F32" s="158">
        <v>10</v>
      </c>
      <c r="G32" s="160">
        <v>10</v>
      </c>
      <c r="I32" s="6">
        <f t="shared" si="13"/>
        <v>0</v>
      </c>
      <c r="J32" s="6">
        <f t="shared" si="14"/>
        <v>0</v>
      </c>
      <c r="K32" s="6">
        <f t="shared" si="15"/>
        <v>0</v>
      </c>
      <c r="L32" s="6">
        <f t="shared" si="16"/>
        <v>10</v>
      </c>
      <c r="M32" s="6">
        <f t="shared" si="17"/>
        <v>0</v>
      </c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209"/>
    </row>
    <row r="33" spans="1:31">
      <c r="A33" s="14"/>
      <c r="B33" s="24"/>
      <c r="C33" s="15" t="s">
        <v>1</v>
      </c>
      <c r="D33" s="161"/>
      <c r="E33" s="162"/>
      <c r="F33" s="161">
        <v>4</v>
      </c>
      <c r="G33" s="163">
        <v>4</v>
      </c>
      <c r="I33" s="6">
        <f t="shared" si="13"/>
        <v>4</v>
      </c>
      <c r="J33" s="6">
        <f t="shared" si="14"/>
        <v>0</v>
      </c>
      <c r="K33" s="6">
        <f t="shared" si="15"/>
        <v>0</v>
      </c>
      <c r="L33" s="6">
        <f t="shared" si="16"/>
        <v>0</v>
      </c>
      <c r="M33" s="6">
        <f t="shared" si="17"/>
        <v>0</v>
      </c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209"/>
    </row>
    <row r="34" spans="1:31">
      <c r="A34" s="7" t="s">
        <v>115</v>
      </c>
      <c r="B34" s="8" t="s">
        <v>116</v>
      </c>
      <c r="C34" s="9" t="s">
        <v>5</v>
      </c>
      <c r="D34" s="164"/>
      <c r="E34" s="156">
        <v>6</v>
      </c>
      <c r="F34" s="164"/>
      <c r="G34" s="165">
        <v>6</v>
      </c>
      <c r="I34" s="6">
        <f t="shared" si="13"/>
        <v>0</v>
      </c>
      <c r="J34" s="6">
        <f t="shared" si="14"/>
        <v>0</v>
      </c>
      <c r="K34" s="6">
        <f t="shared" si="15"/>
        <v>0</v>
      </c>
      <c r="L34" s="6">
        <f t="shared" si="16"/>
        <v>0</v>
      </c>
      <c r="M34" s="6">
        <f t="shared" si="17"/>
        <v>6</v>
      </c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209"/>
    </row>
    <row r="35" spans="1:31">
      <c r="A35" s="17" t="s">
        <v>117</v>
      </c>
      <c r="B35" s="18" t="s">
        <v>118</v>
      </c>
      <c r="C35" s="19" t="s">
        <v>4</v>
      </c>
      <c r="D35" s="158"/>
      <c r="E35" s="159">
        <v>8</v>
      </c>
      <c r="F35" s="158"/>
      <c r="G35" s="160">
        <v>8</v>
      </c>
      <c r="I35" s="6">
        <f t="shared" si="13"/>
        <v>0</v>
      </c>
      <c r="J35" s="6">
        <f t="shared" si="14"/>
        <v>0</v>
      </c>
      <c r="K35" s="6">
        <f t="shared" si="15"/>
        <v>0</v>
      </c>
      <c r="L35" s="6">
        <f t="shared" si="16"/>
        <v>8</v>
      </c>
      <c r="M35" s="6">
        <f t="shared" si="17"/>
        <v>0</v>
      </c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209"/>
    </row>
    <row r="36" spans="1:31">
      <c r="A36" s="14"/>
      <c r="B36" s="24"/>
      <c r="C36" s="15" t="s">
        <v>1</v>
      </c>
      <c r="D36" s="161"/>
      <c r="E36" s="162">
        <v>2</v>
      </c>
      <c r="F36" s="161"/>
      <c r="G36" s="163">
        <v>2</v>
      </c>
      <c r="I36" s="6">
        <f t="shared" si="13"/>
        <v>2</v>
      </c>
      <c r="J36" s="6">
        <f t="shared" si="14"/>
        <v>0</v>
      </c>
      <c r="K36" s="6">
        <f t="shared" si="15"/>
        <v>0</v>
      </c>
      <c r="L36" s="6">
        <f t="shared" si="16"/>
        <v>0</v>
      </c>
      <c r="M36" s="6">
        <f t="shared" si="17"/>
        <v>0</v>
      </c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209"/>
    </row>
    <row r="37" spans="1:31">
      <c r="A37" s="7" t="s">
        <v>120</v>
      </c>
      <c r="B37" s="8" t="s">
        <v>121</v>
      </c>
      <c r="C37" s="9" t="s">
        <v>1</v>
      </c>
      <c r="D37" s="164"/>
      <c r="E37" s="156"/>
      <c r="F37" s="164">
        <v>4</v>
      </c>
      <c r="G37" s="165">
        <v>4</v>
      </c>
      <c r="I37" s="6">
        <f t="shared" si="13"/>
        <v>4</v>
      </c>
      <c r="J37" s="6">
        <f t="shared" si="14"/>
        <v>0</v>
      </c>
      <c r="K37" s="6">
        <f t="shared" si="15"/>
        <v>0</v>
      </c>
      <c r="L37" s="6">
        <f t="shared" si="16"/>
        <v>0</v>
      </c>
      <c r="M37" s="6">
        <f t="shared" si="17"/>
        <v>0</v>
      </c>
      <c r="U37" s="73"/>
      <c r="V37" s="73"/>
      <c r="W37" s="73"/>
      <c r="X37" s="73"/>
      <c r="Y37" s="73"/>
      <c r="Z37" s="73"/>
      <c r="AA37" s="73"/>
      <c r="AB37" s="73"/>
      <c r="AC37" s="73"/>
      <c r="AD37" s="208"/>
      <c r="AE37" s="209"/>
    </row>
    <row r="38" spans="1:31">
      <c r="A38" s="7" t="s">
        <v>131</v>
      </c>
      <c r="B38" s="8" t="s">
        <v>122</v>
      </c>
      <c r="C38" s="9" t="s">
        <v>2</v>
      </c>
      <c r="D38" s="164"/>
      <c r="E38" s="156"/>
      <c r="F38" s="164">
        <v>6</v>
      </c>
      <c r="G38" s="165">
        <v>6</v>
      </c>
      <c r="I38" s="6">
        <f t="shared" si="13"/>
        <v>0</v>
      </c>
      <c r="J38" s="6">
        <f t="shared" si="14"/>
        <v>6</v>
      </c>
      <c r="K38" s="6">
        <f t="shared" si="15"/>
        <v>0</v>
      </c>
      <c r="L38" s="6">
        <f t="shared" si="16"/>
        <v>0</v>
      </c>
      <c r="M38" s="6">
        <f t="shared" si="17"/>
        <v>0</v>
      </c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209"/>
    </row>
    <row r="39" spans="1:31">
      <c r="A39" s="59" t="s">
        <v>132</v>
      </c>
      <c r="B39" s="60" t="s">
        <v>133</v>
      </c>
      <c r="C39" s="60" t="s">
        <v>2</v>
      </c>
      <c r="D39" s="159"/>
      <c r="E39" s="159"/>
      <c r="F39" s="168">
        <v>8</v>
      </c>
      <c r="G39" s="169">
        <v>8</v>
      </c>
      <c r="I39" s="6">
        <f t="shared" si="13"/>
        <v>0</v>
      </c>
      <c r="J39" s="6">
        <f t="shared" si="14"/>
        <v>8</v>
      </c>
      <c r="K39" s="6">
        <f t="shared" si="15"/>
        <v>0</v>
      </c>
      <c r="L39" s="6">
        <f t="shared" si="16"/>
        <v>0</v>
      </c>
      <c r="M39" s="6">
        <f t="shared" si="17"/>
        <v>0</v>
      </c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209"/>
    </row>
    <row r="40" spans="1:31">
      <c r="A40" s="17" t="s">
        <v>135</v>
      </c>
      <c r="B40" s="60" t="s">
        <v>134</v>
      </c>
      <c r="C40" s="60" t="s">
        <v>4</v>
      </c>
      <c r="D40" s="159"/>
      <c r="E40" s="159"/>
      <c r="F40" s="156">
        <v>3</v>
      </c>
      <c r="G40" s="165">
        <v>3</v>
      </c>
      <c r="I40" s="6">
        <f t="shared" si="13"/>
        <v>0</v>
      </c>
      <c r="J40" s="6">
        <f t="shared" si="14"/>
        <v>0</v>
      </c>
      <c r="K40" s="6">
        <f t="shared" si="15"/>
        <v>0</v>
      </c>
      <c r="L40" s="6">
        <f t="shared" si="16"/>
        <v>3</v>
      </c>
      <c r="M40" s="6">
        <f t="shared" si="17"/>
        <v>0</v>
      </c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209"/>
    </row>
    <row r="41" spans="1:31" ht="13.5" thickBot="1">
      <c r="A41" s="62"/>
      <c r="B41" s="63"/>
      <c r="C41" s="64" t="s">
        <v>1</v>
      </c>
      <c r="D41" s="170"/>
      <c r="E41" s="170"/>
      <c r="F41" s="170">
        <v>2</v>
      </c>
      <c r="G41" s="171">
        <v>2</v>
      </c>
      <c r="I41" s="6">
        <f t="shared" si="13"/>
        <v>2</v>
      </c>
      <c r="J41" s="6">
        <f t="shared" si="14"/>
        <v>0</v>
      </c>
      <c r="K41" s="6">
        <f t="shared" si="15"/>
        <v>0</v>
      </c>
      <c r="L41" s="6">
        <f t="shared" si="16"/>
        <v>0</v>
      </c>
      <c r="M41" s="6">
        <f t="shared" si="17"/>
        <v>0</v>
      </c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209"/>
    </row>
    <row r="42" spans="1:31" ht="13.5" thickBot="1"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209"/>
    </row>
    <row r="43" spans="1:31" ht="13.5" thickBot="1">
      <c r="A43" s="70" t="s">
        <v>14</v>
      </c>
      <c r="B43" s="71"/>
      <c r="C43" s="71"/>
      <c r="D43" s="72">
        <v>72</v>
      </c>
      <c r="E43" s="72">
        <v>68</v>
      </c>
      <c r="F43" s="72">
        <v>53</v>
      </c>
      <c r="G43" s="72">
        <v>193</v>
      </c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209"/>
    </row>
    <row r="44" spans="1:31"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</row>
  </sheetData>
  <mergeCells count="25">
    <mergeCell ref="R11:S11"/>
    <mergeCell ref="AB9:AD9"/>
    <mergeCell ref="U9:U10"/>
    <mergeCell ref="V9:X9"/>
    <mergeCell ref="Y9:AA9"/>
    <mergeCell ref="AE21:AE22"/>
    <mergeCell ref="AE23:AE24"/>
    <mergeCell ref="AE9:AE10"/>
    <mergeCell ref="AE11:AE12"/>
    <mergeCell ref="AE13:AE14"/>
    <mergeCell ref="AE15:AE16"/>
    <mergeCell ref="AE17:AE18"/>
    <mergeCell ref="AE19:AE20"/>
    <mergeCell ref="U28:U29"/>
    <mergeCell ref="V28:X28"/>
    <mergeCell ref="Y28:AA28"/>
    <mergeCell ref="AB28:AD28"/>
    <mergeCell ref="AE28:AE29"/>
    <mergeCell ref="AE40:AE41"/>
    <mergeCell ref="AE42:AE43"/>
    <mergeCell ref="AE30:AE31"/>
    <mergeCell ref="AE32:AE33"/>
    <mergeCell ref="AE34:AE35"/>
    <mergeCell ref="AE36:AE37"/>
    <mergeCell ref="AE38:AE39"/>
  </mergeCells>
  <conditionalFormatting sqref="Z26">
    <cfRule type="cellIs" dxfId="16" priority="15" operator="notEqual">
      <formula>$E$20</formula>
    </cfRule>
    <cfRule type="cellIs" dxfId="15" priority="16" operator="equal">
      <formula>$E$20</formula>
    </cfRule>
  </conditionalFormatting>
  <conditionalFormatting sqref="W26">
    <cfRule type="cellIs" dxfId="14" priority="17" operator="notEqual">
      <formula>$D$20</formula>
    </cfRule>
    <cfRule type="cellIs" dxfId="13" priority="18" operator="equal">
      <formula>$D$20</formula>
    </cfRule>
  </conditionalFormatting>
  <conditionalFormatting sqref="AC26">
    <cfRule type="cellIs" dxfId="12" priority="19" operator="notEqual">
      <formula>$F$20</formula>
    </cfRule>
    <cfRule type="cellIs" dxfId="11" priority="20" operator="equal">
      <formula>$F$20</formula>
    </cfRule>
  </conditionalFormatting>
  <conditionalFormatting sqref="R7">
    <cfRule type="cellIs" dxfId="10" priority="2" operator="greaterThan">
      <formula>0</formula>
    </cfRule>
    <cfRule type="cellIs" dxfId="9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28"/>
  <sheetViews>
    <sheetView tabSelected="1" topLeftCell="B1" workbookViewId="0">
      <selection activeCell="R1" sqref="R1"/>
    </sheetView>
  </sheetViews>
  <sheetFormatPr defaultRowHeight="12.75"/>
  <cols>
    <col min="1" max="1" width="14.42578125" style="5" customWidth="1"/>
    <col min="2" max="2" width="35.7109375" style="5" customWidth="1"/>
    <col min="3" max="4" width="16.5703125" style="5" customWidth="1"/>
    <col min="5" max="5" width="11.140625" style="5" customWidth="1"/>
    <col min="6" max="6" width="11.85546875" style="5" customWidth="1"/>
    <col min="7" max="7" width="8.42578125" style="5" customWidth="1"/>
    <col min="8" max="8" width="3" style="5" customWidth="1"/>
    <col min="9" max="9" width="3.7109375" style="5" customWidth="1"/>
    <col min="10" max="10" width="4.42578125" style="5" customWidth="1"/>
    <col min="11" max="11" width="4.140625" style="5" customWidth="1"/>
    <col min="12" max="12" width="4" style="5" customWidth="1"/>
    <col min="13" max="13" width="3.28515625" style="5" customWidth="1"/>
    <col min="14" max="14" width="11.5703125" style="5" customWidth="1"/>
    <col min="15" max="15" width="20.5703125" style="5" customWidth="1"/>
    <col min="16" max="16" width="20.7109375" style="5" customWidth="1"/>
    <col min="17" max="17" width="15.5703125" style="5" customWidth="1"/>
    <col min="18" max="18" width="9.140625" style="5"/>
    <col min="19" max="19" width="43.42578125" style="5" customWidth="1"/>
    <col min="20" max="20" width="21.28515625" style="5" customWidth="1"/>
    <col min="21" max="21" width="12.5703125" style="5" customWidth="1"/>
    <col min="22" max="22" width="8.140625" style="5" customWidth="1"/>
    <col min="23" max="25" width="9.140625" style="5"/>
    <col min="26" max="26" width="13.7109375" style="5" customWidth="1"/>
    <col min="27" max="16384" width="9.140625" style="5"/>
  </cols>
  <sheetData>
    <row r="1" spans="1:27" ht="13.5" thickBot="1">
      <c r="A1" s="1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11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O1" s="1" t="s">
        <v>26</v>
      </c>
      <c r="P1" s="3" t="s">
        <v>27</v>
      </c>
      <c r="Q1" s="4" t="s">
        <v>28</v>
      </c>
      <c r="R1" s="6" t="s">
        <v>29</v>
      </c>
    </row>
    <row r="2" spans="1:27">
      <c r="A2" s="7" t="s">
        <v>30</v>
      </c>
      <c r="B2" s="8" t="s">
        <v>31</v>
      </c>
      <c r="C2" s="9" t="s">
        <v>2</v>
      </c>
      <c r="D2" s="69">
        <v>8</v>
      </c>
      <c r="E2" s="117"/>
      <c r="F2" s="47">
        <f>SUM(D2:E2)</f>
        <v>8</v>
      </c>
      <c r="H2" s="6">
        <f>IF($C2="Responsabile",$F2,0)</f>
        <v>0</v>
      </c>
      <c r="I2" s="6">
        <f>IF($C2="Amministratore",$F2,0)</f>
        <v>8</v>
      </c>
      <c r="J2" s="6">
        <f>IF($C2="Verificatore",$F2,0)</f>
        <v>0</v>
      </c>
      <c r="K2" s="6">
        <f>IF($C2="Progettista",$F2,0)</f>
        <v>0</v>
      </c>
      <c r="L2" s="6">
        <f>IF($C2="Programmatore",$F2,0)</f>
        <v>0</v>
      </c>
      <c r="O2" s="14" t="s">
        <v>1</v>
      </c>
      <c r="P2" s="15">
        <f>SUM(H2:H26)</f>
        <v>30</v>
      </c>
      <c r="Q2" s="16">
        <f>P2*R2</f>
        <v>900</v>
      </c>
      <c r="R2" s="6">
        <v>30</v>
      </c>
    </row>
    <row r="3" spans="1:27">
      <c r="A3" s="7"/>
      <c r="B3" s="8"/>
      <c r="C3" s="9" t="s">
        <v>1</v>
      </c>
      <c r="D3" s="69">
        <v>2</v>
      </c>
      <c r="E3" s="117"/>
      <c r="F3" s="47">
        <f t="shared" ref="F3:F26" si="0">SUM(D3:E3)</f>
        <v>2</v>
      </c>
      <c r="H3" s="6">
        <f t="shared" ref="H3:H26" si="1">IF($C3="Responsabile",$F3,0)</f>
        <v>2</v>
      </c>
      <c r="I3" s="6">
        <f t="shared" ref="I3:I26" si="2">IF($C3="Amministratore",$F3,0)</f>
        <v>0</v>
      </c>
      <c r="J3" s="6">
        <f t="shared" ref="J3:J26" si="3">IF($C3="Verificatore",$F3,0)</f>
        <v>0</v>
      </c>
      <c r="K3" s="6">
        <f t="shared" ref="K3:K26" si="4">IF($C3="Progettista",$F3,0)</f>
        <v>0</v>
      </c>
      <c r="L3" s="6">
        <f t="shared" ref="L3:L26" si="5">IF($C3="Programmatore",$F3,0)</f>
        <v>0</v>
      </c>
      <c r="O3" s="21" t="s">
        <v>2</v>
      </c>
      <c r="P3" s="22">
        <f>SUM(I2:I26)</f>
        <v>18</v>
      </c>
      <c r="Q3" s="23">
        <f t="shared" ref="Q3:Q6" si="6">P3*R3</f>
        <v>360</v>
      </c>
      <c r="R3" s="6">
        <v>20</v>
      </c>
    </row>
    <row r="4" spans="1:27">
      <c r="A4" s="21" t="s">
        <v>32</v>
      </c>
      <c r="B4" s="32" t="s">
        <v>33</v>
      </c>
      <c r="C4" s="22" t="s">
        <v>5</v>
      </c>
      <c r="D4" s="118">
        <v>60</v>
      </c>
      <c r="E4" s="119"/>
      <c r="F4" s="108">
        <f t="shared" si="0"/>
        <v>60</v>
      </c>
      <c r="H4" s="6">
        <f t="shared" si="1"/>
        <v>0</v>
      </c>
      <c r="I4" s="6">
        <f t="shared" si="2"/>
        <v>0</v>
      </c>
      <c r="J4" s="6">
        <f t="shared" si="3"/>
        <v>0</v>
      </c>
      <c r="K4" s="6">
        <f t="shared" si="4"/>
        <v>60</v>
      </c>
      <c r="L4" s="6">
        <f t="shared" si="5"/>
        <v>0</v>
      </c>
      <c r="O4" s="21" t="s">
        <v>4</v>
      </c>
      <c r="P4" s="22">
        <f>SUM(J2:J26)</f>
        <v>104</v>
      </c>
      <c r="Q4" s="23">
        <f t="shared" si="6"/>
        <v>1560</v>
      </c>
      <c r="R4" s="6">
        <v>15</v>
      </c>
    </row>
    <row r="5" spans="1:27" ht="13.5" thickBot="1">
      <c r="A5" s="7" t="s">
        <v>34</v>
      </c>
      <c r="B5" s="8" t="s">
        <v>35</v>
      </c>
      <c r="C5" s="9" t="s">
        <v>4</v>
      </c>
      <c r="D5" s="69">
        <v>25</v>
      </c>
      <c r="E5" s="117"/>
      <c r="F5" s="47">
        <f t="shared" si="0"/>
        <v>25</v>
      </c>
      <c r="H5" s="6">
        <f t="shared" si="1"/>
        <v>0</v>
      </c>
      <c r="I5" s="6">
        <f t="shared" si="2"/>
        <v>0</v>
      </c>
      <c r="J5" s="6">
        <f t="shared" si="3"/>
        <v>25</v>
      </c>
      <c r="K5" s="6">
        <f t="shared" si="4"/>
        <v>0</v>
      </c>
      <c r="L5" s="6">
        <f t="shared" si="5"/>
        <v>0</v>
      </c>
      <c r="O5" s="21" t="s">
        <v>5</v>
      </c>
      <c r="P5" s="22">
        <f>SUM(K2:K26)</f>
        <v>121</v>
      </c>
      <c r="Q5" s="23">
        <f t="shared" si="6"/>
        <v>2662</v>
      </c>
      <c r="R5" s="6">
        <v>22</v>
      </c>
    </row>
    <row r="6" spans="1:27" ht="13.5" thickBot="1">
      <c r="A6" s="7"/>
      <c r="B6" s="8"/>
      <c r="C6" s="9" t="s">
        <v>1</v>
      </c>
      <c r="D6" s="69">
        <v>2</v>
      </c>
      <c r="E6" s="117"/>
      <c r="F6" s="47">
        <f t="shared" si="0"/>
        <v>2</v>
      </c>
      <c r="H6" s="6">
        <f>IF($C6="Responsabile",$F6,0)</f>
        <v>2</v>
      </c>
      <c r="I6" s="6">
        <f>IF($C6="Amministratore",$F6,0)</f>
        <v>0</v>
      </c>
      <c r="J6" s="6">
        <f>IF($C6="Verificatore",$F6,0)</f>
        <v>0</v>
      </c>
      <c r="K6" s="6">
        <f t="shared" si="4"/>
        <v>0</v>
      </c>
      <c r="L6" s="6">
        <f t="shared" si="5"/>
        <v>0</v>
      </c>
      <c r="O6" s="17" t="s">
        <v>6</v>
      </c>
      <c r="P6" s="19">
        <f>SUM(L2:L26)</f>
        <v>100</v>
      </c>
      <c r="Q6" s="120">
        <f t="shared" si="6"/>
        <v>1500</v>
      </c>
      <c r="R6" s="6">
        <v>15</v>
      </c>
      <c r="T6" s="178" t="s">
        <v>0</v>
      </c>
      <c r="U6" s="174" t="s">
        <v>18</v>
      </c>
      <c r="V6" s="175"/>
      <c r="W6" s="176"/>
      <c r="X6" s="174" t="s">
        <v>19</v>
      </c>
      <c r="Y6" s="175"/>
      <c r="Z6" s="177"/>
      <c r="AA6" s="178" t="s">
        <v>14</v>
      </c>
    </row>
    <row r="7" spans="1:27" ht="13.5" thickBot="1">
      <c r="A7" s="21" t="s">
        <v>36</v>
      </c>
      <c r="B7" s="32" t="s">
        <v>37</v>
      </c>
      <c r="C7" s="22" t="s">
        <v>5</v>
      </c>
      <c r="D7" s="118">
        <v>30</v>
      </c>
      <c r="E7" s="119"/>
      <c r="F7" s="108">
        <f t="shared" si="0"/>
        <v>30</v>
      </c>
      <c r="H7" s="6">
        <f>IF($C7="Responsabile",$F7,0)</f>
        <v>0</v>
      </c>
      <c r="I7" s="6">
        <f>IF($C7="Amministratore",$F7,0)</f>
        <v>0</v>
      </c>
      <c r="J7" s="6">
        <f>IF($C7="Verificatore",$F7,0)</f>
        <v>0</v>
      </c>
      <c r="K7" s="6">
        <f t="shared" si="4"/>
        <v>30</v>
      </c>
      <c r="L7" s="6">
        <f t="shared" si="5"/>
        <v>0</v>
      </c>
      <c r="O7" s="1" t="s">
        <v>14</v>
      </c>
      <c r="P7" s="3">
        <f>SUM(P2:P6)</f>
        <v>373</v>
      </c>
      <c r="Q7" s="36">
        <f>SUM(Q2:Q6)</f>
        <v>6982</v>
      </c>
      <c r="T7" s="179"/>
      <c r="U7" s="40" t="s">
        <v>26</v>
      </c>
      <c r="V7" s="41" t="s">
        <v>38</v>
      </c>
      <c r="W7" s="42" t="s">
        <v>39</v>
      </c>
      <c r="X7" s="40" t="s">
        <v>26</v>
      </c>
      <c r="Y7" s="41" t="s">
        <v>38</v>
      </c>
      <c r="Z7" s="43" t="s">
        <v>39</v>
      </c>
      <c r="AA7" s="179"/>
    </row>
    <row r="8" spans="1:27">
      <c r="A8" s="7" t="s">
        <v>40</v>
      </c>
      <c r="B8" s="8" t="s">
        <v>41</v>
      </c>
      <c r="C8" s="9" t="s">
        <v>4</v>
      </c>
      <c r="D8" s="69">
        <v>12</v>
      </c>
      <c r="E8" s="117"/>
      <c r="F8" s="47">
        <f>SUM(D8:E8)</f>
        <v>12</v>
      </c>
      <c r="H8" s="6">
        <f>IF($C8="Responsabile",$F8,0)</f>
        <v>0</v>
      </c>
      <c r="I8" s="6">
        <f>IF($C8="Amministratore",$F8,0)</f>
        <v>0</v>
      </c>
      <c r="J8" s="6">
        <f>IF($C8="Verificatore",$F8,0)</f>
        <v>12</v>
      </c>
      <c r="K8" s="6">
        <f t="shared" si="4"/>
        <v>0</v>
      </c>
      <c r="L8" s="6">
        <f t="shared" si="5"/>
        <v>0</v>
      </c>
      <c r="T8" s="44" t="s">
        <v>7</v>
      </c>
      <c r="U8" s="45" t="s">
        <v>24</v>
      </c>
      <c r="V8" s="46">
        <v>36</v>
      </c>
      <c r="W8" s="47" t="s">
        <v>32</v>
      </c>
      <c r="X8" s="45" t="s">
        <v>23</v>
      </c>
      <c r="Y8" s="46">
        <v>10</v>
      </c>
      <c r="Z8" s="8" t="s">
        <v>42</v>
      </c>
      <c r="AA8" s="180">
        <f>SUM(V8:V9,Y8:Y9)</f>
        <v>52</v>
      </c>
    </row>
    <row r="9" spans="1:27">
      <c r="A9" s="7"/>
      <c r="B9" s="8"/>
      <c r="C9" s="9" t="s">
        <v>1</v>
      </c>
      <c r="D9" s="69">
        <v>4</v>
      </c>
      <c r="E9" s="117"/>
      <c r="F9" s="47">
        <f t="shared" si="0"/>
        <v>4</v>
      </c>
      <c r="H9" s="6">
        <f t="shared" si="1"/>
        <v>4</v>
      </c>
      <c r="I9" s="6">
        <f t="shared" si="2"/>
        <v>0</v>
      </c>
      <c r="J9" s="6">
        <f t="shared" si="3"/>
        <v>0</v>
      </c>
      <c r="K9" s="6">
        <f t="shared" si="4"/>
        <v>0</v>
      </c>
      <c r="L9" s="6">
        <f t="shared" si="5"/>
        <v>0</v>
      </c>
      <c r="T9" s="49"/>
      <c r="U9" s="50"/>
      <c r="V9" s="51"/>
      <c r="W9" s="52"/>
      <c r="X9" s="50" t="s">
        <v>24</v>
      </c>
      <c r="Y9" s="51">
        <v>6</v>
      </c>
      <c r="Z9" s="24" t="s">
        <v>43</v>
      </c>
      <c r="AA9" s="172"/>
    </row>
    <row r="10" spans="1:27">
      <c r="A10" s="17" t="s">
        <v>44</v>
      </c>
      <c r="B10" s="18" t="s">
        <v>45</v>
      </c>
      <c r="C10" s="19" t="s">
        <v>5</v>
      </c>
      <c r="D10" s="121"/>
      <c r="E10" s="60">
        <v>15</v>
      </c>
      <c r="F10" s="56">
        <f t="shared" si="0"/>
        <v>15</v>
      </c>
      <c r="H10" s="6">
        <f t="shared" si="1"/>
        <v>0</v>
      </c>
      <c r="I10" s="6">
        <f t="shared" si="2"/>
        <v>0</v>
      </c>
      <c r="J10" s="6">
        <f t="shared" si="3"/>
        <v>0</v>
      </c>
      <c r="K10" s="6">
        <f t="shared" si="4"/>
        <v>15</v>
      </c>
      <c r="L10" s="6">
        <f t="shared" si="5"/>
        <v>0</v>
      </c>
      <c r="T10" s="44" t="s">
        <v>11</v>
      </c>
      <c r="U10" s="45" t="s">
        <v>23</v>
      </c>
      <c r="V10" s="46">
        <v>25</v>
      </c>
      <c r="W10" s="47" t="s">
        <v>34</v>
      </c>
      <c r="X10" s="45" t="s">
        <v>24</v>
      </c>
      <c r="Y10" s="46">
        <v>15</v>
      </c>
      <c r="Z10" s="8" t="s">
        <v>44</v>
      </c>
      <c r="AA10" s="172">
        <f t="shared" ref="AA10" si="7">SUM(V10:V11,Y10:Y11)</f>
        <v>52</v>
      </c>
    </row>
    <row r="11" spans="1:27" ht="13.5" thickBot="1">
      <c r="A11" s="17" t="s">
        <v>46</v>
      </c>
      <c r="B11" s="18" t="s">
        <v>47</v>
      </c>
      <c r="C11" s="19" t="s">
        <v>4</v>
      </c>
      <c r="D11" s="121"/>
      <c r="E11" s="60">
        <v>5</v>
      </c>
      <c r="F11" s="56">
        <f t="shared" si="0"/>
        <v>5</v>
      </c>
      <c r="H11" s="6">
        <f t="shared" si="1"/>
        <v>0</v>
      </c>
      <c r="I11" s="6">
        <f t="shared" si="2"/>
        <v>0</v>
      </c>
      <c r="J11" s="6">
        <f t="shared" si="3"/>
        <v>5</v>
      </c>
      <c r="K11" s="6">
        <f t="shared" si="4"/>
        <v>0</v>
      </c>
      <c r="L11" s="6">
        <f t="shared" si="5"/>
        <v>0</v>
      </c>
      <c r="T11" s="44"/>
      <c r="U11" s="45" t="s">
        <v>22</v>
      </c>
      <c r="V11" s="46">
        <v>8</v>
      </c>
      <c r="W11" s="47" t="s">
        <v>30</v>
      </c>
      <c r="X11" s="45" t="s">
        <v>25</v>
      </c>
      <c r="Y11" s="46">
        <v>4</v>
      </c>
      <c r="Z11" s="8" t="s">
        <v>48</v>
      </c>
      <c r="AA11" s="172"/>
    </row>
    <row r="12" spans="1:27">
      <c r="A12" s="14"/>
      <c r="B12" s="24"/>
      <c r="C12" s="15" t="s">
        <v>1</v>
      </c>
      <c r="D12" s="122"/>
      <c r="E12" s="123">
        <v>1</v>
      </c>
      <c r="F12" s="52">
        <f t="shared" si="0"/>
        <v>1</v>
      </c>
      <c r="H12" s="6">
        <f t="shared" si="1"/>
        <v>1</v>
      </c>
      <c r="I12" s="6">
        <f t="shared" si="2"/>
        <v>0</v>
      </c>
      <c r="J12" s="6">
        <f t="shared" si="3"/>
        <v>0</v>
      </c>
      <c r="K12" s="6">
        <f t="shared" si="4"/>
        <v>0</v>
      </c>
      <c r="L12" s="6">
        <f t="shared" si="5"/>
        <v>0</v>
      </c>
      <c r="O12" s="195"/>
      <c r="P12" s="197"/>
      <c r="Q12" s="198"/>
      <c r="T12" s="53" t="s">
        <v>49</v>
      </c>
      <c r="U12" s="54" t="s">
        <v>25</v>
      </c>
      <c r="V12" s="55">
        <v>20</v>
      </c>
      <c r="W12" s="56" t="s">
        <v>50</v>
      </c>
      <c r="X12" s="54" t="s">
        <v>21</v>
      </c>
      <c r="Y12" s="55">
        <v>10</v>
      </c>
      <c r="Z12" s="58" t="s">
        <v>130</v>
      </c>
      <c r="AA12" s="172">
        <f t="shared" ref="AA12" si="8">SUM(V12:V13,Y12:Y13)</f>
        <v>52</v>
      </c>
    </row>
    <row r="13" spans="1:27" ht="13.5" thickBot="1">
      <c r="A13" s="21" t="s">
        <v>50</v>
      </c>
      <c r="B13" s="32" t="s">
        <v>52</v>
      </c>
      <c r="C13" s="22" t="s">
        <v>6</v>
      </c>
      <c r="D13" s="118">
        <v>60</v>
      </c>
      <c r="E13" s="119"/>
      <c r="F13" s="108">
        <f t="shared" si="0"/>
        <v>60</v>
      </c>
      <c r="H13" s="6">
        <f t="shared" si="1"/>
        <v>0</v>
      </c>
      <c r="I13" s="6">
        <f t="shared" si="2"/>
        <v>0</v>
      </c>
      <c r="J13" s="6">
        <f t="shared" si="3"/>
        <v>0</v>
      </c>
      <c r="K13" s="6">
        <f t="shared" si="4"/>
        <v>0</v>
      </c>
      <c r="L13" s="6">
        <f t="shared" si="5"/>
        <v>60</v>
      </c>
      <c r="O13" s="196"/>
      <c r="P13" s="112"/>
      <c r="Q13" s="124"/>
      <c r="T13" s="49"/>
      <c r="U13" s="50" t="s">
        <v>23</v>
      </c>
      <c r="V13" s="51">
        <v>12</v>
      </c>
      <c r="W13" s="52" t="s">
        <v>40</v>
      </c>
      <c r="X13" s="50" t="s">
        <v>24</v>
      </c>
      <c r="Y13" s="51">
        <v>10</v>
      </c>
      <c r="Z13" s="24" t="s">
        <v>43</v>
      </c>
      <c r="AA13" s="172"/>
    </row>
    <row r="14" spans="1:27">
      <c r="A14" s="7" t="s">
        <v>53</v>
      </c>
      <c r="B14" s="8" t="s">
        <v>35</v>
      </c>
      <c r="C14" s="9" t="s">
        <v>4</v>
      </c>
      <c r="D14" s="69">
        <v>30</v>
      </c>
      <c r="E14" s="117"/>
      <c r="F14" s="47">
        <f t="shared" si="0"/>
        <v>30</v>
      </c>
      <c r="H14" s="6">
        <f t="shared" si="1"/>
        <v>0</v>
      </c>
      <c r="I14" s="6">
        <f t="shared" si="2"/>
        <v>0</v>
      </c>
      <c r="J14" s="6">
        <f t="shared" si="3"/>
        <v>30</v>
      </c>
      <c r="K14" s="6">
        <f t="shared" si="4"/>
        <v>0</v>
      </c>
      <c r="L14" s="6">
        <f t="shared" si="5"/>
        <v>0</v>
      </c>
      <c r="O14" s="14"/>
      <c r="P14" s="15"/>
      <c r="Q14" s="25"/>
      <c r="T14" s="44" t="s">
        <v>9</v>
      </c>
      <c r="U14" s="45" t="s">
        <v>21</v>
      </c>
      <c r="V14" s="46">
        <v>11</v>
      </c>
      <c r="W14" s="125" t="s">
        <v>51</v>
      </c>
      <c r="X14" s="45" t="s">
        <v>25</v>
      </c>
      <c r="Y14" s="46">
        <v>18</v>
      </c>
      <c r="Z14" s="8" t="s">
        <v>48</v>
      </c>
      <c r="AA14" s="172">
        <f t="shared" ref="AA14" si="9">SUM(V14:V15,Y14:Y15)</f>
        <v>57</v>
      </c>
    </row>
    <row r="15" spans="1:27">
      <c r="A15" s="126"/>
      <c r="B15" s="8"/>
      <c r="C15" s="9" t="s">
        <v>1</v>
      </c>
      <c r="D15" s="69">
        <v>3</v>
      </c>
      <c r="E15" s="117"/>
      <c r="F15" s="47">
        <f t="shared" si="0"/>
        <v>3</v>
      </c>
      <c r="H15" s="6">
        <f t="shared" si="1"/>
        <v>3</v>
      </c>
      <c r="I15" s="6">
        <f t="shared" si="2"/>
        <v>0</v>
      </c>
      <c r="J15" s="6">
        <f t="shared" si="3"/>
        <v>0</v>
      </c>
      <c r="K15" s="6">
        <f t="shared" si="4"/>
        <v>0</v>
      </c>
      <c r="L15" s="6">
        <f t="shared" si="5"/>
        <v>0</v>
      </c>
      <c r="O15" s="21"/>
      <c r="P15" s="22"/>
      <c r="Q15" s="48"/>
      <c r="T15" s="44"/>
      <c r="U15" s="45" t="s">
        <v>24</v>
      </c>
      <c r="V15" s="46">
        <v>24</v>
      </c>
      <c r="W15" s="47" t="s">
        <v>32</v>
      </c>
      <c r="X15" s="45" t="s">
        <v>22</v>
      </c>
      <c r="Y15" s="46">
        <v>4</v>
      </c>
      <c r="Z15" s="69" t="s">
        <v>43</v>
      </c>
      <c r="AA15" s="172"/>
    </row>
    <row r="16" spans="1:27">
      <c r="A16" s="21" t="s">
        <v>48</v>
      </c>
      <c r="B16" s="32" t="s">
        <v>54</v>
      </c>
      <c r="C16" s="22" t="s">
        <v>6</v>
      </c>
      <c r="D16" s="118"/>
      <c r="E16" s="119">
        <v>40</v>
      </c>
      <c r="F16" s="108">
        <f t="shared" si="0"/>
        <v>40</v>
      </c>
      <c r="H16" s="6">
        <f t="shared" si="1"/>
        <v>0</v>
      </c>
      <c r="I16" s="6">
        <f t="shared" si="2"/>
        <v>0</v>
      </c>
      <c r="J16" s="6">
        <f t="shared" si="3"/>
        <v>0</v>
      </c>
      <c r="K16" s="6">
        <f t="shared" si="4"/>
        <v>0</v>
      </c>
      <c r="L16" s="6">
        <f t="shared" si="5"/>
        <v>40</v>
      </c>
      <c r="O16" s="21"/>
      <c r="P16" s="22"/>
      <c r="Q16" s="48"/>
      <c r="T16" s="53" t="s">
        <v>8</v>
      </c>
      <c r="U16" s="54" t="s">
        <v>24</v>
      </c>
      <c r="V16" s="55">
        <v>20</v>
      </c>
      <c r="W16" s="56" t="s">
        <v>36</v>
      </c>
      <c r="X16" s="54" t="s">
        <v>23</v>
      </c>
      <c r="Y16" s="55">
        <v>10</v>
      </c>
      <c r="Z16" s="18" t="s">
        <v>42</v>
      </c>
      <c r="AA16" s="172">
        <f t="shared" ref="AA16" si="10">SUM(V16:V17,Y16:Y17)</f>
        <v>54</v>
      </c>
    </row>
    <row r="17" spans="1:27">
      <c r="A17" s="7" t="s">
        <v>42</v>
      </c>
      <c r="B17" s="8" t="s">
        <v>41</v>
      </c>
      <c r="C17" s="9" t="s">
        <v>4</v>
      </c>
      <c r="D17" s="8"/>
      <c r="E17" s="117">
        <v>20</v>
      </c>
      <c r="F17" s="47">
        <f t="shared" si="0"/>
        <v>20</v>
      </c>
      <c r="H17" s="6">
        <f t="shared" si="1"/>
        <v>0</v>
      </c>
      <c r="I17" s="6">
        <f t="shared" si="2"/>
        <v>0</v>
      </c>
      <c r="J17" s="6">
        <f t="shared" si="3"/>
        <v>20</v>
      </c>
      <c r="K17" s="6">
        <f t="shared" si="4"/>
        <v>0</v>
      </c>
      <c r="L17" s="6">
        <f t="shared" si="5"/>
        <v>0</v>
      </c>
      <c r="O17" s="21"/>
      <c r="P17" s="22"/>
      <c r="Q17" s="48"/>
      <c r="T17" s="49"/>
      <c r="U17" s="50" t="s">
        <v>25</v>
      </c>
      <c r="V17" s="51">
        <v>15</v>
      </c>
      <c r="W17" s="52" t="s">
        <v>50</v>
      </c>
      <c r="X17" s="50" t="s">
        <v>21</v>
      </c>
      <c r="Y17" s="51">
        <v>9</v>
      </c>
      <c r="Z17" s="24" t="s">
        <v>43</v>
      </c>
      <c r="AA17" s="172"/>
    </row>
    <row r="18" spans="1:27">
      <c r="A18" s="7"/>
      <c r="B18" s="8"/>
      <c r="C18" s="9" t="s">
        <v>1</v>
      </c>
      <c r="D18" s="8"/>
      <c r="E18" s="117">
        <v>2</v>
      </c>
      <c r="F18" s="47">
        <f t="shared" si="0"/>
        <v>2</v>
      </c>
      <c r="H18" s="6">
        <f t="shared" si="1"/>
        <v>2</v>
      </c>
      <c r="I18" s="6">
        <f t="shared" si="2"/>
        <v>0</v>
      </c>
      <c r="J18" s="6">
        <f t="shared" si="3"/>
        <v>0</v>
      </c>
      <c r="K18" s="6">
        <f t="shared" si="4"/>
        <v>0</v>
      </c>
      <c r="L18" s="6">
        <f t="shared" si="5"/>
        <v>0</v>
      </c>
      <c r="O18" s="21"/>
      <c r="P18" s="22"/>
      <c r="Q18" s="48"/>
      <c r="T18" s="44" t="s">
        <v>13</v>
      </c>
      <c r="U18" s="45" t="s">
        <v>25</v>
      </c>
      <c r="V18" s="46">
        <v>25</v>
      </c>
      <c r="W18" s="47" t="s">
        <v>50</v>
      </c>
      <c r="X18" s="45" t="s">
        <v>22</v>
      </c>
      <c r="Y18" s="46">
        <v>2</v>
      </c>
      <c r="Z18" s="73" t="s">
        <v>58</v>
      </c>
      <c r="AA18" s="172">
        <f t="shared" ref="AA18" si="11">SUM(V18:V19,Y18:Y19)</f>
        <v>54</v>
      </c>
    </row>
    <row r="19" spans="1:27">
      <c r="A19" s="17" t="s">
        <v>55</v>
      </c>
      <c r="B19" s="18" t="s">
        <v>56</v>
      </c>
      <c r="C19" s="19" t="s">
        <v>4</v>
      </c>
      <c r="D19" s="18"/>
      <c r="E19" s="60">
        <v>4</v>
      </c>
      <c r="F19" s="56">
        <f t="shared" si="0"/>
        <v>4</v>
      </c>
      <c r="H19" s="6">
        <f t="shared" si="1"/>
        <v>0</v>
      </c>
      <c r="I19" s="6">
        <f t="shared" si="2"/>
        <v>0</v>
      </c>
      <c r="J19" s="6">
        <f t="shared" si="3"/>
        <v>4</v>
      </c>
      <c r="K19" s="6">
        <f t="shared" si="4"/>
        <v>0</v>
      </c>
      <c r="L19" s="6">
        <f t="shared" si="5"/>
        <v>0</v>
      </c>
      <c r="O19" s="21"/>
      <c r="P19" s="22"/>
      <c r="Q19" s="48"/>
      <c r="T19" s="44"/>
      <c r="U19" s="45" t="s">
        <v>24</v>
      </c>
      <c r="V19" s="46">
        <v>10</v>
      </c>
      <c r="W19" s="47" t="s">
        <v>36</v>
      </c>
      <c r="X19" s="45" t="s">
        <v>23</v>
      </c>
      <c r="Y19" s="46">
        <v>17</v>
      </c>
      <c r="Z19" s="8" t="s">
        <v>57</v>
      </c>
      <c r="AA19" s="172"/>
    </row>
    <row r="20" spans="1:27" ht="13.5" thickBot="1">
      <c r="A20" s="14"/>
      <c r="B20" s="24"/>
      <c r="C20" s="15" t="s">
        <v>1</v>
      </c>
      <c r="D20" s="24"/>
      <c r="E20" s="123">
        <v>8</v>
      </c>
      <c r="F20" s="52">
        <f t="shared" si="0"/>
        <v>8</v>
      </c>
      <c r="H20" s="6">
        <f t="shared" si="1"/>
        <v>8</v>
      </c>
      <c r="I20" s="6">
        <f t="shared" si="2"/>
        <v>0</v>
      </c>
      <c r="J20" s="6">
        <f t="shared" si="3"/>
        <v>0</v>
      </c>
      <c r="K20" s="6">
        <f t="shared" si="4"/>
        <v>0</v>
      </c>
      <c r="L20" s="6">
        <f t="shared" si="5"/>
        <v>0</v>
      </c>
      <c r="O20" s="17"/>
      <c r="P20" s="19"/>
      <c r="Q20" s="20"/>
      <c r="T20" s="53" t="s">
        <v>12</v>
      </c>
      <c r="U20" s="54" t="s">
        <v>23</v>
      </c>
      <c r="V20" s="55">
        <v>30</v>
      </c>
      <c r="W20" s="56" t="s">
        <v>53</v>
      </c>
      <c r="X20" s="54" t="s">
        <v>25</v>
      </c>
      <c r="Y20" s="55">
        <v>18</v>
      </c>
      <c r="Z20" s="18" t="s">
        <v>48</v>
      </c>
      <c r="AA20" s="172">
        <f t="shared" ref="AA20" si="12">SUM(V20:V21,Y20:Y21)</f>
        <v>52</v>
      </c>
    </row>
    <row r="21" spans="1:27" ht="13.5" thickBot="1">
      <c r="A21" s="7" t="s">
        <v>58</v>
      </c>
      <c r="B21" s="8" t="s">
        <v>59</v>
      </c>
      <c r="C21" s="9" t="s">
        <v>1</v>
      </c>
      <c r="D21" s="8"/>
      <c r="E21" s="117">
        <v>4</v>
      </c>
      <c r="F21" s="47">
        <f t="shared" si="0"/>
        <v>4</v>
      </c>
      <c r="H21" s="6">
        <f t="shared" si="1"/>
        <v>4</v>
      </c>
      <c r="I21" s="6">
        <f t="shared" si="2"/>
        <v>0</v>
      </c>
      <c r="J21" s="6">
        <f t="shared" si="3"/>
        <v>0</v>
      </c>
      <c r="K21" s="6">
        <f t="shared" si="4"/>
        <v>0</v>
      </c>
      <c r="L21" s="6">
        <f t="shared" si="5"/>
        <v>0</v>
      </c>
      <c r="O21" s="66"/>
      <c r="P21" s="67"/>
      <c r="Q21" s="68"/>
      <c r="T21" s="75"/>
      <c r="U21" s="76"/>
      <c r="V21" s="77"/>
      <c r="W21" s="78"/>
      <c r="X21" s="76" t="s">
        <v>22</v>
      </c>
      <c r="Y21" s="77">
        <v>4</v>
      </c>
      <c r="Z21" s="79" t="s">
        <v>43</v>
      </c>
      <c r="AA21" s="173"/>
    </row>
    <row r="22" spans="1:27">
      <c r="A22" s="7"/>
      <c r="B22" s="8"/>
      <c r="C22" s="9" t="s">
        <v>2</v>
      </c>
      <c r="D22" s="8"/>
      <c r="E22" s="117">
        <v>2</v>
      </c>
      <c r="F22" s="47">
        <f t="shared" si="0"/>
        <v>2</v>
      </c>
      <c r="H22" s="6">
        <f t="shared" si="1"/>
        <v>0</v>
      </c>
      <c r="I22" s="6">
        <f t="shared" si="2"/>
        <v>2</v>
      </c>
      <c r="J22" s="6">
        <f t="shared" si="3"/>
        <v>0</v>
      </c>
      <c r="K22" s="6">
        <f t="shared" si="4"/>
        <v>0</v>
      </c>
      <c r="L22" s="6">
        <f t="shared" si="5"/>
        <v>0</v>
      </c>
    </row>
    <row r="23" spans="1:27">
      <c r="A23" s="54" t="s">
        <v>43</v>
      </c>
      <c r="B23" s="19" t="s">
        <v>60</v>
      </c>
      <c r="C23" s="19" t="s">
        <v>5</v>
      </c>
      <c r="D23" s="18"/>
      <c r="E23" s="60">
        <v>16</v>
      </c>
      <c r="F23" s="56">
        <f t="shared" si="0"/>
        <v>16</v>
      </c>
      <c r="H23" s="6">
        <f t="shared" si="1"/>
        <v>0</v>
      </c>
      <c r="I23" s="6">
        <f t="shared" si="2"/>
        <v>0</v>
      </c>
      <c r="J23" s="6">
        <f t="shared" si="3"/>
        <v>0</v>
      </c>
      <c r="K23" s="6">
        <f t="shared" si="4"/>
        <v>16</v>
      </c>
      <c r="L23" s="6">
        <f t="shared" si="5"/>
        <v>0</v>
      </c>
    </row>
    <row r="24" spans="1:27">
      <c r="A24" s="45"/>
      <c r="B24" s="9"/>
      <c r="C24" s="117" t="s">
        <v>4</v>
      </c>
      <c r="D24" s="8"/>
      <c r="E24" s="117">
        <v>8</v>
      </c>
      <c r="F24" s="127">
        <f t="shared" si="0"/>
        <v>8</v>
      </c>
      <c r="H24" s="6">
        <f t="shared" si="1"/>
        <v>0</v>
      </c>
      <c r="I24" s="6">
        <f t="shared" si="2"/>
        <v>0</v>
      </c>
      <c r="J24" s="6">
        <f t="shared" si="3"/>
        <v>8</v>
      </c>
      <c r="K24" s="6">
        <f t="shared" si="4"/>
        <v>0</v>
      </c>
      <c r="L24" s="6">
        <f t="shared" si="5"/>
        <v>0</v>
      </c>
      <c r="V24" s="5">
        <f>SUM(V8:V21)</f>
        <v>236</v>
      </c>
      <c r="Y24" s="5">
        <f>SUM(Y8:Y21)</f>
        <v>137</v>
      </c>
    </row>
    <row r="25" spans="1:27">
      <c r="A25" s="45"/>
      <c r="B25" s="9"/>
      <c r="C25" s="117" t="s">
        <v>2</v>
      </c>
      <c r="D25" s="8"/>
      <c r="E25" s="117">
        <v>8</v>
      </c>
      <c r="F25" s="127">
        <f t="shared" si="0"/>
        <v>8</v>
      </c>
      <c r="H25" s="6">
        <f t="shared" si="1"/>
        <v>0</v>
      </c>
      <c r="I25" s="6">
        <f t="shared" si="2"/>
        <v>8</v>
      </c>
      <c r="J25" s="6">
        <f t="shared" si="3"/>
        <v>0</v>
      </c>
      <c r="K25" s="6">
        <f t="shared" si="4"/>
        <v>0</v>
      </c>
      <c r="L25" s="6">
        <f t="shared" si="5"/>
        <v>0</v>
      </c>
    </row>
    <row r="26" spans="1:27" ht="13.5" thickBot="1">
      <c r="A26" s="76"/>
      <c r="B26" s="63"/>
      <c r="C26" s="64" t="s">
        <v>1</v>
      </c>
      <c r="D26" s="79"/>
      <c r="E26" s="64">
        <v>4</v>
      </c>
      <c r="F26" s="128">
        <f t="shared" si="0"/>
        <v>4</v>
      </c>
      <c r="H26" s="6">
        <f t="shared" si="1"/>
        <v>4</v>
      </c>
      <c r="I26" s="6">
        <f t="shared" si="2"/>
        <v>0</v>
      </c>
      <c r="J26" s="6">
        <f t="shared" si="3"/>
        <v>0</v>
      </c>
      <c r="K26" s="6">
        <f t="shared" si="4"/>
        <v>0</v>
      </c>
      <c r="L26" s="6">
        <f t="shared" si="5"/>
        <v>0</v>
      </c>
    </row>
    <row r="27" spans="1:27" ht="13.5" thickBot="1">
      <c r="H27" s="6"/>
      <c r="I27" s="6"/>
      <c r="J27" s="6"/>
      <c r="K27" s="6"/>
      <c r="L27" s="6"/>
    </row>
    <row r="28" spans="1:27" ht="13.5" thickBot="1">
      <c r="A28" s="114" t="s">
        <v>61</v>
      </c>
      <c r="B28" s="2"/>
      <c r="C28" s="2"/>
      <c r="D28" s="129">
        <f>SUM(D2:D26)</f>
        <v>236</v>
      </c>
      <c r="E28" s="2">
        <f>SUM(E2:E26)</f>
        <v>137</v>
      </c>
      <c r="F28" s="129">
        <f>SUM(D28:E28)</f>
        <v>373</v>
      </c>
      <c r="H28" s="6">
        <f>SUM(H2:H26)</f>
        <v>30</v>
      </c>
      <c r="I28" s="6">
        <f t="shared" ref="I28:L28" si="13">SUM(I2:I26)</f>
        <v>18</v>
      </c>
      <c r="J28" s="6">
        <f t="shared" si="13"/>
        <v>104</v>
      </c>
      <c r="K28" s="6">
        <f t="shared" si="13"/>
        <v>121</v>
      </c>
      <c r="L28" s="6">
        <f t="shared" si="13"/>
        <v>100</v>
      </c>
    </row>
  </sheetData>
  <mergeCells count="13">
    <mergeCell ref="AA10:AA11"/>
    <mergeCell ref="T6:T7"/>
    <mergeCell ref="U6:W6"/>
    <mergeCell ref="X6:Z6"/>
    <mergeCell ref="AA6:AA7"/>
    <mergeCell ref="AA8:AA9"/>
    <mergeCell ref="AA20:AA21"/>
    <mergeCell ref="O12:O13"/>
    <mergeCell ref="P12:Q12"/>
    <mergeCell ref="AA12:AA13"/>
    <mergeCell ref="AA14:AA15"/>
    <mergeCell ref="AA16:AA17"/>
    <mergeCell ref="AA18:AA19"/>
  </mergeCells>
  <conditionalFormatting sqref="Y24">
    <cfRule type="cellIs" dxfId="8" priority="3" operator="notEqual">
      <formula>$E$28</formula>
    </cfRule>
    <cfRule type="cellIs" dxfId="7" priority="4" operator="equal">
      <formula>$E$28</formula>
    </cfRule>
  </conditionalFormatting>
  <conditionalFormatting sqref="V24">
    <cfRule type="cellIs" dxfId="6" priority="1" operator="notEqual">
      <formula>$D$28</formula>
    </cfRule>
    <cfRule type="cellIs" dxfId="5" priority="2" operator="equal">
      <formula>$D$28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32"/>
  <sheetViews>
    <sheetView topLeftCell="H1" workbookViewId="0">
      <selection activeCell="B15" sqref="B15"/>
    </sheetView>
  </sheetViews>
  <sheetFormatPr defaultRowHeight="12.75"/>
  <cols>
    <col min="1" max="1" width="14.42578125" style="5" customWidth="1"/>
    <col min="2" max="2" width="35.7109375" style="5" customWidth="1"/>
    <col min="3" max="4" width="16.5703125" style="5" customWidth="1"/>
    <col min="5" max="5" width="11.140625" style="5" customWidth="1"/>
    <col min="6" max="6" width="11.85546875" style="5" customWidth="1"/>
    <col min="7" max="7" width="8.42578125" style="5" customWidth="1"/>
    <col min="8" max="8" width="3" style="5" customWidth="1"/>
    <col min="9" max="9" width="3.7109375" style="5" customWidth="1"/>
    <col min="10" max="10" width="4.42578125" style="5" customWidth="1"/>
    <col min="11" max="11" width="4.140625" style="5" customWidth="1"/>
    <col min="12" max="12" width="4" style="5" customWidth="1"/>
    <col min="13" max="13" width="3.28515625" style="5" customWidth="1"/>
    <col min="14" max="14" width="11.5703125" style="5" customWidth="1"/>
    <col min="15" max="15" width="20.5703125" style="5" customWidth="1"/>
    <col min="16" max="16" width="20.28515625" style="5" customWidth="1"/>
    <col min="17" max="17" width="19.5703125" style="5" customWidth="1"/>
    <col min="18" max="18" width="9.140625" style="5"/>
    <col min="19" max="19" width="30" style="5" customWidth="1"/>
    <col min="20" max="20" width="21.28515625" style="5" customWidth="1"/>
    <col min="21" max="21" width="12.5703125" style="5" customWidth="1"/>
    <col min="22" max="22" width="8.140625" style="5" customWidth="1"/>
    <col min="23" max="25" width="9.140625" style="5"/>
    <col min="26" max="26" width="13.7109375" style="5" customWidth="1"/>
    <col min="27" max="28" width="9.140625" style="5"/>
    <col min="29" max="29" width="12.42578125" style="5" customWidth="1"/>
    <col min="30" max="16384" width="9.140625" style="5"/>
  </cols>
  <sheetData>
    <row r="1" spans="1:27" ht="13.5" thickBot="1">
      <c r="A1" s="1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4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O1" s="1" t="s">
        <v>26</v>
      </c>
      <c r="P1" s="3" t="s">
        <v>27</v>
      </c>
      <c r="Q1" s="4" t="s">
        <v>28</v>
      </c>
      <c r="R1" s="6" t="s">
        <v>29</v>
      </c>
    </row>
    <row r="2" spans="1:27" ht="13.5" thickBot="1">
      <c r="A2" s="14" t="s">
        <v>62</v>
      </c>
      <c r="B2" s="15" t="s">
        <v>63</v>
      </c>
      <c r="C2" s="15" t="s">
        <v>5</v>
      </c>
      <c r="D2" s="123">
        <v>16</v>
      </c>
      <c r="E2" s="123"/>
      <c r="F2" s="25">
        <f>SUM(D2:E2)</f>
        <v>16</v>
      </c>
      <c r="H2" s="6">
        <f>IF($C2="Responsabile",$F2,0)</f>
        <v>0</v>
      </c>
      <c r="I2" s="6">
        <f>IF($C2="Amministratore",$F2,0)</f>
        <v>0</v>
      </c>
      <c r="J2" s="6">
        <f>IF($C2="Verificatore",$F2,0)</f>
        <v>0</v>
      </c>
      <c r="K2" s="6">
        <f>IF($C2="Progettista",$F2,0)</f>
        <v>16</v>
      </c>
      <c r="L2" s="6">
        <f>IF($C2="Programmatore",$F2,0)</f>
        <v>0</v>
      </c>
      <c r="O2" s="14" t="s">
        <v>1</v>
      </c>
      <c r="P2" s="15">
        <f>SUM(H2:H10)</f>
        <v>12</v>
      </c>
      <c r="Q2" s="16">
        <f>P2*R2</f>
        <v>360</v>
      </c>
      <c r="R2" s="6">
        <v>30</v>
      </c>
    </row>
    <row r="3" spans="1:27">
      <c r="A3" s="17" t="s">
        <v>64</v>
      </c>
      <c r="B3" s="19" t="s">
        <v>65</v>
      </c>
      <c r="C3" s="19" t="s">
        <v>4</v>
      </c>
      <c r="D3" s="60">
        <v>8</v>
      </c>
      <c r="E3" s="60"/>
      <c r="F3" s="20">
        <f t="shared" ref="F3:F10" si="0">SUM(D3:E3)</f>
        <v>8</v>
      </c>
      <c r="H3" s="6">
        <f t="shared" ref="H3:H10" si="1">IF($C3="Responsabile",$F3,0)</f>
        <v>0</v>
      </c>
      <c r="I3" s="6">
        <f t="shared" ref="I3:I10" si="2">IF($C3="Amministratore",$F3,0)</f>
        <v>0</v>
      </c>
      <c r="J3" s="6">
        <f t="shared" ref="J3:J10" si="3">IF($C3="Verificatore",$F3,0)</f>
        <v>8</v>
      </c>
      <c r="K3" s="6">
        <f t="shared" ref="K3:K10" si="4">IF($C3="Progettista",$F3,0)</f>
        <v>0</v>
      </c>
      <c r="L3" s="6">
        <f t="shared" ref="L3:L10" si="5">IF($C3="Programmatore",$F3,0)</f>
        <v>0</v>
      </c>
      <c r="O3" s="21" t="s">
        <v>2</v>
      </c>
      <c r="P3" s="22">
        <f>SUM(I2:I10)</f>
        <v>12</v>
      </c>
      <c r="Q3" s="23">
        <f t="shared" ref="Q3:Q6" si="6">P3*R3</f>
        <v>240</v>
      </c>
      <c r="R3" s="6">
        <v>20</v>
      </c>
      <c r="T3" s="178" t="s">
        <v>0</v>
      </c>
      <c r="U3" s="174" t="s">
        <v>18</v>
      </c>
      <c r="V3" s="175"/>
      <c r="W3" s="176"/>
      <c r="X3" s="174" t="s">
        <v>19</v>
      </c>
      <c r="Y3" s="175"/>
      <c r="Z3" s="177"/>
      <c r="AA3" s="178" t="s">
        <v>14</v>
      </c>
    </row>
    <row r="4" spans="1:27" ht="13.5" thickBot="1">
      <c r="A4" s="14"/>
      <c r="B4" s="15"/>
      <c r="C4" s="123" t="s">
        <v>1</v>
      </c>
      <c r="D4" s="123">
        <v>2</v>
      </c>
      <c r="E4" s="123"/>
      <c r="F4" s="25">
        <f t="shared" si="0"/>
        <v>2</v>
      </c>
      <c r="H4" s="6">
        <f t="shared" si="1"/>
        <v>2</v>
      </c>
      <c r="I4" s="6">
        <f t="shared" si="2"/>
        <v>0</v>
      </c>
      <c r="J4" s="6">
        <f t="shared" si="3"/>
        <v>0</v>
      </c>
      <c r="K4" s="6">
        <f t="shared" si="4"/>
        <v>0</v>
      </c>
      <c r="L4" s="6">
        <f t="shared" si="5"/>
        <v>0</v>
      </c>
      <c r="O4" s="21" t="s">
        <v>4</v>
      </c>
      <c r="P4" s="22">
        <f>SUM(J2:J10)</f>
        <v>64</v>
      </c>
      <c r="Q4" s="23">
        <f t="shared" si="6"/>
        <v>960</v>
      </c>
      <c r="R4" s="6">
        <v>15</v>
      </c>
      <c r="T4" s="179"/>
      <c r="U4" s="40" t="s">
        <v>26</v>
      </c>
      <c r="V4" s="41" t="s">
        <v>38</v>
      </c>
      <c r="W4" s="42" t="s">
        <v>39</v>
      </c>
      <c r="X4" s="40" t="s">
        <v>26</v>
      </c>
      <c r="Y4" s="41" t="s">
        <v>38</v>
      </c>
      <c r="Z4" s="43" t="s">
        <v>39</v>
      </c>
      <c r="AA4" s="179"/>
    </row>
    <row r="5" spans="1:27">
      <c r="A5" s="96" t="s">
        <v>66</v>
      </c>
      <c r="B5" s="119" t="s">
        <v>67</v>
      </c>
      <c r="C5" s="119" t="s">
        <v>6</v>
      </c>
      <c r="D5" s="119">
        <v>20</v>
      </c>
      <c r="E5" s="119"/>
      <c r="F5" s="48">
        <f t="shared" si="0"/>
        <v>20</v>
      </c>
      <c r="H5" s="6">
        <f t="shared" si="1"/>
        <v>0</v>
      </c>
      <c r="I5" s="6">
        <f t="shared" si="2"/>
        <v>0</v>
      </c>
      <c r="J5" s="6">
        <f t="shared" si="3"/>
        <v>0</v>
      </c>
      <c r="K5" s="6">
        <f t="shared" si="4"/>
        <v>0</v>
      </c>
      <c r="L5" s="6">
        <f t="shared" si="5"/>
        <v>20</v>
      </c>
      <c r="O5" s="21" t="s">
        <v>5</v>
      </c>
      <c r="P5" s="22">
        <f>SUM(K2:K10)</f>
        <v>16</v>
      </c>
      <c r="Q5" s="23">
        <f t="shared" si="6"/>
        <v>352</v>
      </c>
      <c r="R5" s="6">
        <v>22</v>
      </c>
      <c r="T5" s="44" t="s">
        <v>7</v>
      </c>
      <c r="U5" s="130" t="s">
        <v>21</v>
      </c>
      <c r="V5" s="46">
        <v>4</v>
      </c>
      <c r="W5" s="125" t="s">
        <v>129</v>
      </c>
      <c r="X5" s="130" t="s">
        <v>22</v>
      </c>
      <c r="Y5" s="46">
        <v>10</v>
      </c>
      <c r="Z5" s="58" t="s">
        <v>71</v>
      </c>
      <c r="AA5" s="180">
        <f>SUM(V5:V6,Y5:Y6)</f>
        <v>18</v>
      </c>
    </row>
    <row r="6" spans="1:27" ht="13.5" thickBot="1">
      <c r="A6" s="59" t="s">
        <v>69</v>
      </c>
      <c r="B6" s="60" t="s">
        <v>70</v>
      </c>
      <c r="C6" s="60" t="s">
        <v>4</v>
      </c>
      <c r="D6" s="60">
        <v>6</v>
      </c>
      <c r="E6" s="60"/>
      <c r="F6" s="20">
        <f t="shared" si="0"/>
        <v>6</v>
      </c>
      <c r="H6" s="6">
        <f>IF($C6="Responsabile",$F6,0)</f>
        <v>0</v>
      </c>
      <c r="I6" s="6">
        <f>IF($C6="Amministratore",$F6,0)</f>
        <v>0</v>
      </c>
      <c r="J6" s="6">
        <f>IF($C6="Verificatore",$F6,0)</f>
        <v>6</v>
      </c>
      <c r="K6" s="6">
        <f t="shared" si="4"/>
        <v>0</v>
      </c>
      <c r="L6" s="6">
        <f t="shared" si="5"/>
        <v>0</v>
      </c>
      <c r="O6" s="17" t="s">
        <v>6</v>
      </c>
      <c r="P6" s="19">
        <f>SUM(L2:L10)</f>
        <v>20</v>
      </c>
      <c r="Q6" s="120">
        <f t="shared" si="6"/>
        <v>300</v>
      </c>
      <c r="R6" s="6">
        <v>15</v>
      </c>
      <c r="T6" s="49"/>
      <c r="U6" s="131" t="s">
        <v>25</v>
      </c>
      <c r="V6" s="51">
        <v>4</v>
      </c>
      <c r="W6" s="132" t="s">
        <v>66</v>
      </c>
      <c r="X6" s="131"/>
      <c r="Y6" s="51"/>
      <c r="Z6" s="133"/>
      <c r="AA6" s="172"/>
    </row>
    <row r="7" spans="1:27" ht="13.5" thickBot="1">
      <c r="A7" s="14"/>
      <c r="B7" s="15"/>
      <c r="C7" s="123" t="s">
        <v>1</v>
      </c>
      <c r="D7" s="123">
        <v>2</v>
      </c>
      <c r="E7" s="123"/>
      <c r="F7" s="25">
        <f t="shared" si="0"/>
        <v>2</v>
      </c>
      <c r="H7" s="6">
        <f>IF($C7="Responsabile",$F7,0)</f>
        <v>2</v>
      </c>
      <c r="I7" s="6">
        <f>IF($C7="Amministratore",$F7,0)</f>
        <v>0</v>
      </c>
      <c r="J7" s="6">
        <f>IF($C7="Verificatore",$F7,0)</f>
        <v>0</v>
      </c>
      <c r="K7" s="6">
        <f t="shared" si="4"/>
        <v>0</v>
      </c>
      <c r="L7" s="6">
        <f t="shared" si="5"/>
        <v>0</v>
      </c>
      <c r="O7" s="1" t="s">
        <v>14</v>
      </c>
      <c r="P7" s="3">
        <f>SUM(P2:P6)</f>
        <v>124</v>
      </c>
      <c r="Q7" s="36">
        <f>SUM(Q2:Q6)</f>
        <v>2212</v>
      </c>
      <c r="T7" s="44" t="s">
        <v>11</v>
      </c>
      <c r="U7" s="130" t="s">
        <v>25</v>
      </c>
      <c r="V7" s="46">
        <v>8</v>
      </c>
      <c r="W7" s="61" t="s">
        <v>62</v>
      </c>
      <c r="X7" s="130" t="s">
        <v>21</v>
      </c>
      <c r="Y7" s="46">
        <v>8</v>
      </c>
      <c r="Z7" s="73" t="s">
        <v>71</v>
      </c>
      <c r="AA7" s="172">
        <f t="shared" ref="AA7" si="7">SUM(V7:V8,Y7:Y8)</f>
        <v>18</v>
      </c>
    </row>
    <row r="8" spans="1:27">
      <c r="A8" s="96" t="s">
        <v>68</v>
      </c>
      <c r="B8" s="119" t="s">
        <v>72</v>
      </c>
      <c r="C8" s="119" t="s">
        <v>4</v>
      </c>
      <c r="D8" s="22"/>
      <c r="E8" s="119">
        <v>50</v>
      </c>
      <c r="F8" s="48">
        <f t="shared" si="0"/>
        <v>50</v>
      </c>
      <c r="H8" s="6">
        <f>IF($C8="Responsabile",$F8,0)</f>
        <v>0</v>
      </c>
      <c r="I8" s="6">
        <f>IF($C8="Amministratore",$F8,0)</f>
        <v>0</v>
      </c>
      <c r="J8" s="6">
        <f>IF($C8="Verificatore",$F8,0)</f>
        <v>50</v>
      </c>
      <c r="K8" s="6">
        <f t="shared" si="4"/>
        <v>0</v>
      </c>
      <c r="L8" s="6">
        <f t="shared" si="5"/>
        <v>0</v>
      </c>
      <c r="T8" s="44"/>
      <c r="U8" s="130"/>
      <c r="V8" s="46"/>
      <c r="W8" s="61"/>
      <c r="X8" s="130" t="s">
        <v>22</v>
      </c>
      <c r="Y8" s="46">
        <v>2</v>
      </c>
      <c r="Z8" s="73" t="s">
        <v>71</v>
      </c>
      <c r="AA8" s="172"/>
    </row>
    <row r="9" spans="1:27">
      <c r="A9" s="59" t="s">
        <v>71</v>
      </c>
      <c r="B9" s="60" t="s">
        <v>73</v>
      </c>
      <c r="C9" s="60" t="s">
        <v>2</v>
      </c>
      <c r="D9" s="19"/>
      <c r="E9" s="60">
        <v>12</v>
      </c>
      <c r="F9" s="20">
        <f t="shared" si="0"/>
        <v>12</v>
      </c>
      <c r="H9" s="6">
        <f t="shared" si="1"/>
        <v>0</v>
      </c>
      <c r="I9" s="6">
        <f t="shared" si="2"/>
        <v>12</v>
      </c>
      <c r="J9" s="6">
        <f t="shared" si="3"/>
        <v>0</v>
      </c>
      <c r="K9" s="6">
        <f t="shared" si="4"/>
        <v>0</v>
      </c>
      <c r="L9" s="6">
        <f t="shared" si="5"/>
        <v>0</v>
      </c>
      <c r="T9" s="53" t="s">
        <v>49</v>
      </c>
      <c r="U9" s="134" t="s">
        <v>24</v>
      </c>
      <c r="V9" s="55">
        <v>8</v>
      </c>
      <c r="W9" s="57" t="s">
        <v>62</v>
      </c>
      <c r="X9" s="134" t="s">
        <v>23</v>
      </c>
      <c r="Y9" s="55">
        <v>10</v>
      </c>
      <c r="Z9" s="58" t="s">
        <v>68</v>
      </c>
      <c r="AA9" s="172">
        <f t="shared" ref="AA9" si="8">SUM(V9:V10,Y9:Y10)</f>
        <v>18</v>
      </c>
    </row>
    <row r="10" spans="1:27" ht="13.5" thickBot="1">
      <c r="A10" s="62"/>
      <c r="B10" s="63"/>
      <c r="C10" s="64" t="s">
        <v>1</v>
      </c>
      <c r="D10" s="63"/>
      <c r="E10" s="64">
        <v>8</v>
      </c>
      <c r="F10" s="65">
        <f t="shared" si="0"/>
        <v>8</v>
      </c>
      <c r="H10" s="6">
        <f t="shared" si="1"/>
        <v>8</v>
      </c>
      <c r="I10" s="6">
        <f t="shared" si="2"/>
        <v>0</v>
      </c>
      <c r="J10" s="6">
        <f t="shared" si="3"/>
        <v>0</v>
      </c>
      <c r="K10" s="6">
        <f t="shared" si="4"/>
        <v>0</v>
      </c>
      <c r="L10" s="6">
        <f t="shared" si="5"/>
        <v>0</v>
      </c>
      <c r="T10" s="49"/>
      <c r="U10" s="131"/>
      <c r="V10" s="51"/>
      <c r="W10" s="132"/>
      <c r="X10" s="131"/>
      <c r="Y10" s="51"/>
      <c r="Z10" s="133"/>
      <c r="AA10" s="172"/>
    </row>
    <row r="11" spans="1:27" ht="13.5" thickBot="1">
      <c r="A11" s="8"/>
      <c r="B11" s="8"/>
      <c r="C11" s="8"/>
      <c r="D11" s="69"/>
      <c r="E11" s="69"/>
      <c r="F11" s="8"/>
      <c r="H11" s="6"/>
      <c r="I11" s="6"/>
      <c r="J11" s="6"/>
      <c r="K11" s="6"/>
      <c r="L11" s="6"/>
      <c r="T11" s="44" t="s">
        <v>9</v>
      </c>
      <c r="U11" s="130" t="s">
        <v>23</v>
      </c>
      <c r="V11" s="46">
        <v>8</v>
      </c>
      <c r="W11" s="61" t="s">
        <v>64</v>
      </c>
      <c r="X11" s="130" t="s">
        <v>23</v>
      </c>
      <c r="Y11" s="46">
        <v>10</v>
      </c>
      <c r="Z11" s="58" t="s">
        <v>68</v>
      </c>
      <c r="AA11" s="172">
        <f t="shared" ref="AA11" si="9">SUM(V11:V12,Y11:Y12)</f>
        <v>18</v>
      </c>
    </row>
    <row r="12" spans="1:27" ht="13.5" thickBot="1">
      <c r="A12" s="114" t="s">
        <v>14</v>
      </c>
      <c r="B12" s="71"/>
      <c r="C12" s="71"/>
      <c r="D12" s="135">
        <f>SUM(D2:D10)</f>
        <v>54</v>
      </c>
      <c r="E12" s="135">
        <f t="shared" ref="E12:F12" si="10">SUM(E2:E10)</f>
        <v>70</v>
      </c>
      <c r="F12" s="135">
        <f t="shared" si="10"/>
        <v>124</v>
      </c>
      <c r="H12" s="6">
        <f>SUM(H2:H10)</f>
        <v>12</v>
      </c>
      <c r="I12" s="6">
        <f t="shared" ref="I12:L12" si="11">SUM(I2:I10)</f>
        <v>12</v>
      </c>
      <c r="J12" s="6">
        <f t="shared" si="11"/>
        <v>64</v>
      </c>
      <c r="K12" s="6">
        <f t="shared" si="11"/>
        <v>16</v>
      </c>
      <c r="L12" s="6">
        <f t="shared" si="11"/>
        <v>20</v>
      </c>
      <c r="O12" s="174"/>
      <c r="P12" s="175"/>
      <c r="Q12" s="176"/>
      <c r="T12" s="44"/>
      <c r="U12" s="130"/>
      <c r="V12" s="46"/>
      <c r="W12" s="61"/>
      <c r="X12" s="130"/>
      <c r="Y12" s="46"/>
      <c r="Z12" s="73"/>
      <c r="AA12" s="172"/>
    </row>
    <row r="13" spans="1:27" ht="13.5" thickBot="1">
      <c r="A13" s="8"/>
      <c r="B13" s="8"/>
      <c r="C13" s="8"/>
      <c r="D13" s="69"/>
      <c r="E13" s="69"/>
      <c r="F13" s="8"/>
      <c r="O13" s="194"/>
      <c r="P13" s="38"/>
      <c r="Q13" s="39"/>
      <c r="T13" s="53" t="s">
        <v>8</v>
      </c>
      <c r="U13" s="134" t="s">
        <v>25</v>
      </c>
      <c r="V13" s="55">
        <v>8</v>
      </c>
      <c r="W13" s="57" t="s">
        <v>66</v>
      </c>
      <c r="X13" s="134" t="s">
        <v>23</v>
      </c>
      <c r="Y13" s="55">
        <v>10</v>
      </c>
      <c r="Z13" s="58" t="s">
        <v>68</v>
      </c>
      <c r="AA13" s="172">
        <f t="shared" ref="AA13" si="12">SUM(V13:V14,Y13:Y14)</f>
        <v>18</v>
      </c>
    </row>
    <row r="14" spans="1:27">
      <c r="A14" s="8"/>
      <c r="B14" s="8"/>
      <c r="C14" s="8"/>
      <c r="D14" s="69"/>
      <c r="E14" s="69"/>
      <c r="F14" s="8"/>
      <c r="O14" s="14"/>
      <c r="P14" s="15"/>
      <c r="Q14" s="25"/>
      <c r="T14" s="49"/>
      <c r="U14" s="131"/>
      <c r="V14" s="51"/>
      <c r="W14" s="132"/>
      <c r="X14" s="131"/>
      <c r="Y14" s="51"/>
      <c r="Z14" s="133"/>
      <c r="AA14" s="172"/>
    </row>
    <row r="15" spans="1:27">
      <c r="A15" s="109"/>
      <c r="B15" s="8"/>
      <c r="C15" s="8"/>
      <c r="D15" s="69"/>
      <c r="E15" s="69"/>
      <c r="F15" s="8"/>
      <c r="O15" s="21"/>
      <c r="P15" s="22"/>
      <c r="Q15" s="48"/>
      <c r="T15" s="44" t="s">
        <v>13</v>
      </c>
      <c r="U15" s="130" t="s">
        <v>24</v>
      </c>
      <c r="V15" s="46">
        <v>8</v>
      </c>
      <c r="W15" s="61" t="s">
        <v>66</v>
      </c>
      <c r="X15" s="130" t="s">
        <v>23</v>
      </c>
      <c r="Y15" s="46">
        <v>10</v>
      </c>
      <c r="Z15" s="73" t="s">
        <v>68</v>
      </c>
      <c r="AA15" s="172">
        <f t="shared" ref="AA15" si="13">SUM(V15:V16,Y15:Y16)</f>
        <v>18</v>
      </c>
    </row>
    <row r="16" spans="1:27">
      <c r="A16" s="8"/>
      <c r="B16" s="8"/>
      <c r="C16" s="8"/>
      <c r="D16" s="69"/>
      <c r="E16" s="69"/>
      <c r="F16" s="8"/>
      <c r="O16" s="21"/>
      <c r="P16" s="22"/>
      <c r="Q16" s="48"/>
      <c r="T16" s="44"/>
      <c r="U16" s="130"/>
      <c r="V16" s="46"/>
      <c r="W16" s="61"/>
      <c r="X16" s="130"/>
      <c r="Y16" s="46"/>
      <c r="Z16" s="73"/>
      <c r="AA16" s="172"/>
    </row>
    <row r="17" spans="1:35">
      <c r="A17" s="8"/>
      <c r="B17" s="8"/>
      <c r="C17" s="8"/>
      <c r="D17" s="8"/>
      <c r="E17" s="69"/>
      <c r="F17" s="8"/>
      <c r="O17" s="21"/>
      <c r="P17" s="22"/>
      <c r="Q17" s="48"/>
      <c r="T17" s="53" t="s">
        <v>12</v>
      </c>
      <c r="U17" s="134" t="s">
        <v>23</v>
      </c>
      <c r="V17" s="55">
        <v>6</v>
      </c>
      <c r="W17" s="57" t="s">
        <v>69</v>
      </c>
      <c r="X17" s="134" t="s">
        <v>23</v>
      </c>
      <c r="Y17" s="55">
        <v>10</v>
      </c>
      <c r="Z17" s="58" t="s">
        <v>68</v>
      </c>
      <c r="AA17" s="172">
        <f t="shared" ref="AA17" si="14">SUM(V17:V18,Y17:Y18)</f>
        <v>16</v>
      </c>
    </row>
    <row r="18" spans="1:35" ht="13.5" thickBot="1">
      <c r="A18" s="8"/>
      <c r="B18" s="8"/>
      <c r="C18" s="8"/>
      <c r="D18" s="8"/>
      <c r="E18" s="69"/>
      <c r="F18" s="8"/>
      <c r="O18" s="21"/>
      <c r="P18" s="22"/>
      <c r="Q18" s="48"/>
      <c r="T18" s="75"/>
      <c r="U18" s="136"/>
      <c r="V18" s="77"/>
      <c r="W18" s="137"/>
      <c r="X18" s="136"/>
      <c r="Y18" s="77"/>
      <c r="Z18" s="138"/>
      <c r="AA18" s="173"/>
    </row>
    <row r="19" spans="1:35">
      <c r="A19" s="8"/>
      <c r="B19" s="8"/>
      <c r="C19" s="8"/>
      <c r="D19" s="8"/>
      <c r="E19" s="69"/>
      <c r="F19" s="8"/>
      <c r="O19" s="21"/>
      <c r="P19" s="22"/>
      <c r="Q19" s="48"/>
    </row>
    <row r="20" spans="1:35" ht="13.5" thickBot="1">
      <c r="A20" s="8"/>
      <c r="B20" s="8"/>
      <c r="C20" s="8"/>
      <c r="D20" s="8"/>
      <c r="E20" s="69"/>
      <c r="F20" s="8"/>
      <c r="O20" s="17"/>
      <c r="P20" s="19"/>
      <c r="Q20" s="20"/>
      <c r="V20" s="5">
        <f>SUM(V5:V17)</f>
        <v>54</v>
      </c>
      <c r="Y20" s="5">
        <f>SUM(Y5:Y18)</f>
        <v>70</v>
      </c>
    </row>
    <row r="21" spans="1:35" ht="13.5" thickBot="1">
      <c r="A21" s="8"/>
      <c r="B21" s="8"/>
      <c r="C21" s="8"/>
      <c r="D21" s="8"/>
      <c r="E21" s="69"/>
      <c r="F21" s="8"/>
      <c r="O21" s="66"/>
      <c r="P21" s="67"/>
      <c r="Q21" s="68"/>
    </row>
    <row r="22" spans="1:35">
      <c r="A22" s="8"/>
      <c r="B22" s="8"/>
      <c r="C22" s="8"/>
      <c r="D22" s="8"/>
      <c r="E22" s="69"/>
      <c r="F22" s="8"/>
    </row>
    <row r="23" spans="1:35">
      <c r="A23" s="8"/>
      <c r="B23" s="8"/>
      <c r="C23" s="8"/>
      <c r="D23" s="8"/>
      <c r="E23" s="69"/>
      <c r="F23" s="8"/>
    </row>
    <row r="24" spans="1:35">
      <c r="A24" s="8"/>
      <c r="B24" s="8"/>
      <c r="C24" s="69"/>
      <c r="D24" s="8"/>
      <c r="E24" s="69"/>
      <c r="F24" s="69"/>
    </row>
    <row r="25" spans="1:35">
      <c r="A25" s="8"/>
      <c r="B25" s="8"/>
      <c r="C25" s="69"/>
      <c r="D25" s="8"/>
      <c r="E25" s="69"/>
      <c r="F25" s="69"/>
    </row>
    <row r="26" spans="1:35">
      <c r="A26" s="8"/>
      <c r="B26" s="8"/>
      <c r="C26" s="69"/>
      <c r="D26" s="8"/>
      <c r="E26" s="69"/>
      <c r="F26" s="69"/>
    </row>
    <row r="27" spans="1:35">
      <c r="A27" s="8"/>
      <c r="B27" s="8"/>
      <c r="C27" s="8"/>
      <c r="D27" s="8"/>
      <c r="E27" s="8"/>
      <c r="F27" s="8"/>
      <c r="AB27" s="8"/>
      <c r="AC27" s="8"/>
      <c r="AD27" s="8"/>
      <c r="AE27" s="8"/>
      <c r="AF27" s="8"/>
      <c r="AG27" s="8"/>
      <c r="AH27" s="8"/>
      <c r="AI27" s="8"/>
    </row>
    <row r="28" spans="1:35">
      <c r="A28" s="8"/>
      <c r="B28" s="8"/>
      <c r="C28" s="8"/>
      <c r="D28" s="8"/>
      <c r="E28" s="8"/>
      <c r="F28" s="8"/>
      <c r="AB28" s="69"/>
      <c r="AC28" s="69"/>
      <c r="AD28" s="69"/>
      <c r="AE28" s="8"/>
      <c r="AF28" s="69"/>
      <c r="AG28" s="8"/>
      <c r="AH28" s="8"/>
      <c r="AI28" s="8"/>
    </row>
    <row r="29" spans="1:35">
      <c r="AB29" s="69"/>
      <c r="AC29" s="69"/>
      <c r="AD29" s="69"/>
      <c r="AE29" s="8"/>
      <c r="AF29" s="69"/>
      <c r="AG29" s="8"/>
      <c r="AH29" s="8"/>
      <c r="AI29" s="8"/>
    </row>
    <row r="30" spans="1:35">
      <c r="AB30" s="8"/>
      <c r="AC30" s="8"/>
      <c r="AD30" s="69"/>
      <c r="AE30" s="8"/>
      <c r="AF30" s="69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13">
    <mergeCell ref="AA7:AA8"/>
    <mergeCell ref="T3:T4"/>
    <mergeCell ref="U3:W3"/>
    <mergeCell ref="X3:Z3"/>
    <mergeCell ref="AA3:AA4"/>
    <mergeCell ref="AA5:AA6"/>
    <mergeCell ref="AA17:AA18"/>
    <mergeCell ref="AA9:AA10"/>
    <mergeCell ref="AA11:AA12"/>
    <mergeCell ref="O12:O13"/>
    <mergeCell ref="P12:Q12"/>
    <mergeCell ref="AA13:AA14"/>
    <mergeCell ref="AA15:AA16"/>
  </mergeCells>
  <conditionalFormatting sqref="Y20">
    <cfRule type="cellIs" dxfId="4" priority="3" operator="notEqual">
      <formula>$E$12</formula>
    </cfRule>
    <cfRule type="cellIs" dxfId="3" priority="4" operator="equal">
      <formula>$E$12</formula>
    </cfRule>
  </conditionalFormatting>
  <conditionalFormatting sqref="V20">
    <cfRule type="cellIs" dxfId="2" priority="1" operator="notEqual">
      <formula>$D$12</formula>
    </cfRule>
    <cfRule type="cellIs" dxfId="1" priority="2" operator="equal">
      <formula>$D$12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R139"/>
  <sheetViews>
    <sheetView workbookViewId="0">
      <selection activeCell="T39" sqref="T39:T40"/>
    </sheetView>
  </sheetViews>
  <sheetFormatPr defaultRowHeight="12.75"/>
  <cols>
    <col min="1" max="1" width="18" style="5" customWidth="1"/>
    <col min="2" max="2" width="14.140625" style="5" customWidth="1"/>
    <col min="3" max="3" width="18.5703125" style="5" customWidth="1"/>
    <col min="4" max="4" width="10.5703125" style="5" customWidth="1"/>
    <col min="5" max="5" width="14.85546875" style="5" customWidth="1"/>
    <col min="6" max="6" width="15.28515625" style="5" customWidth="1"/>
    <col min="7" max="7" width="16.5703125" style="5" customWidth="1"/>
    <col min="8" max="16384" width="9.140625" style="5"/>
  </cols>
  <sheetData>
    <row r="1" spans="1:4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14</v>
      </c>
    </row>
    <row r="2" spans="1:44">
      <c r="A2" s="5" t="s">
        <v>7</v>
      </c>
      <c r="B2" s="5">
        <v>4</v>
      </c>
      <c r="C2" s="5">
        <v>10</v>
      </c>
      <c r="D2" s="5">
        <v>9</v>
      </c>
      <c r="E2" s="5">
        <v>10</v>
      </c>
      <c r="F2" s="5">
        <v>59</v>
      </c>
      <c r="G2" s="5">
        <v>4</v>
      </c>
      <c r="H2" s="5">
        <v>96</v>
      </c>
    </row>
    <row r="3" spans="1:44">
      <c r="A3" s="5" t="s">
        <v>11</v>
      </c>
      <c r="B3" s="5">
        <v>13</v>
      </c>
      <c r="C3" s="5">
        <v>10</v>
      </c>
      <c r="D3" s="5">
        <v>0</v>
      </c>
      <c r="E3" s="5">
        <v>33</v>
      </c>
      <c r="F3" s="5">
        <v>29</v>
      </c>
      <c r="G3" s="5">
        <v>12</v>
      </c>
      <c r="H3" s="5">
        <v>97</v>
      </c>
    </row>
    <row r="4" spans="1:44">
      <c r="A4" s="5" t="s">
        <v>10</v>
      </c>
      <c r="B4" s="5">
        <v>10</v>
      </c>
      <c r="C4" s="5">
        <v>4</v>
      </c>
      <c r="D4" s="5">
        <v>2</v>
      </c>
      <c r="E4" s="5">
        <v>27</v>
      </c>
      <c r="F4" s="5">
        <v>33</v>
      </c>
      <c r="G4" s="5">
        <v>20</v>
      </c>
      <c r="H4" s="5">
        <v>96</v>
      </c>
      <c r="AL4" s="5">
        <v>4</v>
      </c>
      <c r="AM4" s="5">
        <v>10</v>
      </c>
      <c r="AN4" s="5">
        <v>12</v>
      </c>
      <c r="AO4" s="5">
        <v>10</v>
      </c>
      <c r="AP4" s="5">
        <v>59</v>
      </c>
      <c r="AQ4" s="5">
        <v>4</v>
      </c>
      <c r="AR4" s="5">
        <v>99</v>
      </c>
    </row>
    <row r="5" spans="1:44">
      <c r="A5" s="5" t="s">
        <v>9</v>
      </c>
      <c r="B5" s="5">
        <v>15</v>
      </c>
      <c r="C5" s="5">
        <v>4</v>
      </c>
      <c r="D5" s="5">
        <v>0</v>
      </c>
      <c r="E5" s="5">
        <v>31</v>
      </c>
      <c r="F5" s="5">
        <v>35</v>
      </c>
      <c r="G5" s="5">
        <v>18</v>
      </c>
      <c r="H5" s="5">
        <v>103</v>
      </c>
    </row>
    <row r="6" spans="1:44">
      <c r="A6" s="5" t="s">
        <v>8</v>
      </c>
      <c r="B6" s="5">
        <v>9</v>
      </c>
      <c r="C6" s="5">
        <v>11</v>
      </c>
      <c r="D6" s="5">
        <v>2</v>
      </c>
      <c r="E6" s="5">
        <v>20</v>
      </c>
      <c r="F6" s="5">
        <v>37</v>
      </c>
      <c r="G6" s="5">
        <v>23</v>
      </c>
      <c r="H6" s="5">
        <v>102</v>
      </c>
      <c r="AL6" s="5">
        <v>13</v>
      </c>
      <c r="AM6" s="5">
        <v>10</v>
      </c>
      <c r="AN6" s="5">
        <v>0</v>
      </c>
      <c r="AO6" s="5">
        <v>35</v>
      </c>
      <c r="AP6" s="5">
        <v>29</v>
      </c>
      <c r="AQ6" s="5">
        <v>12</v>
      </c>
      <c r="AR6" s="5">
        <v>99</v>
      </c>
    </row>
    <row r="7" spans="1:44">
      <c r="A7" s="5" t="s">
        <v>13</v>
      </c>
      <c r="B7" s="5">
        <v>6</v>
      </c>
      <c r="C7" s="5">
        <v>2</v>
      </c>
      <c r="D7" s="5">
        <v>0</v>
      </c>
      <c r="E7" s="5">
        <v>27</v>
      </c>
      <c r="F7" s="5">
        <v>40</v>
      </c>
      <c r="G7" s="5">
        <v>25</v>
      </c>
      <c r="H7" s="5">
        <v>100</v>
      </c>
    </row>
    <row r="8" spans="1:44">
      <c r="A8" s="5" t="s">
        <v>12</v>
      </c>
      <c r="B8" s="5">
        <v>2</v>
      </c>
      <c r="C8" s="5">
        <v>8</v>
      </c>
      <c r="D8" s="5">
        <v>7</v>
      </c>
      <c r="E8" s="5">
        <v>51</v>
      </c>
      <c r="F8" s="5">
        <v>10</v>
      </c>
      <c r="G8" s="5">
        <v>18</v>
      </c>
      <c r="H8" s="5">
        <v>96</v>
      </c>
      <c r="AL8" s="5">
        <v>10</v>
      </c>
      <c r="AM8" s="5">
        <v>4</v>
      </c>
      <c r="AN8" s="5">
        <v>6</v>
      </c>
      <c r="AO8" s="5">
        <v>27</v>
      </c>
      <c r="AP8" s="5">
        <v>33</v>
      </c>
      <c r="AQ8" s="5">
        <v>20</v>
      </c>
      <c r="AR8" s="5">
        <v>100</v>
      </c>
    </row>
    <row r="9" spans="1:44">
      <c r="A9" s="5" t="s">
        <v>14</v>
      </c>
      <c r="B9" s="5">
        <v>59</v>
      </c>
      <c r="C9" s="5">
        <v>49</v>
      </c>
      <c r="D9" s="5">
        <v>20</v>
      </c>
      <c r="E9" s="5">
        <v>199</v>
      </c>
      <c r="F9" s="5">
        <v>243</v>
      </c>
      <c r="G9" s="5">
        <v>120</v>
      </c>
      <c r="H9" s="5">
        <v>690</v>
      </c>
    </row>
    <row r="10" spans="1:44">
      <c r="AL10" s="5">
        <v>15</v>
      </c>
      <c r="AM10" s="5">
        <v>4</v>
      </c>
      <c r="AN10" s="5">
        <v>0</v>
      </c>
      <c r="AO10" s="5">
        <v>31</v>
      </c>
      <c r="AP10" s="5">
        <v>36</v>
      </c>
      <c r="AQ10" s="5">
        <v>18</v>
      </c>
      <c r="AR10" s="5">
        <v>104</v>
      </c>
    </row>
    <row r="12" spans="1:44">
      <c r="AL12" s="5">
        <v>9</v>
      </c>
      <c r="AM12" s="5">
        <v>11</v>
      </c>
      <c r="AN12" s="5">
        <v>0</v>
      </c>
      <c r="AO12" s="5">
        <v>20</v>
      </c>
      <c r="AP12" s="5">
        <v>39</v>
      </c>
      <c r="AQ12" s="5">
        <v>23</v>
      </c>
      <c r="AR12" s="5">
        <v>102</v>
      </c>
    </row>
    <row r="14" spans="1:44">
      <c r="AL14" s="5">
        <v>6</v>
      </c>
      <c r="AM14" s="5">
        <v>2</v>
      </c>
      <c r="AN14" s="5">
        <v>0</v>
      </c>
      <c r="AO14" s="5">
        <v>27</v>
      </c>
      <c r="AP14" s="5">
        <v>42</v>
      </c>
      <c r="AQ14" s="5">
        <v>25</v>
      </c>
      <c r="AR14" s="5">
        <v>102</v>
      </c>
    </row>
    <row r="16" spans="1:44">
      <c r="AL16" s="5">
        <v>2</v>
      </c>
      <c r="AM16" s="5">
        <v>8</v>
      </c>
      <c r="AN16" s="5">
        <v>12</v>
      </c>
      <c r="AO16" s="5">
        <v>51</v>
      </c>
      <c r="AP16" s="5">
        <v>7</v>
      </c>
      <c r="AQ16" s="5">
        <v>18</v>
      </c>
      <c r="AR16" s="5">
        <v>98</v>
      </c>
    </row>
    <row r="18" spans="38:44">
      <c r="AL18" s="5">
        <v>59</v>
      </c>
      <c r="AM18" s="5">
        <v>49</v>
      </c>
      <c r="AN18" s="5">
        <v>30</v>
      </c>
      <c r="AO18" s="5">
        <v>201</v>
      </c>
      <c r="AP18" s="5">
        <v>245</v>
      </c>
      <c r="AQ18" s="5">
        <v>120</v>
      </c>
      <c r="AR18" s="5">
        <v>704</v>
      </c>
    </row>
    <row r="39" spans="5:8">
      <c r="E39" s="5" t="str">
        <f>'Prospetto orario (CON AN)'!T51</f>
        <v>Ruolo</v>
      </c>
      <c r="F39" s="5" t="str">
        <f>'Prospetto orario (CON AN)'!U51</f>
        <v>Ore di lavoro</v>
      </c>
      <c r="G39" s="5" t="str">
        <f>'Prospetto orario (CON AN)'!V51</f>
        <v>Costo</v>
      </c>
    </row>
    <row r="40" spans="5:8">
      <c r="E40" s="5" t="str">
        <f>'Prospetto orario (CON AN)'!T52</f>
        <v>Responsabile</v>
      </c>
      <c r="F40" s="5">
        <f>B$9</f>
        <v>59</v>
      </c>
      <c r="G40" s="5">
        <f>F40*H40</f>
        <v>1770</v>
      </c>
      <c r="H40" s="5">
        <v>30</v>
      </c>
    </row>
    <row r="41" spans="5:8">
      <c r="E41" s="5" t="str">
        <f>'Prospetto orario (CON AN)'!T53</f>
        <v>Amministratore</v>
      </c>
      <c r="F41" s="5">
        <f>C$9</f>
        <v>49</v>
      </c>
      <c r="G41" s="5">
        <f t="shared" ref="G41:G45" si="0">F41*H41</f>
        <v>980</v>
      </c>
      <c r="H41" s="5">
        <v>20</v>
      </c>
    </row>
    <row r="42" spans="5:8">
      <c r="E42" s="5" t="str">
        <f>'Prospetto orario (CON AN)'!T54</f>
        <v>Analista</v>
      </c>
      <c r="F42" s="5">
        <f>D$9</f>
        <v>20</v>
      </c>
      <c r="G42" s="5">
        <f t="shared" si="0"/>
        <v>500</v>
      </c>
      <c r="H42" s="5">
        <v>25</v>
      </c>
    </row>
    <row r="43" spans="5:8">
      <c r="E43" s="5" t="str">
        <f>'Prospetto orario (CON AN)'!T55</f>
        <v>Verificatore</v>
      </c>
      <c r="F43" s="5">
        <f>E$9</f>
        <v>199</v>
      </c>
      <c r="G43" s="5">
        <f t="shared" si="0"/>
        <v>2985</v>
      </c>
      <c r="H43" s="5">
        <v>15</v>
      </c>
    </row>
    <row r="44" spans="5:8">
      <c r="E44" s="5" t="str">
        <f>'Prospetto orario (CON AN)'!T56</f>
        <v>Progettista</v>
      </c>
      <c r="F44" s="5">
        <f>F$9</f>
        <v>243</v>
      </c>
      <c r="G44" s="5">
        <f t="shared" si="0"/>
        <v>5346</v>
      </c>
      <c r="H44" s="5">
        <v>22</v>
      </c>
    </row>
    <row r="45" spans="5:8">
      <c r="E45" s="5" t="str">
        <f>'Prospetto orario (CON AN)'!T57</f>
        <v>Programmatore</v>
      </c>
      <c r="F45" s="5">
        <f>G$9</f>
        <v>120</v>
      </c>
      <c r="G45" s="5">
        <f t="shared" si="0"/>
        <v>1800</v>
      </c>
      <c r="H45" s="5">
        <v>15</v>
      </c>
    </row>
    <row r="46" spans="5:8">
      <c r="E46" s="5" t="str">
        <f>'Prospetto orario (CON AN)'!T58</f>
        <v>Totale</v>
      </c>
      <c r="F46" s="5">
        <f>SUM(F40:F45)</f>
        <v>690</v>
      </c>
      <c r="G46" s="5">
        <f>SUM(G40:G45)</f>
        <v>13381</v>
      </c>
    </row>
    <row r="92" spans="41:42">
      <c r="AO92" s="5">
        <v>12</v>
      </c>
      <c r="AP92" s="5">
        <v>4</v>
      </c>
    </row>
    <row r="93" spans="41:42">
      <c r="AO93" s="5">
        <v>0</v>
      </c>
      <c r="AP93" s="5">
        <v>12</v>
      </c>
    </row>
    <row r="94" spans="41:42">
      <c r="AO94" s="5">
        <v>6</v>
      </c>
      <c r="AP94" s="5">
        <v>28</v>
      </c>
    </row>
    <row r="95" spans="41:42">
      <c r="AO95" s="5">
        <v>0</v>
      </c>
      <c r="AP95" s="5">
        <v>18</v>
      </c>
    </row>
    <row r="96" spans="41:42">
      <c r="AO96" s="5">
        <v>0</v>
      </c>
      <c r="AP96" s="5">
        <v>23</v>
      </c>
    </row>
    <row r="97" spans="41:42">
      <c r="AO97" s="5">
        <v>0</v>
      </c>
      <c r="AP97" s="5">
        <v>33</v>
      </c>
    </row>
    <row r="98" spans="41:42">
      <c r="AO98" s="5">
        <v>12</v>
      </c>
      <c r="AP98" s="5">
        <v>18</v>
      </c>
    </row>
    <row r="115" spans="3:9">
      <c r="C115" s="5">
        <v>4</v>
      </c>
      <c r="D115" s="5">
        <v>10</v>
      </c>
      <c r="E115" s="5">
        <v>9</v>
      </c>
      <c r="F115" s="5">
        <v>10</v>
      </c>
      <c r="G115" s="5">
        <v>59</v>
      </c>
      <c r="H115" s="5">
        <v>4</v>
      </c>
      <c r="I115" s="5">
        <v>96</v>
      </c>
    </row>
    <row r="116" spans="3:9">
      <c r="C116" s="5">
        <v>13</v>
      </c>
      <c r="D116" s="5">
        <v>10</v>
      </c>
      <c r="E116" s="5">
        <v>0</v>
      </c>
      <c r="F116" s="5">
        <v>33</v>
      </c>
      <c r="G116" s="5">
        <v>29</v>
      </c>
      <c r="H116" s="5">
        <v>12</v>
      </c>
      <c r="I116" s="5">
        <v>97</v>
      </c>
    </row>
    <row r="117" spans="3:9">
      <c r="C117" s="5">
        <v>10</v>
      </c>
      <c r="D117" s="5">
        <v>4</v>
      </c>
      <c r="E117" s="5">
        <v>2</v>
      </c>
      <c r="F117" s="5">
        <v>27</v>
      </c>
      <c r="G117" s="5">
        <v>33</v>
      </c>
      <c r="H117" s="5">
        <v>20</v>
      </c>
      <c r="I117" s="5">
        <v>96</v>
      </c>
    </row>
    <row r="118" spans="3:9">
      <c r="C118" s="5">
        <v>15</v>
      </c>
      <c r="D118" s="5">
        <v>4</v>
      </c>
      <c r="E118" s="5">
        <v>0</v>
      </c>
      <c r="F118" s="5">
        <v>31</v>
      </c>
      <c r="G118" s="5">
        <v>35</v>
      </c>
      <c r="H118" s="5">
        <v>18</v>
      </c>
      <c r="I118" s="5">
        <v>103</v>
      </c>
    </row>
    <row r="119" spans="3:9">
      <c r="C119" s="5">
        <v>9</v>
      </c>
      <c r="D119" s="5">
        <v>11</v>
      </c>
      <c r="E119" s="5">
        <v>2</v>
      </c>
      <c r="F119" s="5">
        <v>20</v>
      </c>
      <c r="G119" s="5">
        <v>37</v>
      </c>
      <c r="H119" s="5">
        <v>23</v>
      </c>
      <c r="I119" s="5">
        <v>102</v>
      </c>
    </row>
    <row r="120" spans="3:9">
      <c r="C120" s="5">
        <v>6</v>
      </c>
      <c r="D120" s="5">
        <v>2</v>
      </c>
      <c r="E120" s="5">
        <v>0</v>
      </c>
      <c r="F120" s="5">
        <v>27</v>
      </c>
      <c r="G120" s="5">
        <v>40</v>
      </c>
      <c r="H120" s="5">
        <v>25</v>
      </c>
      <c r="I120" s="5">
        <v>100</v>
      </c>
    </row>
    <row r="121" spans="3:9">
      <c r="C121" s="5">
        <v>2</v>
      </c>
      <c r="D121" s="5">
        <v>8</v>
      </c>
      <c r="E121" s="5">
        <v>7</v>
      </c>
      <c r="F121" s="5">
        <v>51</v>
      </c>
      <c r="G121" s="5">
        <v>10</v>
      </c>
      <c r="H121" s="5">
        <v>18</v>
      </c>
      <c r="I121" s="5">
        <v>96</v>
      </c>
    </row>
    <row r="122" spans="3:9">
      <c r="C122" s="5">
        <v>59</v>
      </c>
      <c r="D122" s="5">
        <v>49</v>
      </c>
      <c r="E122" s="5">
        <v>20</v>
      </c>
      <c r="F122" s="5">
        <v>199</v>
      </c>
      <c r="G122" s="5">
        <v>243</v>
      </c>
      <c r="H122" s="5">
        <v>120</v>
      </c>
      <c r="I122" s="5">
        <v>690</v>
      </c>
    </row>
    <row r="133" spans="41:41">
      <c r="AO133" s="5">
        <v>12</v>
      </c>
    </row>
    <row r="134" spans="41:41">
      <c r="AO134" s="5">
        <v>0</v>
      </c>
    </row>
    <row r="135" spans="41:41">
      <c r="AO135" s="5">
        <v>6</v>
      </c>
    </row>
    <row r="136" spans="41:41">
      <c r="AO136" s="5">
        <v>0</v>
      </c>
    </row>
    <row r="137" spans="41:41">
      <c r="AO137" s="5">
        <v>0</v>
      </c>
    </row>
    <row r="138" spans="41:41">
      <c r="AO138" s="5">
        <v>0</v>
      </c>
    </row>
    <row r="139" spans="41:41">
      <c r="AO139" s="5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Prospetto orario (CON AN)</vt:lpstr>
      <vt:lpstr>Prospetto orario (senza AN) (2)</vt:lpstr>
      <vt:lpstr>1_AN</vt:lpstr>
      <vt:lpstr>2_PA</vt:lpstr>
      <vt:lpstr>3_PDC</vt:lpstr>
      <vt:lpstr>4_VV</vt:lpstr>
      <vt:lpstr>Grafici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2012-02-13T13:40:32Z</dcterms:modified>
</cp:coreProperties>
</file>