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P5" i="1"/>
  <c r="P4"/>
  <c r="P3"/>
  <c r="P2"/>
  <c r="AE13" l="1"/>
  <c r="AE15"/>
  <c r="AE17"/>
  <c r="AE19"/>
  <c r="AE21"/>
  <c r="AE23"/>
  <c r="AE11"/>
  <c r="AC26" l="1"/>
  <c r="Z26"/>
  <c r="W26"/>
  <c r="E17" l="1"/>
  <c r="F17"/>
  <c r="G17"/>
  <c r="D17"/>
  <c r="P7"/>
  <c r="P6"/>
  <c r="Q3"/>
  <c r="Q4"/>
  <c r="Q5"/>
  <c r="Q6"/>
  <c r="Q2"/>
  <c r="G6"/>
  <c r="I6" s="1"/>
  <c r="G7"/>
  <c r="M7" s="1"/>
  <c r="G8"/>
  <c r="M8" s="1"/>
  <c r="G9"/>
  <c r="L9" s="1"/>
  <c r="G10"/>
  <c r="I10" s="1"/>
  <c r="G11"/>
  <c r="G12"/>
  <c r="L12" s="1"/>
  <c r="G13"/>
  <c r="I13" s="1"/>
  <c r="G14"/>
  <c r="I14" s="1"/>
  <c r="G15"/>
  <c r="J15" s="1"/>
  <c r="G2"/>
  <c r="K2" s="1"/>
  <c r="G3"/>
  <c r="L3" s="1"/>
  <c r="G4"/>
  <c r="G5"/>
  <c r="J5" s="1"/>
  <c r="M3"/>
  <c r="M4"/>
  <c r="M5"/>
  <c r="M6"/>
  <c r="M9"/>
  <c r="M10"/>
  <c r="M11"/>
  <c r="M12"/>
  <c r="M13"/>
  <c r="M14"/>
  <c r="M15"/>
  <c r="M2"/>
  <c r="L2"/>
  <c r="I3"/>
  <c r="J3"/>
  <c r="K3"/>
  <c r="I4"/>
  <c r="J4"/>
  <c r="K4"/>
  <c r="L4"/>
  <c r="I5"/>
  <c r="K5"/>
  <c r="L5"/>
  <c r="J6"/>
  <c r="K6"/>
  <c r="L6"/>
  <c r="I7"/>
  <c r="J7"/>
  <c r="K7"/>
  <c r="L7"/>
  <c r="I8"/>
  <c r="J8"/>
  <c r="K8"/>
  <c r="L8"/>
  <c r="I9"/>
  <c r="J9"/>
  <c r="K9"/>
  <c r="J10"/>
  <c r="K10"/>
  <c r="L10"/>
  <c r="I11"/>
  <c r="J11"/>
  <c r="K11"/>
  <c r="L11"/>
  <c r="I12"/>
  <c r="J12"/>
  <c r="K12"/>
  <c r="J13"/>
  <c r="K13"/>
  <c r="L13"/>
  <c r="J14"/>
  <c r="K14"/>
  <c r="L14"/>
  <c r="I15"/>
  <c r="K15"/>
  <c r="L15"/>
  <c r="J2"/>
  <c r="I2"/>
  <c r="Q7" l="1"/>
</calcChain>
</file>

<file path=xl/sharedStrings.xml><?xml version="1.0" encoding="utf-8"?>
<sst xmlns="http://schemas.openxmlformats.org/spreadsheetml/2006/main" count="129" uniqueCount="56">
  <si>
    <t>Task Code</t>
  </si>
  <si>
    <t>Task Name</t>
  </si>
  <si>
    <t>Ruoli</t>
  </si>
  <si>
    <t>Analista</t>
  </si>
  <si>
    <t>Verificatore</t>
  </si>
  <si>
    <t>Amministratore</t>
  </si>
  <si>
    <t>Responsabile</t>
  </si>
  <si>
    <t>Ruolo</t>
  </si>
  <si>
    <t>RE</t>
  </si>
  <si>
    <t>AM</t>
  </si>
  <si>
    <t>AN</t>
  </si>
  <si>
    <t>VE</t>
  </si>
  <si>
    <t>Ore totali di lavoro</t>
  </si>
  <si>
    <t>PA 1.1</t>
  </si>
  <si>
    <t>Analisi dei Requisiti - Stesura finale</t>
  </si>
  <si>
    <t>Analisi dei Requisiti - Verifica</t>
  </si>
  <si>
    <t>PA 1.2</t>
  </si>
  <si>
    <t>PA 2.0</t>
  </si>
  <si>
    <t>Ambiente di progettazione</t>
  </si>
  <si>
    <t>PA 3.1</t>
  </si>
  <si>
    <t>PA 3.2</t>
  </si>
  <si>
    <t>PA 3.3</t>
  </si>
  <si>
    <t>PR</t>
  </si>
  <si>
    <t>Progettista</t>
  </si>
  <si>
    <t>Specifica Tecnica - Progettazione</t>
  </si>
  <si>
    <t>Specifica Tecnica - Stesura</t>
  </si>
  <si>
    <t>Specifica Tecnica - Verifica</t>
  </si>
  <si>
    <t>Aggiornamento PdQ v2.0</t>
  </si>
  <si>
    <t>PA 4.1</t>
  </si>
  <si>
    <t>Verifica PdQ v2.0</t>
  </si>
  <si>
    <t>PA 4.2</t>
  </si>
  <si>
    <t>PA 5.1</t>
  </si>
  <si>
    <t>Aggiornamento PdP v2.0</t>
  </si>
  <si>
    <t>Verifica PdP v2.0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</si>
  <si>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</si>
  <si>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</si>
  <si>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</si>
  <si>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</si>
  <si>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</si>
  <si>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</si>
  <si>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Ore di lavoro totali</t>
  </si>
  <si>
    <t>Ore I periodo</t>
  </si>
  <si>
    <t>Ore II Periodo</t>
  </si>
  <si>
    <t>Ore III Periodo</t>
  </si>
  <si>
    <t>I Periodo</t>
  </si>
  <si>
    <t>II Periodo</t>
  </si>
  <si>
    <t>III Periodo</t>
  </si>
  <si>
    <t>Membro</t>
  </si>
  <si>
    <t>Costo</t>
  </si>
  <si>
    <t>costo/h</t>
  </si>
  <si>
    <t>Totale</t>
  </si>
  <si>
    <t>Ore</t>
  </si>
  <si>
    <t>Fase</t>
  </si>
  <si>
    <t>Cornaglia Alessando</t>
  </si>
  <si>
    <t xml:space="preserve">VE </t>
  </si>
  <si>
    <t>PA 1.2 e 2.0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</si>
</sst>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/>
    <xf numFmtId="0" fontId="0" fillId="0" borderId="11" xfId="0" applyBorder="1"/>
    <xf numFmtId="164" fontId="0" fillId="0" borderId="12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21" xfId="0" applyBorder="1"/>
    <xf numFmtId="164" fontId="0" fillId="0" borderId="22" xfId="0" applyNumberFormat="1" applyBorder="1"/>
    <xf numFmtId="0" fontId="0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17" xfId="0" applyBorder="1"/>
    <xf numFmtId="0" fontId="0" fillId="0" borderId="12" xfId="0" applyBorder="1"/>
    <xf numFmtId="0" fontId="1" fillId="0" borderId="18" xfId="0" applyFont="1" applyBorder="1"/>
    <xf numFmtId="0" fontId="1" fillId="0" borderId="25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Fill="1" applyBorder="1"/>
    <xf numFmtId="0" fontId="0" fillId="0" borderId="30" xfId="0" applyBorder="1"/>
    <xf numFmtId="0" fontId="0" fillId="0" borderId="31" xfId="0" applyBorder="1"/>
    <xf numFmtId="0" fontId="0" fillId="0" borderId="5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38" xfId="0" applyBorder="1" applyAlignment="1">
      <alignment horizontal="left"/>
    </xf>
    <xf numFmtId="0" fontId="0" fillId="0" borderId="32" xfId="0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4" fontId="1" fillId="0" borderId="20" xfId="0" applyNumberFormat="1" applyFont="1" applyBorder="1"/>
    <xf numFmtId="0" fontId="0" fillId="0" borderId="44" xfId="0" applyBorder="1"/>
    <xf numFmtId="0" fontId="0" fillId="0" borderId="45" xfId="0" applyBorder="1"/>
    <xf numFmtId="0" fontId="0" fillId="0" borderId="41" xfId="0" applyBorder="1"/>
    <xf numFmtId="0" fontId="0" fillId="0" borderId="46" xfId="0" applyBorder="1"/>
    <xf numFmtId="0" fontId="1" fillId="0" borderId="47" xfId="0" applyFont="1" applyFill="1" applyBorder="1"/>
    <xf numFmtId="0" fontId="0" fillId="0" borderId="25" xfId="0" applyBorder="1"/>
    <xf numFmtId="0" fontId="0" fillId="0" borderId="43" xfId="0" applyBorder="1"/>
    <xf numFmtId="0" fontId="1" fillId="0" borderId="49" xfId="0" applyFont="1" applyBorder="1" applyAlignment="1">
      <alignment horizontal="center"/>
    </xf>
    <xf numFmtId="0" fontId="0" fillId="0" borderId="3" xfId="0" applyFont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e" xfId="0" builtinId="0"/>
  </cellStyles>
  <dxfs count="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"/>
  <sheetViews>
    <sheetView tabSelected="1" topLeftCell="H1" zoomScaleNormal="100" workbookViewId="0">
      <selection activeCell="P6" sqref="P6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8.28515625" customWidth="1"/>
  </cols>
  <sheetData>
    <row r="1" spans="1:31" ht="15.75" thickBot="1">
      <c r="A1" s="35" t="s">
        <v>0</v>
      </c>
      <c r="B1" s="36" t="s">
        <v>1</v>
      </c>
      <c r="C1" s="37" t="s">
        <v>2</v>
      </c>
      <c r="D1" s="36" t="s">
        <v>41</v>
      </c>
      <c r="E1" s="37" t="s">
        <v>42</v>
      </c>
      <c r="F1" s="36" t="s">
        <v>43</v>
      </c>
      <c r="G1" s="38" t="s">
        <v>40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O1" s="35" t="s">
        <v>7</v>
      </c>
      <c r="P1" s="37" t="s">
        <v>12</v>
      </c>
      <c r="Q1" s="38" t="s">
        <v>48</v>
      </c>
      <c r="R1" t="s">
        <v>49</v>
      </c>
    </row>
    <row r="2" spans="1:31">
      <c r="A2" s="30" t="s">
        <v>13</v>
      </c>
      <c r="B2" s="3" t="s">
        <v>14</v>
      </c>
      <c r="C2" s="7" t="s">
        <v>3</v>
      </c>
      <c r="D2" s="3">
        <v>30</v>
      </c>
      <c r="E2" s="7"/>
      <c r="F2" s="3"/>
      <c r="G2" s="31">
        <f t="shared" ref="G2:G15" si="0">SUM(D2:F2)</f>
        <v>30</v>
      </c>
      <c r="I2">
        <f t="shared" ref="I2:I15" si="1">IF($C2="Responsabile",$G2,0)</f>
        <v>0</v>
      </c>
      <c r="J2">
        <f t="shared" ref="J2:J15" si="2">IF($C2="Amministratore",$G2,0)</f>
        <v>0</v>
      </c>
      <c r="K2">
        <f t="shared" ref="K2:K15" si="3">IF($C2="Analista",$G2,0)</f>
        <v>30</v>
      </c>
      <c r="L2">
        <f t="shared" ref="L2:L15" si="4">IF($C2="Verificatore",$G2,0)</f>
        <v>0</v>
      </c>
      <c r="M2">
        <f t="shared" ref="M2:M15" si="5">IF($C2="Progettista",$G2,0)</f>
        <v>0</v>
      </c>
      <c r="N2">
        <v>1</v>
      </c>
      <c r="O2" s="13" t="s">
        <v>6</v>
      </c>
      <c r="P2" s="9">
        <f>SUM(I2:I15)</f>
        <v>15</v>
      </c>
      <c r="Q2" s="14">
        <f>P2*R2</f>
        <v>450</v>
      </c>
      <c r="R2">
        <v>30</v>
      </c>
    </row>
    <row r="3" spans="1:31">
      <c r="A3" s="15" t="s">
        <v>16</v>
      </c>
      <c r="B3" s="2" t="s">
        <v>15</v>
      </c>
      <c r="C3" s="8" t="s">
        <v>4</v>
      </c>
      <c r="D3" s="2">
        <v>10</v>
      </c>
      <c r="E3" s="8"/>
      <c r="F3" s="2"/>
      <c r="G3" s="32">
        <f t="shared" si="0"/>
        <v>10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10</v>
      </c>
      <c r="M3">
        <f t="shared" si="5"/>
        <v>0</v>
      </c>
      <c r="N3">
        <v>1</v>
      </c>
      <c r="O3" s="11" t="s">
        <v>5</v>
      </c>
      <c r="P3" s="6">
        <f>SUM(J2:J15)</f>
        <v>11</v>
      </c>
      <c r="Q3" s="12">
        <f t="shared" ref="Q3:Q6" si="6">P3*R3</f>
        <v>220</v>
      </c>
      <c r="R3">
        <v>20</v>
      </c>
    </row>
    <row r="4" spans="1:31">
      <c r="A4" s="13"/>
      <c r="B4" s="4"/>
      <c r="C4" s="9" t="s">
        <v>6</v>
      </c>
      <c r="D4" s="4">
        <v>4</v>
      </c>
      <c r="E4" s="9"/>
      <c r="F4" s="4"/>
      <c r="G4" s="33">
        <f t="shared" si="0"/>
        <v>4</v>
      </c>
      <c r="I4">
        <f t="shared" si="1"/>
        <v>4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v>2</v>
      </c>
      <c r="O4" s="11" t="s">
        <v>3</v>
      </c>
      <c r="P4" s="6">
        <f>SUM(K2:K15)</f>
        <v>30</v>
      </c>
      <c r="Q4" s="12">
        <f t="shared" si="6"/>
        <v>750</v>
      </c>
      <c r="R4">
        <v>25</v>
      </c>
    </row>
    <row r="5" spans="1:31">
      <c r="A5" s="30" t="s">
        <v>17</v>
      </c>
      <c r="B5" s="3" t="s">
        <v>18</v>
      </c>
      <c r="C5" s="7" t="s">
        <v>5</v>
      </c>
      <c r="D5" s="3">
        <v>5</v>
      </c>
      <c r="E5" s="7"/>
      <c r="F5" s="3"/>
      <c r="G5" s="31">
        <f t="shared" si="0"/>
        <v>5</v>
      </c>
      <c r="I5">
        <f t="shared" si="1"/>
        <v>0</v>
      </c>
      <c r="J5">
        <f t="shared" si="2"/>
        <v>5</v>
      </c>
      <c r="K5">
        <f t="shared" si="3"/>
        <v>0</v>
      </c>
      <c r="L5">
        <f t="shared" si="4"/>
        <v>0</v>
      </c>
      <c r="M5">
        <f t="shared" si="5"/>
        <v>0</v>
      </c>
      <c r="N5">
        <v>1</v>
      </c>
      <c r="O5" s="11" t="s">
        <v>4</v>
      </c>
      <c r="P5" s="6">
        <f>SUM(L2:L15)</f>
        <v>28</v>
      </c>
      <c r="Q5" s="12">
        <f t="shared" si="6"/>
        <v>420</v>
      </c>
      <c r="R5">
        <v>15</v>
      </c>
    </row>
    <row r="6" spans="1:31" ht="15.75" thickBot="1">
      <c r="A6" s="30"/>
      <c r="B6" s="3"/>
      <c r="C6" s="7" t="s">
        <v>6</v>
      </c>
      <c r="D6" s="3">
        <v>1</v>
      </c>
      <c r="E6" s="7"/>
      <c r="F6" s="3"/>
      <c r="G6" s="31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v>3</v>
      </c>
      <c r="O6" s="15" t="s">
        <v>23</v>
      </c>
      <c r="P6" s="8">
        <f>SUM(M2:M113)</f>
        <v>92</v>
      </c>
      <c r="Q6" s="16">
        <f t="shared" si="6"/>
        <v>2024</v>
      </c>
      <c r="R6">
        <v>22</v>
      </c>
    </row>
    <row r="7" spans="1:31" ht="15.75" thickBot="1">
      <c r="A7" s="11" t="s">
        <v>19</v>
      </c>
      <c r="B7" s="5" t="s">
        <v>24</v>
      </c>
      <c r="C7" s="6" t="s">
        <v>23</v>
      </c>
      <c r="D7" s="5">
        <v>34</v>
      </c>
      <c r="E7" s="6">
        <v>8</v>
      </c>
      <c r="F7" s="5"/>
      <c r="G7" s="34">
        <f t="shared" si="0"/>
        <v>42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42</v>
      </c>
      <c r="O7" s="39" t="s">
        <v>50</v>
      </c>
      <c r="P7" s="37">
        <f>SUM(P2:P6)</f>
        <v>176</v>
      </c>
      <c r="Q7" s="61">
        <f>SUM(Q2:Q6)</f>
        <v>3864</v>
      </c>
    </row>
    <row r="8" spans="1:31" ht="15.75" thickBot="1">
      <c r="A8" s="30" t="s">
        <v>20</v>
      </c>
      <c r="B8" s="3" t="s">
        <v>25</v>
      </c>
      <c r="C8" s="7" t="s">
        <v>23</v>
      </c>
      <c r="D8" s="3"/>
      <c r="E8" s="7">
        <v>34</v>
      </c>
      <c r="F8" s="3">
        <v>10</v>
      </c>
      <c r="G8" s="31">
        <f t="shared" si="0"/>
        <v>44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44</v>
      </c>
    </row>
    <row r="9" spans="1:31">
      <c r="A9" s="15" t="s">
        <v>21</v>
      </c>
      <c r="B9" s="2" t="s">
        <v>26</v>
      </c>
      <c r="C9" s="8" t="s">
        <v>4</v>
      </c>
      <c r="D9" s="2"/>
      <c r="E9" s="8"/>
      <c r="F9" s="2">
        <v>10</v>
      </c>
      <c r="G9" s="32">
        <f t="shared" si="0"/>
        <v>10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10</v>
      </c>
      <c r="M9">
        <f t="shared" si="5"/>
        <v>0</v>
      </c>
      <c r="O9" s="78"/>
      <c r="P9" s="79"/>
      <c r="Q9" s="79"/>
      <c r="R9" s="82"/>
      <c r="U9" s="75" t="s">
        <v>47</v>
      </c>
      <c r="V9" s="78" t="s">
        <v>44</v>
      </c>
      <c r="W9" s="79"/>
      <c r="X9" s="82"/>
      <c r="Y9" s="78" t="s">
        <v>45</v>
      </c>
      <c r="Z9" s="79"/>
      <c r="AA9" s="82"/>
      <c r="AB9" s="78" t="s">
        <v>46</v>
      </c>
      <c r="AC9" s="79"/>
      <c r="AD9" s="80"/>
      <c r="AE9" s="75" t="s">
        <v>50</v>
      </c>
    </row>
    <row r="10" spans="1:31" ht="15.75" thickBot="1">
      <c r="A10" s="13"/>
      <c r="B10" s="4"/>
      <c r="C10" s="9" t="s">
        <v>6</v>
      </c>
      <c r="D10" s="4"/>
      <c r="E10" s="9"/>
      <c r="F10" s="4">
        <v>4</v>
      </c>
      <c r="G10" s="33">
        <f t="shared" si="0"/>
        <v>4</v>
      </c>
      <c r="I10">
        <f t="shared" si="1"/>
        <v>4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O10" s="81"/>
      <c r="P10" s="18"/>
      <c r="Q10" s="18"/>
      <c r="R10" s="19"/>
      <c r="U10" s="76"/>
      <c r="V10" s="58" t="s">
        <v>7</v>
      </c>
      <c r="W10" s="59" t="s">
        <v>51</v>
      </c>
      <c r="X10" s="60" t="s">
        <v>52</v>
      </c>
      <c r="Y10" s="58" t="s">
        <v>7</v>
      </c>
      <c r="Z10" s="59" t="s">
        <v>51</v>
      </c>
      <c r="AA10" s="60" t="s">
        <v>52</v>
      </c>
      <c r="AB10" s="58" t="s">
        <v>7</v>
      </c>
      <c r="AC10" s="59" t="s">
        <v>51</v>
      </c>
      <c r="AD10" s="69" t="s">
        <v>52</v>
      </c>
      <c r="AE10" s="76"/>
    </row>
    <row r="11" spans="1:31">
      <c r="A11" s="30" t="s">
        <v>28</v>
      </c>
      <c r="B11" s="3" t="s">
        <v>27</v>
      </c>
      <c r="C11" s="7" t="s">
        <v>23</v>
      </c>
      <c r="D11" s="3"/>
      <c r="E11" s="7">
        <v>6</v>
      </c>
      <c r="F11" s="3"/>
      <c r="G11" s="31">
        <f t="shared" si="0"/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6</v>
      </c>
      <c r="O11" s="24"/>
      <c r="P11" s="9"/>
      <c r="Q11" s="17"/>
      <c r="R11" s="25"/>
      <c r="U11" s="40" t="s">
        <v>34</v>
      </c>
      <c r="V11" s="41" t="s">
        <v>10</v>
      </c>
      <c r="W11" s="42">
        <v>12</v>
      </c>
      <c r="X11" s="43" t="s">
        <v>13</v>
      </c>
      <c r="Y11" s="41" t="s">
        <v>22</v>
      </c>
      <c r="Z11" s="42">
        <v>8</v>
      </c>
      <c r="AA11" s="43" t="s">
        <v>19</v>
      </c>
      <c r="AB11" s="41" t="s">
        <v>22</v>
      </c>
      <c r="AC11" s="42">
        <v>5</v>
      </c>
      <c r="AD11" s="3" t="s">
        <v>20</v>
      </c>
      <c r="AE11" s="73">
        <f>SUM(Z11:Z12,AC11:AC12,W11:W12)</f>
        <v>25</v>
      </c>
    </row>
    <row r="12" spans="1:31">
      <c r="A12" s="15" t="s">
        <v>30</v>
      </c>
      <c r="B12" s="2" t="s">
        <v>29</v>
      </c>
      <c r="C12" s="8" t="s">
        <v>4</v>
      </c>
      <c r="D12" s="2"/>
      <c r="E12" s="8">
        <v>8</v>
      </c>
      <c r="F12" s="2"/>
      <c r="G12" s="32">
        <f t="shared" si="0"/>
        <v>8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8</v>
      </c>
      <c r="M12">
        <f t="shared" si="5"/>
        <v>0</v>
      </c>
      <c r="O12" s="26"/>
      <c r="P12" s="6"/>
      <c r="Q12" s="10"/>
      <c r="R12" s="27"/>
      <c r="U12" s="44"/>
      <c r="V12" s="45"/>
      <c r="W12" s="46"/>
      <c r="X12" s="47"/>
      <c r="Y12" s="45"/>
      <c r="Z12" s="46"/>
      <c r="AA12" s="47"/>
      <c r="AB12" s="45"/>
      <c r="AC12" s="46"/>
      <c r="AD12" s="70"/>
      <c r="AE12" s="74"/>
    </row>
    <row r="13" spans="1:31">
      <c r="A13" s="13"/>
      <c r="B13" s="4"/>
      <c r="C13" s="9" t="s">
        <v>6</v>
      </c>
      <c r="D13" s="4"/>
      <c r="E13" s="9">
        <v>2</v>
      </c>
      <c r="F13" s="4"/>
      <c r="G13" s="33">
        <f t="shared" si="0"/>
        <v>2</v>
      </c>
      <c r="I13">
        <f t="shared" si="1"/>
        <v>2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O13" s="26"/>
      <c r="P13" s="6"/>
      <c r="Q13" s="10"/>
      <c r="R13" s="27"/>
      <c r="U13" s="40" t="s">
        <v>35</v>
      </c>
      <c r="V13" s="41" t="s">
        <v>8</v>
      </c>
      <c r="W13" s="42">
        <v>5</v>
      </c>
      <c r="X13" s="43" t="s">
        <v>55</v>
      </c>
      <c r="Y13" s="41" t="s">
        <v>54</v>
      </c>
      <c r="Z13" s="42">
        <v>8</v>
      </c>
      <c r="AA13" s="43" t="s">
        <v>30</v>
      </c>
      <c r="AB13" s="41" t="s">
        <v>22</v>
      </c>
      <c r="AC13" s="42">
        <v>5</v>
      </c>
      <c r="AD13" s="3" t="s">
        <v>20</v>
      </c>
      <c r="AE13" s="74">
        <f t="shared" ref="AE13" si="7">SUM(Z13:Z14,AC13:AC14,W13:W14)</f>
        <v>25</v>
      </c>
    </row>
    <row r="14" spans="1:31">
      <c r="A14" s="30" t="s">
        <v>31</v>
      </c>
      <c r="B14" s="3" t="s">
        <v>32</v>
      </c>
      <c r="C14" s="7" t="s">
        <v>6</v>
      </c>
      <c r="D14" s="3"/>
      <c r="E14" s="7"/>
      <c r="F14" s="3">
        <v>4</v>
      </c>
      <c r="G14" s="31">
        <f t="shared" si="0"/>
        <v>4</v>
      </c>
      <c r="I14">
        <f t="shared" si="1"/>
        <v>4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O14" s="26"/>
      <c r="P14" s="6"/>
      <c r="Q14" s="10"/>
      <c r="R14" s="27"/>
      <c r="U14" s="40"/>
      <c r="V14" s="41" t="s">
        <v>22</v>
      </c>
      <c r="W14" s="42">
        <v>7</v>
      </c>
      <c r="X14" s="43" t="s">
        <v>19</v>
      </c>
      <c r="Y14" s="41"/>
      <c r="Z14" s="42"/>
      <c r="AA14" s="43"/>
      <c r="AB14" s="41"/>
      <c r="AC14" s="42"/>
      <c r="AD14" s="3"/>
      <c r="AE14" s="74"/>
    </row>
    <row r="15" spans="1:31" ht="15.75" thickBot="1">
      <c r="A15" s="62"/>
      <c r="B15" s="63" t="s">
        <v>33</v>
      </c>
      <c r="C15" s="64" t="s">
        <v>5</v>
      </c>
      <c r="D15" s="63"/>
      <c r="E15" s="64"/>
      <c r="F15" s="63">
        <v>6</v>
      </c>
      <c r="G15" s="65">
        <f t="shared" si="0"/>
        <v>6</v>
      </c>
      <c r="I15">
        <f t="shared" si="1"/>
        <v>0</v>
      </c>
      <c r="J15">
        <f t="shared" si="2"/>
        <v>6</v>
      </c>
      <c r="K15">
        <f t="shared" si="3"/>
        <v>0</v>
      </c>
      <c r="L15">
        <f t="shared" si="4"/>
        <v>0</v>
      </c>
      <c r="M15">
        <f t="shared" si="5"/>
        <v>0</v>
      </c>
      <c r="O15" s="26"/>
      <c r="P15" s="6"/>
      <c r="Q15" s="10"/>
      <c r="R15" s="27"/>
      <c r="U15" s="48" t="s">
        <v>53</v>
      </c>
      <c r="V15" s="49" t="s">
        <v>10</v>
      </c>
      <c r="W15" s="50">
        <v>6</v>
      </c>
      <c r="X15" s="51" t="s">
        <v>13</v>
      </c>
      <c r="Y15" s="49" t="s">
        <v>22</v>
      </c>
      <c r="Z15" s="50">
        <v>8</v>
      </c>
      <c r="AA15" s="56" t="s">
        <v>20</v>
      </c>
      <c r="AB15" s="49" t="s">
        <v>11</v>
      </c>
      <c r="AC15" s="50">
        <v>5</v>
      </c>
      <c r="AD15" s="71" t="s">
        <v>21</v>
      </c>
      <c r="AE15" s="74">
        <f t="shared" ref="AE15" si="8">SUM(Z15:Z16,AC15:AC16,W15:W16)</f>
        <v>25</v>
      </c>
    </row>
    <row r="16" spans="1:31" ht="15.75" thickBot="1">
      <c r="O16" s="26"/>
      <c r="P16" s="6"/>
      <c r="Q16" s="10"/>
      <c r="R16" s="27"/>
      <c r="U16" s="44"/>
      <c r="V16" s="45" t="s">
        <v>22</v>
      </c>
      <c r="W16" s="46">
        <v>6</v>
      </c>
      <c r="X16" s="47" t="s">
        <v>19</v>
      </c>
      <c r="Y16" s="45"/>
      <c r="Z16" s="46"/>
      <c r="AA16" s="47"/>
      <c r="AB16" s="45"/>
      <c r="AC16" s="46"/>
      <c r="AD16" s="4"/>
      <c r="AE16" s="74"/>
    </row>
    <row r="17" spans="1:31" ht="15.75" thickBot="1">
      <c r="A17" s="66" t="s">
        <v>50</v>
      </c>
      <c r="B17" s="67"/>
      <c r="C17" s="67"/>
      <c r="D17" s="68">
        <f>SUM(D2:D15)</f>
        <v>84</v>
      </c>
      <c r="E17" s="68">
        <f>SUM(E2:E15)</f>
        <v>58</v>
      </c>
      <c r="F17" s="68">
        <f>SUM(F2:F15)</f>
        <v>34</v>
      </c>
      <c r="G17" s="68">
        <f>SUM(G2:G15)</f>
        <v>176</v>
      </c>
      <c r="O17" s="28"/>
      <c r="P17" s="8"/>
      <c r="Q17" s="20"/>
      <c r="R17" s="29"/>
      <c r="U17" s="40" t="s">
        <v>37</v>
      </c>
      <c r="V17" s="41" t="s">
        <v>11</v>
      </c>
      <c r="W17" s="42">
        <v>10</v>
      </c>
      <c r="X17" s="57" t="s">
        <v>16</v>
      </c>
      <c r="Y17" s="49" t="s">
        <v>22</v>
      </c>
      <c r="Z17" s="50">
        <v>8</v>
      </c>
      <c r="AA17" s="51" t="s">
        <v>20</v>
      </c>
      <c r="AB17" s="41" t="s">
        <v>8</v>
      </c>
      <c r="AC17" s="42">
        <v>4</v>
      </c>
      <c r="AD17" s="3" t="s">
        <v>21</v>
      </c>
      <c r="AE17" s="74">
        <f t="shared" ref="AE17" si="9">SUM(Z17:Z18,AC17:AC18,W17:W18)</f>
        <v>24</v>
      </c>
    </row>
    <row r="18" spans="1:31" ht="15.75" thickBot="1">
      <c r="O18" s="21"/>
      <c r="P18" s="22"/>
      <c r="Q18" s="22"/>
      <c r="R18" s="23"/>
      <c r="U18" s="40"/>
      <c r="V18" s="41" t="s">
        <v>22</v>
      </c>
      <c r="W18" s="42">
        <v>2</v>
      </c>
      <c r="X18" s="43" t="s">
        <v>19</v>
      </c>
      <c r="Y18" s="41"/>
      <c r="Z18" s="42"/>
      <c r="AA18" s="43"/>
      <c r="AB18" s="41"/>
      <c r="AC18" s="42"/>
      <c r="AD18" s="3"/>
      <c r="AE18" s="74"/>
    </row>
    <row r="19" spans="1:31">
      <c r="U19" s="48" t="s">
        <v>38</v>
      </c>
      <c r="V19" s="49" t="s">
        <v>9</v>
      </c>
      <c r="W19" s="50">
        <v>5</v>
      </c>
      <c r="X19" s="51" t="s">
        <v>17</v>
      </c>
      <c r="Y19" s="49" t="s">
        <v>22</v>
      </c>
      <c r="Z19" s="50">
        <v>9</v>
      </c>
      <c r="AA19" s="51" t="s">
        <v>20</v>
      </c>
      <c r="AB19" s="49" t="s">
        <v>9</v>
      </c>
      <c r="AC19" s="50">
        <v>6</v>
      </c>
      <c r="AD19" s="2" t="s">
        <v>31</v>
      </c>
      <c r="AE19" s="74">
        <f t="shared" ref="AE19" si="10">SUM(Z19:Z20,AC19:AC20,W19:W20)</f>
        <v>27</v>
      </c>
    </row>
    <row r="20" spans="1:31">
      <c r="U20" s="44"/>
      <c r="V20" s="45" t="s">
        <v>22</v>
      </c>
      <c r="W20" s="46">
        <v>7</v>
      </c>
      <c r="X20" s="47" t="s">
        <v>19</v>
      </c>
      <c r="Y20" s="45"/>
      <c r="Z20" s="46"/>
      <c r="AA20" s="47"/>
      <c r="AB20" s="45"/>
      <c r="AC20" s="46"/>
      <c r="AD20" s="4"/>
      <c r="AE20" s="74"/>
    </row>
    <row r="21" spans="1:31">
      <c r="U21" s="40" t="s">
        <v>39</v>
      </c>
      <c r="V21" s="41" t="s">
        <v>22</v>
      </c>
      <c r="W21" s="42">
        <v>12</v>
      </c>
      <c r="X21" s="43" t="s">
        <v>19</v>
      </c>
      <c r="Y21" s="41" t="s">
        <v>22</v>
      </c>
      <c r="Z21" s="42">
        <v>9</v>
      </c>
      <c r="AA21" s="57" t="s">
        <v>20</v>
      </c>
      <c r="AB21" s="41" t="s">
        <v>8</v>
      </c>
      <c r="AC21" s="42">
        <v>4</v>
      </c>
      <c r="AD21" s="72" t="s">
        <v>31</v>
      </c>
      <c r="AE21" s="74">
        <f t="shared" ref="AE21" si="11">SUM(Z21:Z22,AC21:AC22,W21:W22)</f>
        <v>25</v>
      </c>
    </row>
    <row r="22" spans="1:31">
      <c r="U22" s="40"/>
      <c r="V22" s="41"/>
      <c r="W22" s="42"/>
      <c r="X22" s="43"/>
      <c r="Y22" s="41"/>
      <c r="Z22" s="42"/>
      <c r="AA22" s="43"/>
      <c r="AB22" s="41"/>
      <c r="AC22" s="42"/>
      <c r="AD22" s="3"/>
      <c r="AE22" s="74"/>
    </row>
    <row r="23" spans="1:31">
      <c r="O23" s="1"/>
      <c r="U23" s="48" t="s">
        <v>36</v>
      </c>
      <c r="V23" s="49" t="s">
        <v>10</v>
      </c>
      <c r="W23" s="50">
        <v>12</v>
      </c>
      <c r="X23" s="51" t="s">
        <v>13</v>
      </c>
      <c r="Y23" s="49" t="s">
        <v>22</v>
      </c>
      <c r="Z23" s="50">
        <v>6</v>
      </c>
      <c r="AA23" s="51" t="s">
        <v>28</v>
      </c>
      <c r="AB23" s="49" t="s">
        <v>11</v>
      </c>
      <c r="AC23" s="50">
        <v>5</v>
      </c>
      <c r="AD23" s="2" t="s">
        <v>21</v>
      </c>
      <c r="AE23" s="74">
        <f t="shared" ref="AE23" si="12">SUM(Z23:Z24,AC23:AC24,W23:W24)</f>
        <v>25</v>
      </c>
    </row>
    <row r="24" spans="1:31" ht="15.75" thickBot="1">
      <c r="U24" s="52"/>
      <c r="V24" s="53"/>
      <c r="W24" s="54"/>
      <c r="X24" s="55"/>
      <c r="Y24" s="53" t="s">
        <v>8</v>
      </c>
      <c r="Z24" s="54">
        <v>2</v>
      </c>
      <c r="AA24" s="55" t="s">
        <v>30</v>
      </c>
      <c r="AB24" s="53"/>
      <c r="AC24" s="54"/>
      <c r="AD24" s="63"/>
      <c r="AE24" s="77"/>
    </row>
    <row r="26" spans="1:31">
      <c r="W26">
        <f>SUM(W11:W23)</f>
        <v>84</v>
      </c>
      <c r="Z26">
        <f>SUM(Z11:Z24)</f>
        <v>58</v>
      </c>
      <c r="AC26">
        <f>SUM(AC11:AC24)</f>
        <v>34</v>
      </c>
      <c r="AD26" s="1"/>
    </row>
  </sheetData>
  <mergeCells count="14">
    <mergeCell ref="AB9:AD9"/>
    <mergeCell ref="O9:O10"/>
    <mergeCell ref="P9:R9"/>
    <mergeCell ref="U9:U10"/>
    <mergeCell ref="V9:X9"/>
    <mergeCell ref="Y9:AA9"/>
    <mergeCell ref="AE11:AE12"/>
    <mergeCell ref="AE9:AE10"/>
    <mergeCell ref="AE23:AE24"/>
    <mergeCell ref="AE21:AE22"/>
    <mergeCell ref="AE19:AE20"/>
    <mergeCell ref="AE17:AE18"/>
    <mergeCell ref="AE15:AE16"/>
    <mergeCell ref="AE13:AE14"/>
  </mergeCells>
  <conditionalFormatting sqref="Z26">
    <cfRule type="cellIs" dxfId="5" priority="7" operator="notEqual">
      <formula>$E$17</formula>
    </cfRule>
    <cfRule type="cellIs" dxfId="4" priority="8" operator="equal">
      <formula>$E$17</formula>
    </cfRule>
  </conditionalFormatting>
  <conditionalFormatting sqref="W26">
    <cfRule type="cellIs" dxfId="3" priority="9" operator="notEqual">
      <formula>$D$17</formula>
    </cfRule>
    <cfRule type="cellIs" dxfId="2" priority="10" operator="equal">
      <formula>$D$17</formula>
    </cfRule>
  </conditionalFormatting>
  <conditionalFormatting sqref="AC26">
    <cfRule type="cellIs" dxfId="1" priority="11" operator="notEqual">
      <formula>$F$17</formula>
    </cfRule>
    <cfRule type="cellIs" dxfId="0" priority="12" operator="equal">
      <formula>$F$17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2011-12-14T16:43:52Z</cp:lastPrinted>
  <dcterms:created xsi:type="dcterms:W3CDTF">2011-12-09T09:20:43Z</dcterms:created>
  <dcterms:modified xsi:type="dcterms:W3CDTF">2011-12-17T17:47:22Z</dcterms:modified>
</cp:coreProperties>
</file>