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P5" i="1"/>
  <c r="P4"/>
  <c r="P3"/>
  <c r="P2"/>
  <c r="AA10"/>
  <c r="AA12"/>
  <c r="AA14"/>
  <c r="AA16"/>
  <c r="AA18"/>
  <c r="AA20"/>
  <c r="AA8"/>
  <c r="Y24"/>
  <c r="V24"/>
  <c r="J28" l="1"/>
  <c r="I28"/>
  <c r="K28"/>
  <c r="L28"/>
  <c r="H28"/>
  <c r="F28"/>
  <c r="E28"/>
  <c r="D28"/>
  <c r="F26"/>
  <c r="F25"/>
  <c r="F24"/>
  <c r="F23"/>
  <c r="F22" l="1"/>
  <c r="F21"/>
  <c r="F20"/>
  <c r="F19"/>
  <c r="F18"/>
  <c r="F17"/>
  <c r="F16"/>
  <c r="F15"/>
  <c r="F14"/>
  <c r="F13"/>
  <c r="F12"/>
  <c r="F11"/>
  <c r="K25"/>
  <c r="L25"/>
  <c r="K26"/>
  <c r="L26"/>
  <c r="K3" l="1"/>
  <c r="L3"/>
  <c r="L4"/>
  <c r="K5"/>
  <c r="L5"/>
  <c r="K6"/>
  <c r="L6"/>
  <c r="L7"/>
  <c r="K8"/>
  <c r="L8"/>
  <c r="K9"/>
  <c r="L9"/>
  <c r="L10"/>
  <c r="K11"/>
  <c r="L11"/>
  <c r="K12"/>
  <c r="L12"/>
  <c r="K13"/>
  <c r="L13"/>
  <c r="K14"/>
  <c r="L14"/>
  <c r="K15"/>
  <c r="K16"/>
  <c r="L16"/>
  <c r="K17"/>
  <c r="L17"/>
  <c r="K18"/>
  <c r="K19"/>
  <c r="L19"/>
  <c r="K20"/>
  <c r="L20"/>
  <c r="K21"/>
  <c r="L21"/>
  <c r="K22"/>
  <c r="L22"/>
  <c r="K23"/>
  <c r="L23"/>
  <c r="K24"/>
  <c r="L24"/>
  <c r="K2"/>
  <c r="L2"/>
  <c r="F3"/>
  <c r="H3" s="1"/>
  <c r="F4"/>
  <c r="K4" s="1"/>
  <c r="F5"/>
  <c r="J5" s="1"/>
  <c r="F6"/>
  <c r="H6" s="1"/>
  <c r="F7"/>
  <c r="J7" s="1"/>
  <c r="F8"/>
  <c r="J8" s="1"/>
  <c r="F9"/>
  <c r="H9" s="1"/>
  <c r="F10"/>
  <c r="K10" s="1"/>
  <c r="J13"/>
  <c r="H14"/>
  <c r="L15"/>
  <c r="J16"/>
  <c r="H17"/>
  <c r="L18"/>
  <c r="J19"/>
  <c r="H20"/>
  <c r="J21"/>
  <c r="H22"/>
  <c r="H23"/>
  <c r="I24"/>
  <c r="F2"/>
  <c r="I2" s="1"/>
  <c r="I3"/>
  <c r="J3"/>
  <c r="H4"/>
  <c r="I4"/>
  <c r="J4"/>
  <c r="H5"/>
  <c r="I5"/>
  <c r="I6"/>
  <c r="J6"/>
  <c r="H7"/>
  <c r="I7"/>
  <c r="H8"/>
  <c r="I8"/>
  <c r="I9"/>
  <c r="J9"/>
  <c r="H10"/>
  <c r="I10"/>
  <c r="J10"/>
  <c r="H11"/>
  <c r="I11"/>
  <c r="J11"/>
  <c r="H12"/>
  <c r="I12"/>
  <c r="J12"/>
  <c r="H13"/>
  <c r="I13"/>
  <c r="I14"/>
  <c r="J14"/>
  <c r="H15"/>
  <c r="I15"/>
  <c r="J15"/>
  <c r="H16"/>
  <c r="I16"/>
  <c r="I17"/>
  <c r="J17"/>
  <c r="H18"/>
  <c r="I18"/>
  <c r="J18"/>
  <c r="H19"/>
  <c r="I19"/>
  <c r="I20"/>
  <c r="J20"/>
  <c r="H21"/>
  <c r="I21"/>
  <c r="I22"/>
  <c r="J22"/>
  <c r="I23"/>
  <c r="J23"/>
  <c r="H24"/>
  <c r="J24"/>
  <c r="H25"/>
  <c r="I25"/>
  <c r="J25"/>
  <c r="H26"/>
  <c r="I26"/>
  <c r="J26"/>
  <c r="J2"/>
  <c r="H2"/>
  <c r="Q5" l="1"/>
  <c r="P6"/>
  <c r="Q6" s="1"/>
  <c r="K7"/>
  <c r="Q4"/>
  <c r="Q3"/>
  <c r="P7" l="1"/>
  <c r="Q2"/>
  <c r="Q7" s="1"/>
</calcChain>
</file>

<file path=xl/sharedStrings.xml><?xml version="1.0" encoding="utf-8"?>
<sst xmlns="http://schemas.openxmlformats.org/spreadsheetml/2006/main" count="138" uniqueCount="61">
  <si>
    <t>Task Code</t>
  </si>
  <si>
    <t>Task Name</t>
  </si>
  <si>
    <t>Ruoli</t>
  </si>
  <si>
    <t>Ore di lavoro</t>
  </si>
  <si>
    <t>Verificatore</t>
  </si>
  <si>
    <t>Amministratore</t>
  </si>
  <si>
    <t>Responsabile</t>
  </si>
  <si>
    <t>Ruolo</t>
  </si>
  <si>
    <t>RE</t>
  </si>
  <si>
    <t>AM</t>
  </si>
  <si>
    <t>VE</t>
  </si>
  <si>
    <t>Ore totali di lavoro</t>
  </si>
  <si>
    <t>PDC 1</t>
  </si>
  <si>
    <t>Ambiente di Progettazione e Codifica</t>
  </si>
  <si>
    <t>I Periodo</t>
  </si>
  <si>
    <t>II Periodo</t>
  </si>
  <si>
    <t>PDC 2.1</t>
  </si>
  <si>
    <t>Progettazione 1</t>
  </si>
  <si>
    <t>Verifica 1</t>
  </si>
  <si>
    <t>Progettazione 2</t>
  </si>
  <si>
    <t>Verifica 2</t>
  </si>
  <si>
    <t>PDC 2.2</t>
  </si>
  <si>
    <t>PDC 2.3</t>
  </si>
  <si>
    <t>PDC 2.4</t>
  </si>
  <si>
    <t>Progettista</t>
  </si>
  <si>
    <t>PR</t>
  </si>
  <si>
    <t>PROG</t>
  </si>
  <si>
    <t>PDC 3.1</t>
  </si>
  <si>
    <t>PDC 3.2</t>
  </si>
  <si>
    <t>Stesura DdP v1.0</t>
  </si>
  <si>
    <t>Verifica DdP v1.0</t>
  </si>
  <si>
    <t>PDC 4.1</t>
  </si>
  <si>
    <t>Codifica 1</t>
  </si>
  <si>
    <t>Programmatore</t>
  </si>
  <si>
    <t>Codifica 2</t>
  </si>
  <si>
    <t>PDC 4.2</t>
  </si>
  <si>
    <t>PDC 4.3</t>
  </si>
  <si>
    <t>PDC 4.4</t>
  </si>
  <si>
    <t>PDC 5</t>
  </si>
  <si>
    <t>Aggiornamento PdQ v3.0</t>
  </si>
  <si>
    <t>PDC 6</t>
  </si>
  <si>
    <t>Aggiornamento PdP v3.0</t>
  </si>
  <si>
    <t>PDC 7</t>
  </si>
  <si>
    <t>Manuale Utente</t>
  </si>
  <si>
    <t>Costo</t>
  </si>
  <si>
    <t>costo orario</t>
  </si>
  <si>
    <t>Totale</t>
  </si>
  <si>
    <t>Membro</t>
  </si>
  <si>
    <t>Begolo Marco</t>
  </si>
  <si>
    <t>Facchin Gabriele</t>
  </si>
  <si>
    <t>Maggiolo Giorgio</t>
  </si>
  <si>
    <t>Dalla Pietà Massimo</t>
  </si>
  <si>
    <t>Braghetto Lorenzo</t>
  </si>
  <si>
    <t>Quadrio Giacomo</t>
  </si>
  <si>
    <t>Totale ore</t>
  </si>
  <si>
    <t>Ore</t>
  </si>
  <si>
    <t>Fase</t>
  </si>
  <si>
    <t>Cornaglia Alessando</t>
  </si>
  <si>
    <t xml:space="preserve">VE </t>
  </si>
  <si>
    <t>tutte</t>
  </si>
  <si>
    <t>PDC 3.2, 5 e 7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</si>
</sst>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5" xfId="0" applyBorder="1"/>
    <xf numFmtId="164" fontId="0" fillId="0" borderId="6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0" fontId="2" fillId="0" borderId="13" xfId="0" applyFont="1" applyBorder="1"/>
    <xf numFmtId="0" fontId="2" fillId="0" borderId="14" xfId="0" applyFont="1" applyBorder="1"/>
    <xf numFmtId="164" fontId="2" fillId="0" borderId="15" xfId="0" applyNumberFormat="1" applyFont="1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0" fontId="0" fillId="0" borderId="9" xfId="0" applyBorder="1"/>
    <xf numFmtId="0" fontId="0" fillId="0" borderId="18" xfId="0" applyBorder="1"/>
    <xf numFmtId="0" fontId="0" fillId="0" borderId="12" xfId="0" applyBorder="1"/>
    <xf numFmtId="0" fontId="0" fillId="0" borderId="19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/>
    <xf numFmtId="0" fontId="1" fillId="0" borderId="26" xfId="0" applyFont="1" applyBorder="1"/>
    <xf numFmtId="0" fontId="0" fillId="0" borderId="28" xfId="0" applyBorder="1"/>
    <xf numFmtId="0" fontId="0" fillId="0" borderId="30" xfId="0" applyBorder="1"/>
    <xf numFmtId="0" fontId="0" fillId="0" borderId="25" xfId="0" applyFill="1" applyBorder="1"/>
    <xf numFmtId="0" fontId="0" fillId="0" borderId="19" xfId="0" applyFill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0" xfId="0" applyFill="1" applyBorder="1"/>
    <xf numFmtId="0" fontId="0" fillId="0" borderId="21" xfId="0" applyFill="1" applyBorder="1"/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9" xfId="0" applyBorder="1"/>
    <xf numFmtId="0" fontId="0" fillId="0" borderId="19" xfId="0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Fill="1" applyBorder="1"/>
    <xf numFmtId="0" fontId="0" fillId="0" borderId="17" xfId="0" applyFill="1" applyBorder="1"/>
    <xf numFmtId="0" fontId="0" fillId="0" borderId="11" xfId="0" applyFill="1" applyBorder="1"/>
    <xf numFmtId="0" fontId="2" fillId="0" borderId="31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3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/>
    <xf numFmtId="0" fontId="2" fillId="0" borderId="34" xfId="0" applyFont="1" applyBorder="1"/>
    <xf numFmtId="0" fontId="0" fillId="0" borderId="0" xfId="0" applyFont="1"/>
    <xf numFmtId="0" fontId="2" fillId="0" borderId="48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1">
    <cellStyle name="Normale" xfId="0" builtinId="0"/>
  </cellStyles>
  <dxfs count="4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2"/>
  <sheetViews>
    <sheetView tabSelected="1" topLeftCell="D1" workbookViewId="0">
      <selection activeCell="P8" sqref="P8"/>
    </sheetView>
  </sheetViews>
  <sheetFormatPr defaultRowHeight="1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</cols>
  <sheetData>
    <row r="1" spans="1:27" ht="15.75" thickBot="1">
      <c r="A1" s="14" t="s">
        <v>0</v>
      </c>
      <c r="B1" s="62" t="s">
        <v>1</v>
      </c>
      <c r="C1" s="15" t="s">
        <v>2</v>
      </c>
      <c r="D1" s="62" t="s">
        <v>14</v>
      </c>
      <c r="E1" s="15" t="s">
        <v>15</v>
      </c>
      <c r="F1" s="63" t="s">
        <v>3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O1" s="14" t="s">
        <v>7</v>
      </c>
      <c r="P1" s="15" t="s">
        <v>11</v>
      </c>
      <c r="Q1" s="64" t="s">
        <v>44</v>
      </c>
      <c r="R1" t="s">
        <v>45</v>
      </c>
    </row>
    <row r="2" spans="1:27">
      <c r="A2" s="29" t="s">
        <v>12</v>
      </c>
      <c r="B2" s="17" t="s">
        <v>13</v>
      </c>
      <c r="C2" s="28" t="s">
        <v>5</v>
      </c>
      <c r="D2" s="43">
        <v>8</v>
      </c>
      <c r="E2" s="36"/>
      <c r="F2" s="24">
        <f>SUM(D2:E2)</f>
        <v>8</v>
      </c>
      <c r="H2">
        <f>IF($C2="Responsabile",$F2,0)</f>
        <v>0</v>
      </c>
      <c r="I2">
        <f>IF($C2="Amministratore",$F2,0)</f>
        <v>8</v>
      </c>
      <c r="J2">
        <f>IF($C2="Verificatore",$F2,0)</f>
        <v>0</v>
      </c>
      <c r="K2">
        <f>IF($C2="Progettista",$F2,0)</f>
        <v>0</v>
      </c>
      <c r="L2">
        <f>IF($C2="Programmatore",$F2,0)</f>
        <v>0</v>
      </c>
      <c r="O2" s="5" t="s">
        <v>6</v>
      </c>
      <c r="P2" s="6">
        <f>SUM(H2:H26)</f>
        <v>27</v>
      </c>
      <c r="Q2" s="7">
        <f>P2*R2</f>
        <v>810</v>
      </c>
      <c r="R2">
        <v>30</v>
      </c>
    </row>
    <row r="3" spans="1:27">
      <c r="A3" s="29"/>
      <c r="B3" s="17"/>
      <c r="C3" s="28" t="s">
        <v>6</v>
      </c>
      <c r="D3" s="43">
        <v>2</v>
      </c>
      <c r="E3" s="36"/>
      <c r="F3" s="24">
        <f t="shared" ref="F3:F10" si="0">SUM(D3:E3)</f>
        <v>2</v>
      </c>
      <c r="H3">
        <f t="shared" ref="H3:H26" si="1">IF($C3="Responsabile",$F3,0)</f>
        <v>2</v>
      </c>
      <c r="I3">
        <f t="shared" ref="I3:I26" si="2">IF($C3="Amministratore",$F3,0)</f>
        <v>0</v>
      </c>
      <c r="J3">
        <f t="shared" ref="J3:J26" si="3">IF($C3="Verificatore",$F3,0)</f>
        <v>0</v>
      </c>
      <c r="K3">
        <f t="shared" ref="K3:K26" si="4">IF($C3="Progettista",$F3,0)</f>
        <v>0</v>
      </c>
      <c r="L3">
        <f t="shared" ref="L3:L26" si="5">IF($C3="Programmatore",$F3,0)</f>
        <v>0</v>
      </c>
      <c r="O3" s="2" t="s">
        <v>5</v>
      </c>
      <c r="P3" s="1">
        <f>SUM(I2:I26)</f>
        <v>11</v>
      </c>
      <c r="Q3" s="3">
        <f t="shared" ref="Q3:Q6" si="6">P3*R3</f>
        <v>220</v>
      </c>
      <c r="R3">
        <v>20</v>
      </c>
    </row>
    <row r="4" spans="1:27">
      <c r="A4" s="2" t="s">
        <v>16</v>
      </c>
      <c r="B4" s="25" t="s">
        <v>17</v>
      </c>
      <c r="C4" s="1" t="s">
        <v>24</v>
      </c>
      <c r="D4" s="44">
        <v>60</v>
      </c>
      <c r="E4" s="59"/>
      <c r="F4" s="30">
        <f t="shared" si="0"/>
        <v>60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60</v>
      </c>
      <c r="L4">
        <f t="shared" si="5"/>
        <v>0</v>
      </c>
      <c r="O4" s="2" t="s">
        <v>4</v>
      </c>
      <c r="P4" s="1">
        <f>SUM(J2:J26)</f>
        <v>104</v>
      </c>
      <c r="Q4" s="3">
        <f t="shared" si="6"/>
        <v>1560</v>
      </c>
      <c r="R4">
        <v>15</v>
      </c>
    </row>
    <row r="5" spans="1:27" ht="15.75" thickBot="1">
      <c r="A5" s="29" t="s">
        <v>21</v>
      </c>
      <c r="B5" s="17" t="s">
        <v>18</v>
      </c>
      <c r="C5" s="28" t="s">
        <v>4</v>
      </c>
      <c r="D5" s="43">
        <v>25</v>
      </c>
      <c r="E5" s="36"/>
      <c r="F5" s="24">
        <f t="shared" si="0"/>
        <v>25</v>
      </c>
      <c r="H5">
        <f t="shared" si="1"/>
        <v>0</v>
      </c>
      <c r="I5">
        <f t="shared" si="2"/>
        <v>0</v>
      </c>
      <c r="J5">
        <f t="shared" si="3"/>
        <v>25</v>
      </c>
      <c r="K5">
        <f t="shared" si="4"/>
        <v>0</v>
      </c>
      <c r="L5">
        <f t="shared" si="5"/>
        <v>0</v>
      </c>
      <c r="O5" s="2" t="s">
        <v>24</v>
      </c>
      <c r="P5" s="1">
        <f>SUM(K2:K26)</f>
        <v>117</v>
      </c>
      <c r="Q5" s="3">
        <f t="shared" si="6"/>
        <v>2574</v>
      </c>
      <c r="R5">
        <v>22</v>
      </c>
    </row>
    <row r="6" spans="1:27" ht="15.75" thickBot="1">
      <c r="A6" s="29"/>
      <c r="B6" s="17"/>
      <c r="C6" s="28" t="s">
        <v>6</v>
      </c>
      <c r="D6" s="43">
        <v>2</v>
      </c>
      <c r="E6" s="36"/>
      <c r="F6" s="24">
        <f t="shared" si="0"/>
        <v>2</v>
      </c>
      <c r="H6">
        <f>IF($C6="Responsabile",$F6,0)</f>
        <v>2</v>
      </c>
      <c r="I6">
        <f>IF($C6="Amministratore",$F6,0)</f>
        <v>0</v>
      </c>
      <c r="J6">
        <f>IF($C6="Verificatore",$F6,0)</f>
        <v>0</v>
      </c>
      <c r="K6">
        <f t="shared" si="4"/>
        <v>0</v>
      </c>
      <c r="L6">
        <f t="shared" si="5"/>
        <v>0</v>
      </c>
      <c r="O6" s="11" t="s">
        <v>33</v>
      </c>
      <c r="P6" s="12">
        <f>SUM(L2:L114)</f>
        <v>200</v>
      </c>
      <c r="Q6" s="13">
        <f t="shared" si="6"/>
        <v>3000</v>
      </c>
      <c r="R6">
        <v>15</v>
      </c>
      <c r="T6" s="82" t="s">
        <v>47</v>
      </c>
      <c r="U6" s="78" t="s">
        <v>14</v>
      </c>
      <c r="V6" s="79"/>
      <c r="W6" s="80"/>
      <c r="X6" s="78" t="s">
        <v>15</v>
      </c>
      <c r="Y6" s="79"/>
      <c r="Z6" s="81"/>
      <c r="AA6" s="82" t="s">
        <v>46</v>
      </c>
    </row>
    <row r="7" spans="1:27" ht="15.75" thickBot="1">
      <c r="A7" s="2" t="s">
        <v>22</v>
      </c>
      <c r="B7" s="25" t="s">
        <v>19</v>
      </c>
      <c r="C7" s="1" t="s">
        <v>24</v>
      </c>
      <c r="D7" s="44">
        <v>30</v>
      </c>
      <c r="E7" s="59"/>
      <c r="F7" s="30">
        <f t="shared" si="0"/>
        <v>30</v>
      </c>
      <c r="H7">
        <f>IF($C7="Responsabile",$F7,0)</f>
        <v>0</v>
      </c>
      <c r="I7">
        <f>IF($C7="Amministratore",$F7,0)</f>
        <v>0</v>
      </c>
      <c r="J7">
        <f>IF($C7="Verificatore",$F7,0)</f>
        <v>0</v>
      </c>
      <c r="K7">
        <f t="shared" si="4"/>
        <v>30</v>
      </c>
      <c r="L7">
        <f t="shared" si="5"/>
        <v>0</v>
      </c>
      <c r="O7" s="14" t="s">
        <v>46</v>
      </c>
      <c r="P7" s="15">
        <f>SUM(P2:P6)</f>
        <v>459</v>
      </c>
      <c r="Q7" s="16">
        <f>SUM(Q2:Q6)</f>
        <v>8164</v>
      </c>
      <c r="T7" s="83"/>
      <c r="U7" s="65" t="s">
        <v>7</v>
      </c>
      <c r="V7" s="66" t="s">
        <v>55</v>
      </c>
      <c r="W7" s="67" t="s">
        <v>56</v>
      </c>
      <c r="X7" s="65" t="s">
        <v>7</v>
      </c>
      <c r="Y7" s="66" t="s">
        <v>55</v>
      </c>
      <c r="Z7" s="71" t="s">
        <v>56</v>
      </c>
      <c r="AA7" s="83"/>
    </row>
    <row r="8" spans="1:27">
      <c r="A8" s="29" t="s">
        <v>23</v>
      </c>
      <c r="B8" s="17" t="s">
        <v>20</v>
      </c>
      <c r="C8" s="28" t="s">
        <v>4</v>
      </c>
      <c r="D8" s="43">
        <v>12</v>
      </c>
      <c r="E8" s="36"/>
      <c r="F8" s="24">
        <f>SUM(D8:E8)</f>
        <v>12</v>
      </c>
      <c r="H8">
        <f>IF($C8="Responsabile",$F8,0)</f>
        <v>0</v>
      </c>
      <c r="I8">
        <f>IF($C8="Amministratore",$F8,0)</f>
        <v>0</v>
      </c>
      <c r="J8">
        <f>IF($C8="Verificatore",$F8,0)</f>
        <v>12</v>
      </c>
      <c r="K8">
        <f t="shared" si="4"/>
        <v>0</v>
      </c>
      <c r="L8">
        <f t="shared" si="5"/>
        <v>0</v>
      </c>
      <c r="P8" s="70"/>
      <c r="T8" s="50" t="s">
        <v>48</v>
      </c>
      <c r="U8" s="39" t="s">
        <v>25</v>
      </c>
      <c r="V8" s="54">
        <v>36</v>
      </c>
      <c r="W8" s="48" t="s">
        <v>16</v>
      </c>
      <c r="X8" s="39" t="s">
        <v>10</v>
      </c>
      <c r="Y8" s="54">
        <v>10</v>
      </c>
      <c r="Z8" s="17" t="s">
        <v>37</v>
      </c>
      <c r="AA8" s="86">
        <f>SUM(V8:V9,Y8:Y9)</f>
        <v>52</v>
      </c>
    </row>
    <row r="9" spans="1:27">
      <c r="A9" s="29"/>
      <c r="B9" s="17"/>
      <c r="C9" s="28" t="s">
        <v>6</v>
      </c>
      <c r="D9" s="43">
        <v>4</v>
      </c>
      <c r="E9" s="36"/>
      <c r="F9" s="24">
        <f t="shared" si="0"/>
        <v>4</v>
      </c>
      <c r="H9">
        <f t="shared" si="1"/>
        <v>4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T9" s="51"/>
      <c r="U9" s="49"/>
      <c r="V9" s="55"/>
      <c r="W9" s="47"/>
      <c r="X9" s="49" t="s">
        <v>25</v>
      </c>
      <c r="Y9" s="55">
        <v>6</v>
      </c>
      <c r="Z9" s="27" t="s">
        <v>42</v>
      </c>
      <c r="AA9" s="84"/>
    </row>
    <row r="10" spans="1:27">
      <c r="A10" s="11" t="s">
        <v>27</v>
      </c>
      <c r="B10" s="26" t="s">
        <v>29</v>
      </c>
      <c r="C10" s="12" t="s">
        <v>24</v>
      </c>
      <c r="D10" s="45"/>
      <c r="E10" s="60">
        <v>15</v>
      </c>
      <c r="F10" s="31">
        <f t="shared" si="0"/>
        <v>15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15</v>
      </c>
      <c r="L10">
        <f t="shared" si="5"/>
        <v>0</v>
      </c>
      <c r="T10" s="50" t="s">
        <v>49</v>
      </c>
      <c r="U10" s="39" t="s">
        <v>10</v>
      </c>
      <c r="V10" s="54">
        <v>25</v>
      </c>
      <c r="W10" s="48" t="s">
        <v>21</v>
      </c>
      <c r="X10" s="39" t="s">
        <v>25</v>
      </c>
      <c r="Y10" s="54">
        <v>15</v>
      </c>
      <c r="Z10" s="17" t="s">
        <v>27</v>
      </c>
      <c r="AA10" s="84">
        <f t="shared" ref="AA10" si="7">SUM(V10:V11,Y10:Y11)</f>
        <v>52</v>
      </c>
    </row>
    <row r="11" spans="1:27" ht="15.75" thickBot="1">
      <c r="A11" s="11" t="s">
        <v>28</v>
      </c>
      <c r="B11" s="26" t="s">
        <v>30</v>
      </c>
      <c r="C11" s="12" t="s">
        <v>4</v>
      </c>
      <c r="D11" s="45"/>
      <c r="E11" s="60">
        <v>5</v>
      </c>
      <c r="F11" s="31">
        <f t="shared" ref="F11:F26" si="8">SUM(D11:E11)</f>
        <v>5</v>
      </c>
      <c r="H11">
        <f t="shared" si="1"/>
        <v>0</v>
      </c>
      <c r="I11">
        <f t="shared" si="2"/>
        <v>0</v>
      </c>
      <c r="J11">
        <f t="shared" si="3"/>
        <v>5</v>
      </c>
      <c r="K11">
        <f t="shared" si="4"/>
        <v>0</v>
      </c>
      <c r="L11">
        <f t="shared" si="5"/>
        <v>0</v>
      </c>
      <c r="T11" s="50"/>
      <c r="U11" s="39" t="s">
        <v>9</v>
      </c>
      <c r="V11" s="54">
        <v>8</v>
      </c>
      <c r="W11" s="48" t="s">
        <v>12</v>
      </c>
      <c r="X11" s="39" t="s">
        <v>26</v>
      </c>
      <c r="Y11" s="54">
        <v>4</v>
      </c>
      <c r="Z11" s="17" t="s">
        <v>36</v>
      </c>
      <c r="AA11" s="84"/>
    </row>
    <row r="12" spans="1:27">
      <c r="A12" s="5"/>
      <c r="B12" s="27"/>
      <c r="C12" s="6" t="s">
        <v>6</v>
      </c>
      <c r="D12" s="46"/>
      <c r="E12" s="61">
        <v>1</v>
      </c>
      <c r="F12" s="32">
        <f t="shared" si="8"/>
        <v>1</v>
      </c>
      <c r="H12">
        <f t="shared" si="1"/>
        <v>1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O12" s="76"/>
      <c r="P12" s="74"/>
      <c r="Q12" s="75"/>
      <c r="T12" s="52" t="s">
        <v>57</v>
      </c>
      <c r="U12" s="38" t="s">
        <v>26</v>
      </c>
      <c r="V12" s="56">
        <v>20</v>
      </c>
      <c r="W12" s="34" t="s">
        <v>31</v>
      </c>
      <c r="X12" s="38" t="s">
        <v>8</v>
      </c>
      <c r="Y12" s="56">
        <v>16</v>
      </c>
      <c r="Z12" s="72" t="s">
        <v>59</v>
      </c>
      <c r="AA12" s="84">
        <f t="shared" ref="AA12" si="9">SUM(V12:V13,Y12:Y13)</f>
        <v>48</v>
      </c>
    </row>
    <row r="13" spans="1:27" ht="15.75" thickBot="1">
      <c r="A13" s="2" t="s">
        <v>31</v>
      </c>
      <c r="B13" s="25" t="s">
        <v>32</v>
      </c>
      <c r="C13" s="1" t="s">
        <v>33</v>
      </c>
      <c r="D13" s="44">
        <v>60</v>
      </c>
      <c r="E13" s="59"/>
      <c r="F13" s="30">
        <f t="shared" si="8"/>
        <v>60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60</v>
      </c>
      <c r="O13" s="77"/>
      <c r="P13" s="4"/>
      <c r="Q13" s="21"/>
      <c r="T13" s="51"/>
      <c r="U13" s="49" t="s">
        <v>58</v>
      </c>
      <c r="V13" s="55">
        <v>12</v>
      </c>
      <c r="W13" s="47" t="s">
        <v>23</v>
      </c>
      <c r="X13" s="49"/>
      <c r="Y13" s="55"/>
      <c r="Z13" s="27"/>
      <c r="AA13" s="84"/>
    </row>
    <row r="14" spans="1:27">
      <c r="A14" s="29" t="s">
        <v>35</v>
      </c>
      <c r="B14" s="17" t="s">
        <v>18</v>
      </c>
      <c r="C14" s="28" t="s">
        <v>4</v>
      </c>
      <c r="D14" s="43">
        <v>30</v>
      </c>
      <c r="E14" s="36"/>
      <c r="F14" s="24">
        <f t="shared" si="8"/>
        <v>30</v>
      </c>
      <c r="H14">
        <f t="shared" si="1"/>
        <v>0</v>
      </c>
      <c r="I14">
        <f t="shared" si="2"/>
        <v>0</v>
      </c>
      <c r="J14">
        <f t="shared" si="3"/>
        <v>30</v>
      </c>
      <c r="K14">
        <f t="shared" si="4"/>
        <v>0</v>
      </c>
      <c r="L14">
        <f t="shared" si="5"/>
        <v>0</v>
      </c>
      <c r="O14" s="5"/>
      <c r="P14" s="6"/>
      <c r="Q14" s="23"/>
      <c r="T14" s="50" t="s">
        <v>51</v>
      </c>
      <c r="U14" s="39" t="s">
        <v>8</v>
      </c>
      <c r="V14" s="54">
        <v>11</v>
      </c>
      <c r="W14" s="58" t="s">
        <v>59</v>
      </c>
      <c r="X14" s="39" t="s">
        <v>26</v>
      </c>
      <c r="Y14" s="54">
        <v>18</v>
      </c>
      <c r="Z14" s="17" t="s">
        <v>36</v>
      </c>
      <c r="AA14" s="84">
        <f t="shared" ref="AA14" si="10">SUM(V14:V15,Y14:Y15)</f>
        <v>53</v>
      </c>
    </row>
    <row r="15" spans="1:27">
      <c r="A15" s="33"/>
      <c r="B15" s="17"/>
      <c r="C15" s="28" t="s">
        <v>6</v>
      </c>
      <c r="D15" s="43">
        <v>3</v>
      </c>
      <c r="E15" s="36"/>
      <c r="F15" s="24">
        <f t="shared" si="8"/>
        <v>3</v>
      </c>
      <c r="H15">
        <f t="shared" ref="H15:H20" si="11">IF($C15="Responsabile",$F15,0)</f>
        <v>3</v>
      </c>
      <c r="I15">
        <f t="shared" ref="I15:I20" si="12">IF($C15="Amministratore",$F15,0)</f>
        <v>0</v>
      </c>
      <c r="J15">
        <f t="shared" ref="J15:J20" si="13">IF($C15="Verificatore",$F15,0)</f>
        <v>0</v>
      </c>
      <c r="K15">
        <f t="shared" si="4"/>
        <v>0</v>
      </c>
      <c r="L15">
        <f t="shared" si="5"/>
        <v>0</v>
      </c>
      <c r="O15" s="2"/>
      <c r="P15" s="1"/>
      <c r="Q15" s="20"/>
      <c r="T15" s="50"/>
      <c r="U15" s="39" t="s">
        <v>25</v>
      </c>
      <c r="V15" s="54">
        <v>24</v>
      </c>
      <c r="W15" s="48" t="s">
        <v>16</v>
      </c>
      <c r="X15" s="39"/>
      <c r="Y15" s="54"/>
      <c r="Z15" s="17"/>
      <c r="AA15" s="84"/>
    </row>
    <row r="16" spans="1:27">
      <c r="A16" s="2" t="s">
        <v>36</v>
      </c>
      <c r="B16" s="25" t="s">
        <v>34</v>
      </c>
      <c r="C16" s="1" t="s">
        <v>33</v>
      </c>
      <c r="D16" s="44"/>
      <c r="E16" s="59">
        <v>40</v>
      </c>
      <c r="F16" s="30">
        <f t="shared" si="8"/>
        <v>40</v>
      </c>
      <c r="H16">
        <f t="shared" si="11"/>
        <v>0</v>
      </c>
      <c r="I16">
        <f t="shared" si="12"/>
        <v>0</v>
      </c>
      <c r="J16">
        <f t="shared" si="13"/>
        <v>0</v>
      </c>
      <c r="K16">
        <f t="shared" si="4"/>
        <v>0</v>
      </c>
      <c r="L16">
        <f t="shared" si="5"/>
        <v>40</v>
      </c>
      <c r="O16" s="2"/>
      <c r="P16" s="1"/>
      <c r="Q16" s="20"/>
      <c r="T16" s="52" t="s">
        <v>52</v>
      </c>
      <c r="U16" s="38" t="s">
        <v>25</v>
      </c>
      <c r="V16" s="56">
        <v>20</v>
      </c>
      <c r="W16" s="34" t="s">
        <v>22</v>
      </c>
      <c r="X16" s="38" t="s">
        <v>10</v>
      </c>
      <c r="Y16" s="56">
        <v>10</v>
      </c>
      <c r="Z16" s="26" t="s">
        <v>37</v>
      </c>
      <c r="AA16" s="84">
        <f t="shared" ref="AA16" si="14">SUM(V16:V17,Y16:Y17)</f>
        <v>51</v>
      </c>
    </row>
    <row r="17" spans="1:30">
      <c r="A17" s="29" t="s">
        <v>37</v>
      </c>
      <c r="B17" s="17" t="s">
        <v>20</v>
      </c>
      <c r="C17" s="28" t="s">
        <v>4</v>
      </c>
      <c r="D17" s="17"/>
      <c r="E17" s="36">
        <v>20</v>
      </c>
      <c r="F17" s="24">
        <f t="shared" si="8"/>
        <v>20</v>
      </c>
      <c r="H17">
        <f t="shared" si="11"/>
        <v>0</v>
      </c>
      <c r="I17">
        <f t="shared" si="12"/>
        <v>0</v>
      </c>
      <c r="J17">
        <f t="shared" si="13"/>
        <v>20</v>
      </c>
      <c r="K17">
        <f t="shared" si="4"/>
        <v>0</v>
      </c>
      <c r="L17">
        <f t="shared" si="5"/>
        <v>0</v>
      </c>
      <c r="O17" s="2"/>
      <c r="P17" s="1"/>
      <c r="Q17" s="20"/>
      <c r="T17" s="51"/>
      <c r="U17" s="49" t="s">
        <v>26</v>
      </c>
      <c r="V17" s="55">
        <v>15</v>
      </c>
      <c r="W17" s="47" t="s">
        <v>31</v>
      </c>
      <c r="X17" s="49" t="s">
        <v>25</v>
      </c>
      <c r="Y17" s="55">
        <v>6</v>
      </c>
      <c r="Z17" s="27" t="s">
        <v>42</v>
      </c>
      <c r="AA17" s="84"/>
    </row>
    <row r="18" spans="1:30">
      <c r="A18" s="29"/>
      <c r="B18" s="17"/>
      <c r="C18" s="28" t="s">
        <v>6</v>
      </c>
      <c r="D18" s="17"/>
      <c r="E18" s="36">
        <v>2</v>
      </c>
      <c r="F18" s="24">
        <f t="shared" si="8"/>
        <v>2</v>
      </c>
      <c r="H18">
        <f t="shared" si="11"/>
        <v>2</v>
      </c>
      <c r="I18">
        <f t="shared" si="12"/>
        <v>0</v>
      </c>
      <c r="J18">
        <f t="shared" si="13"/>
        <v>0</v>
      </c>
      <c r="K18">
        <f t="shared" si="4"/>
        <v>0</v>
      </c>
      <c r="L18">
        <f t="shared" si="5"/>
        <v>0</v>
      </c>
      <c r="O18" s="2"/>
      <c r="P18" s="1"/>
      <c r="Q18" s="20"/>
      <c r="T18" s="50" t="s">
        <v>53</v>
      </c>
      <c r="U18" s="39" t="s">
        <v>26</v>
      </c>
      <c r="V18" s="54">
        <v>25</v>
      </c>
      <c r="W18" s="48" t="s">
        <v>31</v>
      </c>
      <c r="X18" s="39" t="s">
        <v>9</v>
      </c>
      <c r="Y18" s="54">
        <v>3</v>
      </c>
      <c r="Z18" s="73" t="s">
        <v>59</v>
      </c>
      <c r="AA18" s="84">
        <f t="shared" ref="AA18" si="15">SUM(V18:V19,Y18:Y19)</f>
        <v>55</v>
      </c>
    </row>
    <row r="19" spans="1:30">
      <c r="A19" s="11" t="s">
        <v>38</v>
      </c>
      <c r="B19" s="26" t="s">
        <v>39</v>
      </c>
      <c r="C19" s="12" t="s">
        <v>4</v>
      </c>
      <c r="D19" s="26"/>
      <c r="E19" s="60">
        <v>4</v>
      </c>
      <c r="F19" s="31">
        <f t="shared" si="8"/>
        <v>4</v>
      </c>
      <c r="H19">
        <f t="shared" si="11"/>
        <v>0</v>
      </c>
      <c r="I19">
        <f t="shared" si="12"/>
        <v>0</v>
      </c>
      <c r="J19">
        <f t="shared" si="13"/>
        <v>4</v>
      </c>
      <c r="K19">
        <f t="shared" si="4"/>
        <v>0</v>
      </c>
      <c r="L19">
        <f t="shared" si="5"/>
        <v>0</v>
      </c>
      <c r="O19" s="2"/>
      <c r="P19" s="1"/>
      <c r="Q19" s="20"/>
      <c r="T19" s="50"/>
      <c r="U19" s="39" t="s">
        <v>25</v>
      </c>
      <c r="V19" s="54">
        <v>10</v>
      </c>
      <c r="W19" s="48" t="s">
        <v>22</v>
      </c>
      <c r="X19" s="39" t="s">
        <v>10</v>
      </c>
      <c r="Y19" s="54">
        <v>17</v>
      </c>
      <c r="Z19" s="17" t="s">
        <v>60</v>
      </c>
      <c r="AA19" s="84"/>
    </row>
    <row r="20" spans="1:30" ht="15.75" thickBot="1">
      <c r="A20" s="5"/>
      <c r="B20" s="27"/>
      <c r="C20" s="6" t="s">
        <v>6</v>
      </c>
      <c r="D20" s="27"/>
      <c r="E20" s="61">
        <v>8</v>
      </c>
      <c r="F20" s="32">
        <f t="shared" si="8"/>
        <v>8</v>
      </c>
      <c r="H20">
        <f t="shared" si="11"/>
        <v>8</v>
      </c>
      <c r="I20">
        <f t="shared" si="12"/>
        <v>0</v>
      </c>
      <c r="J20">
        <f t="shared" si="13"/>
        <v>0</v>
      </c>
      <c r="K20">
        <f t="shared" si="4"/>
        <v>0</v>
      </c>
      <c r="L20">
        <f t="shared" si="5"/>
        <v>0</v>
      </c>
      <c r="O20" s="11"/>
      <c r="P20" s="12"/>
      <c r="Q20" s="22"/>
      <c r="T20" s="52" t="s">
        <v>50</v>
      </c>
      <c r="U20" s="38" t="s">
        <v>10</v>
      </c>
      <c r="V20" s="56">
        <v>30</v>
      </c>
      <c r="W20" s="34" t="s">
        <v>35</v>
      </c>
      <c r="X20" s="38" t="s">
        <v>26</v>
      </c>
      <c r="Y20" s="56">
        <v>18</v>
      </c>
      <c r="Z20" s="26" t="s">
        <v>36</v>
      </c>
      <c r="AA20" s="84">
        <f t="shared" ref="AA20" si="16">SUM(V20:V21,Y20:Y21)</f>
        <v>48</v>
      </c>
    </row>
    <row r="21" spans="1:30" ht="15.75" thickBot="1">
      <c r="A21" s="29" t="s">
        <v>40</v>
      </c>
      <c r="B21" s="17" t="s">
        <v>41</v>
      </c>
      <c r="C21" s="28" t="s">
        <v>6</v>
      </c>
      <c r="D21" s="17"/>
      <c r="E21" s="36">
        <v>4</v>
      </c>
      <c r="F21" s="24">
        <f t="shared" si="8"/>
        <v>4</v>
      </c>
      <c r="H21">
        <f t="shared" si="1"/>
        <v>4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O21" s="8"/>
      <c r="P21" s="9"/>
      <c r="Q21" s="10"/>
      <c r="T21" s="53"/>
      <c r="U21" s="40"/>
      <c r="V21" s="57"/>
      <c r="W21" s="19"/>
      <c r="X21" s="40"/>
      <c r="Y21" s="57"/>
      <c r="Z21" s="18"/>
      <c r="AA21" s="85"/>
    </row>
    <row r="22" spans="1:30">
      <c r="A22" s="29"/>
      <c r="B22" s="17"/>
      <c r="C22" s="28" t="s">
        <v>5</v>
      </c>
      <c r="D22" s="17"/>
      <c r="E22" s="36">
        <v>1</v>
      </c>
      <c r="F22" s="24">
        <f t="shared" si="8"/>
        <v>1</v>
      </c>
      <c r="H22">
        <f t="shared" si="1"/>
        <v>0</v>
      </c>
      <c r="I22">
        <f t="shared" si="2"/>
        <v>1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30">
      <c r="A23" s="38" t="s">
        <v>42</v>
      </c>
      <c r="B23" s="12" t="s">
        <v>43</v>
      </c>
      <c r="C23" s="12" t="s">
        <v>24</v>
      </c>
      <c r="D23" s="26"/>
      <c r="E23" s="60">
        <v>12</v>
      </c>
      <c r="F23" s="34">
        <f t="shared" si="8"/>
        <v>12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12</v>
      </c>
      <c r="L23">
        <f t="shared" si="5"/>
        <v>0</v>
      </c>
    </row>
    <row r="24" spans="1:30">
      <c r="A24" s="39"/>
      <c r="B24" s="28"/>
      <c r="C24" s="36" t="s">
        <v>4</v>
      </c>
      <c r="D24" s="17"/>
      <c r="E24" s="36">
        <v>8</v>
      </c>
      <c r="F24" s="37">
        <f t="shared" si="8"/>
        <v>8</v>
      </c>
      <c r="H24">
        <f t="shared" si="1"/>
        <v>0</v>
      </c>
      <c r="I24">
        <f t="shared" si="2"/>
        <v>0</v>
      </c>
      <c r="J24">
        <f t="shared" si="3"/>
        <v>8</v>
      </c>
      <c r="K24">
        <f t="shared" si="4"/>
        <v>0</v>
      </c>
      <c r="L24">
        <f t="shared" si="5"/>
        <v>0</v>
      </c>
      <c r="V24">
        <f>SUM(V8:V20)</f>
        <v>236</v>
      </c>
      <c r="Y24">
        <f>SUM(Y8:Y21)</f>
        <v>123</v>
      </c>
    </row>
    <row r="25" spans="1:30">
      <c r="A25" s="39"/>
      <c r="B25" s="28"/>
      <c r="C25" s="36" t="s">
        <v>5</v>
      </c>
      <c r="D25" s="17"/>
      <c r="E25" s="36">
        <v>2</v>
      </c>
      <c r="F25" s="37">
        <f t="shared" si="8"/>
        <v>2</v>
      </c>
      <c r="H25">
        <f t="shared" si="1"/>
        <v>0</v>
      </c>
      <c r="I25">
        <f t="shared" si="2"/>
        <v>2</v>
      </c>
      <c r="J25">
        <f t="shared" si="3"/>
        <v>0</v>
      </c>
      <c r="K25">
        <f t="shared" si="4"/>
        <v>0</v>
      </c>
      <c r="L25">
        <f t="shared" si="5"/>
        <v>0</v>
      </c>
    </row>
    <row r="26" spans="1:30" ht="15.75" thickBot="1">
      <c r="A26" s="40"/>
      <c r="B26" s="35"/>
      <c r="C26" s="41" t="s">
        <v>6</v>
      </c>
      <c r="D26" s="18"/>
      <c r="E26" s="41">
        <v>1</v>
      </c>
      <c r="F26" s="42">
        <f t="shared" si="8"/>
        <v>1</v>
      </c>
      <c r="H26">
        <f t="shared" si="1"/>
        <v>1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AD26" s="70"/>
    </row>
    <row r="27" spans="1:30" ht="15.75" thickBot="1"/>
    <row r="28" spans="1:30" ht="15.75" thickBot="1">
      <c r="A28" s="68" t="s">
        <v>54</v>
      </c>
      <c r="B28" s="62"/>
      <c r="C28" s="62"/>
      <c r="D28" s="69">
        <f>SUM(D2:D26)</f>
        <v>236</v>
      </c>
      <c r="E28" s="62">
        <f>SUM(E2:E26)</f>
        <v>123</v>
      </c>
      <c r="F28" s="69">
        <f>SUM(D28:E28)</f>
        <v>359</v>
      </c>
      <c r="H28">
        <f>SUM(H2:H26)</f>
        <v>27</v>
      </c>
      <c r="I28">
        <f t="shared" ref="I28:L28" si="17">SUM(I2:I26)</f>
        <v>11</v>
      </c>
      <c r="J28">
        <f t="shared" si="17"/>
        <v>104</v>
      </c>
      <c r="K28">
        <f t="shared" si="17"/>
        <v>117</v>
      </c>
      <c r="L28">
        <f t="shared" si="17"/>
        <v>100</v>
      </c>
    </row>
    <row r="32" spans="1:30">
      <c r="E32" s="70"/>
    </row>
  </sheetData>
  <mergeCells count="13">
    <mergeCell ref="AA16:AA17"/>
    <mergeCell ref="AA18:AA19"/>
    <mergeCell ref="AA20:AA21"/>
    <mergeCell ref="AA6:AA7"/>
    <mergeCell ref="AA8:AA9"/>
    <mergeCell ref="AA10:AA11"/>
    <mergeCell ref="AA12:AA13"/>
    <mergeCell ref="AA14:AA15"/>
    <mergeCell ref="P12:Q12"/>
    <mergeCell ref="O12:O13"/>
    <mergeCell ref="U6:W6"/>
    <mergeCell ref="X6:Z6"/>
    <mergeCell ref="T6:T7"/>
  </mergeCells>
  <conditionalFormatting sqref="Y24">
    <cfRule type="cellIs" dxfId="3" priority="3" operator="notEqual">
      <formula>$E$28</formula>
    </cfRule>
    <cfRule type="cellIs" dxfId="2" priority="4" operator="equal">
      <formula>$E$28</formula>
    </cfRule>
  </conditionalFormatting>
  <conditionalFormatting sqref="V24">
    <cfRule type="cellIs" dxfId="1" priority="1" operator="notEqual">
      <formula>$D$28</formula>
    </cfRule>
    <cfRule type="cellIs" dxfId="0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2011-12-09T09:20:43Z</dcterms:created>
  <dcterms:modified xsi:type="dcterms:W3CDTF">2011-12-17T17:47:00Z</dcterms:modified>
</cp:coreProperties>
</file>