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<sst xmlns="http://schemas.openxmlformats.org/spreadsheetml/2006/main" count="177" uniqueCount="44">
  <si>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</si>
  <si>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</si>
  <si>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</si>
  <si>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</si>
  <si>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</si>
  <si>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</si>
  <si>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</si>
  <si>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</si>
  <si>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</si>
  <si>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</si>
  <si>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</si>
  <si>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</si>
  <si>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</si>
  <si>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</si>
  <si>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</si>
  <si>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</si>
  <si>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</si>
  <si>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</si>
  <si>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</si>
  <si>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</si>
  <si>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</si>
  <si>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</si>
  <si>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</si>
  <si>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</si>
  <si>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</si>
  <si>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</si>
  <si>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</si>
  <si>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</si>
  <si>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</si>
  <si>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</si>
  <si>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</si>
  <si>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</si>
  <si>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Gout</t>
  </si>
  <si>
    <t>Member</t>
  </si>
  <si>
    <t>Sprint</t>
  </si>
  <si>
    <t>Commencing</t>
  </si>
  <si>
    <t>Total</t>
  </si>
  <si>
    <t>Francis</t>
  </si>
  <si>
    <t>Egg</t>
  </si>
  <si>
    <t>Neo</t>
  </si>
  <si>
    <t>Memphis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</si>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</sst>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0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6" fillId="0" fontId="0" numFmtId="0" xfId="0" applyBorder="1" applyFont="1"/>
    <xf borderId="7" fillId="0" fontId="0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7">
        <v>2018.0</v>
      </c>
      <c r="E15" s="1">
        <v>10.0</v>
      </c>
      <c r="F15" s="7">
        <v>30.0</v>
      </c>
      <c r="G15" s="8">
        <f>DATE($D$15,$E$15,$F$15)</f>
        <v>43403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SUM(E29:L31)</f>
        <v>122.1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15</v>
      </c>
      <c r="F18" s="11"/>
      <c r="G18" s="11"/>
      <c r="H18" s="12">
        <f>SUM(E29:H31)</f>
        <v>40.7</v>
      </c>
      <c r="I18" s="11" t="s">
        <v>19</v>
      </c>
      <c r="J18" s="11"/>
      <c r="K18" s="11"/>
      <c r="L18" s="12">
        <f>SUM(I29:L31)</f>
        <v>81.4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SUM(M29:V31)</f>
        <v>202.8</v>
      </c>
      <c r="W18" s="15" t="s">
        <v>30</v>
      </c>
      <c r="X18" s="15"/>
      <c r="Y18" s="15"/>
      <c r="Z18" s="16">
        <f>SUM(W29:Z31)</f>
        <v>101.05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7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8">
        <f t="shared" ref="E23:Z23" si="2">$G$15 +($C$2  * (E$21-1))</f>
        <v>43403</v>
      </c>
      <c r="F23" s="8">
        <f t="shared" si="2"/>
        <v>43410</v>
      </c>
      <c r="G23" s="8">
        <f t="shared" si="2"/>
        <v>43417</v>
      </c>
      <c r="H23" s="8">
        <f t="shared" si="2"/>
        <v>43424</v>
      </c>
      <c r="I23" s="8">
        <f t="shared" si="2"/>
        <v>43431</v>
      </c>
      <c r="J23" s="8">
        <f t="shared" si="2"/>
        <v>43438</v>
      </c>
      <c r="K23" s="8">
        <f t="shared" si="2"/>
        <v>43445</v>
      </c>
      <c r="L23" s="8">
        <f t="shared" si="2"/>
        <v>43452</v>
      </c>
      <c r="M23" s="8">
        <f t="shared" si="2"/>
        <v>43459</v>
      </c>
      <c r="N23" s="8">
        <f t="shared" si="2"/>
        <v>43466</v>
      </c>
      <c r="O23" s="8">
        <f t="shared" si="2"/>
        <v>43473</v>
      </c>
      <c r="P23" s="8">
        <f t="shared" si="2"/>
        <v>43480</v>
      </c>
      <c r="Q23" s="8">
        <f t="shared" si="2"/>
        <v>43487</v>
      </c>
      <c r="R23" s="8">
        <f t="shared" si="2"/>
        <v>43494</v>
      </c>
      <c r="S23" s="8">
        <f t="shared" si="2"/>
        <v>43501</v>
      </c>
      <c r="T23" s="8">
        <f t="shared" si="2"/>
        <v>43508</v>
      </c>
      <c r="U23" s="8">
        <f t="shared" si="2"/>
        <v>43515</v>
      </c>
      <c r="V23" s="8">
        <f t="shared" si="2"/>
        <v>43522</v>
      </c>
      <c r="W23" s="8">
        <f t="shared" si="2"/>
        <v>43529</v>
      </c>
      <c r="X23" s="8">
        <f t="shared" si="2"/>
        <v>43536</v>
      </c>
      <c r="Y23" s="8">
        <f t="shared" si="2"/>
        <v>43543</v>
      </c>
      <c r="Z23" s="8">
        <f t="shared" si="2"/>
        <v>43550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ht="15.75" customHeight="1">
      <c r="A24" s="1"/>
      <c r="B24" s="1"/>
      <c r="C24" s="18" t="s">
        <v>37</v>
      </c>
      <c r="D24" s="1"/>
      <c r="E24" s="19" t="s">
        <v>23</v>
      </c>
      <c r="F24" s="20" t="s">
        <v>23</v>
      </c>
      <c r="G24" s="20" t="s">
        <v>12</v>
      </c>
      <c r="H24" s="21" t="s">
        <v>12</v>
      </c>
      <c r="I24" s="21" t="s">
        <v>12</v>
      </c>
      <c r="J24" s="21" t="s">
        <v>12</v>
      </c>
      <c r="K24" s="21" t="s">
        <v>12</v>
      </c>
      <c r="L24" s="21" t="s">
        <v>12</v>
      </c>
      <c r="M24" s="20" t="s">
        <v>20</v>
      </c>
      <c r="N24" s="21" t="s">
        <v>23</v>
      </c>
      <c r="O24" s="21" t="s">
        <v>23</v>
      </c>
      <c r="P24" s="21" t="s">
        <v>12</v>
      </c>
      <c r="Q24" s="21" t="s">
        <v>12</v>
      </c>
      <c r="R24" s="21" t="s">
        <v>12</v>
      </c>
      <c r="S24" s="21" t="s">
        <v>12</v>
      </c>
      <c r="T24" s="21" t="s">
        <v>12</v>
      </c>
      <c r="U24" s="21" t="s">
        <v>12</v>
      </c>
      <c r="V24" s="21" t="s">
        <v>12</v>
      </c>
      <c r="W24" s="21" t="s">
        <v>12</v>
      </c>
      <c r="X24" s="21" t="s">
        <v>12</v>
      </c>
      <c r="Y24" s="20" t="s">
        <v>20</v>
      </c>
      <c r="Z24" s="22" t="s">
        <v>23</v>
      </c>
      <c r="AA24" s="1"/>
      <c r="AB24" s="1"/>
      <c r="AC24" s="3">
        <f t="shared" ref="AC24:AC27" si="3">COUNTIFS($E24:$AB24,$I$9) * $F$9</f>
        <v>76.3125</v>
      </c>
      <c r="AD24" s="3">
        <f t="shared" ref="AD24:AD27" si="4">COUNTIFS($E24:$AB24,$I$10) * $F$10</f>
        <v>0</v>
      </c>
      <c r="AE24" s="3">
        <f t="shared" ref="AE24:AE27" si="5">COUNTIFS($E24:$AB24,$I$11) * $F$11</f>
        <v>30.175</v>
      </c>
      <c r="AF24" s="3">
        <f t="shared" ref="AF24:AF27" si="6">SUM(AC24:AE24)</f>
        <v>106.4875</v>
      </c>
      <c r="AG24" s="1"/>
    </row>
    <row r="25" ht="15.75" customHeight="1">
      <c r="A25" s="1"/>
      <c r="B25" s="1"/>
      <c r="C25" s="18" t="s">
        <v>38</v>
      </c>
      <c r="D25" s="1"/>
      <c r="E25" s="23" t="s">
        <v>23</v>
      </c>
      <c r="F25" s="7" t="s">
        <v>23</v>
      </c>
      <c r="G25" s="7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7" t="s">
        <v>20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7" t="s">
        <v>20</v>
      </c>
      <c r="Z25" s="24" t="s">
        <v>23</v>
      </c>
      <c r="AA25" s="1"/>
      <c r="AB25" s="1"/>
      <c r="AC25" s="3">
        <f t="shared" si="3"/>
        <v>76.3125</v>
      </c>
      <c r="AD25" s="3">
        <f t="shared" si="4"/>
        <v>0</v>
      </c>
      <c r="AE25" s="3">
        <f t="shared" si="5"/>
        <v>30.175</v>
      </c>
      <c r="AF25" s="3">
        <f t="shared" si="6"/>
        <v>106.4875</v>
      </c>
      <c r="AG25" s="1"/>
    </row>
    <row r="26" ht="15.75" customHeight="1">
      <c r="A26" s="1"/>
      <c r="B26" s="1"/>
      <c r="C26" s="18" t="s">
        <v>39</v>
      </c>
      <c r="D26" s="1"/>
      <c r="E26" s="23" t="s">
        <v>23</v>
      </c>
      <c r="F26" s="7" t="s">
        <v>23</v>
      </c>
      <c r="G26" s="7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7" t="s">
        <v>20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7" t="s">
        <v>20</v>
      </c>
      <c r="Z26" s="24" t="s">
        <v>23</v>
      </c>
      <c r="AA26" s="1"/>
      <c r="AB26" s="1"/>
      <c r="AC26" s="3">
        <f t="shared" si="3"/>
        <v>76.3125</v>
      </c>
      <c r="AD26" s="3">
        <f t="shared" si="4"/>
        <v>0</v>
      </c>
      <c r="AE26" s="3">
        <f t="shared" si="5"/>
        <v>30.175</v>
      </c>
      <c r="AF26" s="3">
        <f t="shared" si="6"/>
        <v>106.4875</v>
      </c>
      <c r="AG26" s="1"/>
    </row>
    <row r="27" ht="15.75" customHeight="1">
      <c r="A27" s="1"/>
      <c r="B27" s="1"/>
      <c r="C27" s="18" t="s">
        <v>40</v>
      </c>
      <c r="D27" s="1"/>
      <c r="E27" s="23" t="s">
        <v>23</v>
      </c>
      <c r="F27" s="7" t="s">
        <v>23</v>
      </c>
      <c r="G27" s="7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7" t="s">
        <v>20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7" t="s">
        <v>20</v>
      </c>
      <c r="Z27" s="24" t="s">
        <v>23</v>
      </c>
      <c r="AA27" s="1"/>
      <c r="AB27" s="1"/>
      <c r="AC27" s="3">
        <f t="shared" si="3"/>
        <v>76.3125</v>
      </c>
      <c r="AD27" s="3">
        <f t="shared" si="4"/>
        <v>0</v>
      </c>
      <c r="AE27" s="3">
        <f t="shared" si="5"/>
        <v>30.175</v>
      </c>
      <c r="AF27" s="3">
        <f t="shared" si="6"/>
        <v>106.4875</v>
      </c>
      <c r="AG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3"/>
      <c r="AD28" s="3"/>
      <c r="AE28" s="3"/>
      <c r="AF28" s="3"/>
      <c r="AG28" s="1"/>
    </row>
    <row r="29" ht="15.75" customHeight="1">
      <c r="A29" s="3"/>
      <c r="B29" s="3"/>
      <c r="C29" s="17" t="s">
        <v>4</v>
      </c>
      <c r="D29" s="17" t="str">
        <f t="shared" ref="D29:D31" si="8">$I9</f>
        <v>Minimum</v>
      </c>
      <c r="E29" s="3">
        <f t="shared" ref="E29:Z29" si="7">COUNTIFS(E$24:E$28,$I9) * $F$9</f>
        <v>0</v>
      </c>
      <c r="F29" s="3">
        <f t="shared" si="7"/>
        <v>0</v>
      </c>
      <c r="G29" s="3">
        <f t="shared" si="7"/>
        <v>20.35</v>
      </c>
      <c r="H29" s="3">
        <f t="shared" si="7"/>
        <v>20.35</v>
      </c>
      <c r="I29" s="3">
        <f t="shared" si="7"/>
        <v>20.35</v>
      </c>
      <c r="J29" s="3">
        <f t="shared" si="7"/>
        <v>20.35</v>
      </c>
      <c r="K29" s="3">
        <f t="shared" si="7"/>
        <v>20.35</v>
      </c>
      <c r="L29" s="3">
        <f t="shared" si="7"/>
        <v>20.35</v>
      </c>
      <c r="M29" s="3">
        <f t="shared" si="7"/>
        <v>0</v>
      </c>
      <c r="N29" s="3">
        <f t="shared" si="7"/>
        <v>0</v>
      </c>
      <c r="O29" s="3">
        <f t="shared" si="7"/>
        <v>0</v>
      </c>
      <c r="P29" s="3">
        <f t="shared" si="7"/>
        <v>20.35</v>
      </c>
      <c r="Q29" s="3">
        <f t="shared" si="7"/>
        <v>20.35</v>
      </c>
      <c r="R29" s="3">
        <f t="shared" si="7"/>
        <v>20.35</v>
      </c>
      <c r="S29" s="3">
        <f t="shared" si="7"/>
        <v>20.35</v>
      </c>
      <c r="T29" s="3">
        <f t="shared" si="7"/>
        <v>20.35</v>
      </c>
      <c r="U29" s="3">
        <f t="shared" si="7"/>
        <v>20.35</v>
      </c>
      <c r="V29" s="3">
        <f t="shared" si="7"/>
        <v>20.35</v>
      </c>
      <c r="W29" s="3">
        <f t="shared" si="7"/>
        <v>20.35</v>
      </c>
      <c r="X29" s="3">
        <f t="shared" si="7"/>
        <v>20.35</v>
      </c>
      <c r="Y29" s="3">
        <f t="shared" si="7"/>
        <v>0</v>
      </c>
      <c r="Z29" s="3">
        <f t="shared" si="7"/>
        <v>0</v>
      </c>
      <c r="AA29" s="3"/>
      <c r="AB29" s="3"/>
      <c r="AC29" s="3"/>
      <c r="AD29" s="3"/>
      <c r="AE29" s="3"/>
      <c r="AF29" s="3"/>
      <c r="AG29" s="3"/>
    </row>
    <row r="30" ht="15.75" customHeight="1">
      <c r="A30" s="3"/>
      <c r="B30" s="3"/>
      <c r="C30" s="17"/>
      <c r="D30" s="17" t="str">
        <f t="shared" si="8"/>
        <v>Expected</v>
      </c>
      <c r="E30" s="3">
        <f t="shared" ref="E30:Z30" si="9">COUNTIFS(E$24:E$28,$I10) * $F$10</f>
        <v>0</v>
      </c>
      <c r="F30" s="3">
        <f t="shared" si="9"/>
        <v>0</v>
      </c>
      <c r="G30" s="3">
        <f t="shared" si="9"/>
        <v>0</v>
      </c>
      <c r="H30" s="3">
        <f t="shared" si="9"/>
        <v>0</v>
      </c>
      <c r="I30" s="3">
        <f t="shared" si="9"/>
        <v>0</v>
      </c>
      <c r="J30" s="3">
        <f t="shared" si="9"/>
        <v>0</v>
      </c>
      <c r="K30" s="3">
        <f t="shared" si="9"/>
        <v>0</v>
      </c>
      <c r="L30" s="3">
        <f t="shared" si="9"/>
        <v>0</v>
      </c>
      <c r="M30" s="3">
        <f t="shared" si="9"/>
        <v>0</v>
      </c>
      <c r="N30" s="3">
        <f t="shared" si="9"/>
        <v>0</v>
      </c>
      <c r="O30" s="3">
        <f t="shared" si="9"/>
        <v>0</v>
      </c>
      <c r="P30" s="3">
        <f t="shared" si="9"/>
        <v>0</v>
      </c>
      <c r="Q30" s="3">
        <f t="shared" si="9"/>
        <v>0</v>
      </c>
      <c r="R30" s="3">
        <f t="shared" si="9"/>
        <v>0</v>
      </c>
      <c r="S30" s="3">
        <f t="shared" si="9"/>
        <v>0</v>
      </c>
      <c r="T30" s="3">
        <f t="shared" si="9"/>
        <v>0</v>
      </c>
      <c r="U30" s="3">
        <f t="shared" si="9"/>
        <v>0</v>
      </c>
      <c r="V30" s="3">
        <f t="shared" si="9"/>
        <v>0</v>
      </c>
      <c r="W30" s="3">
        <f t="shared" si="9"/>
        <v>0</v>
      </c>
      <c r="X30" s="3">
        <f t="shared" si="9"/>
        <v>0</v>
      </c>
      <c r="Y30" s="3">
        <f t="shared" si="9"/>
        <v>0</v>
      </c>
      <c r="Z30" s="3">
        <f t="shared" si="9"/>
        <v>0</v>
      </c>
      <c r="AA30" s="3"/>
      <c r="AB30" s="17" t="s">
        <v>10</v>
      </c>
      <c r="AC30" s="17">
        <f t="shared" ref="AC30:AF30" si="10">SUM(AC24:AC28)</f>
        <v>305.25</v>
      </c>
      <c r="AD30" s="17">
        <f t="shared" si="10"/>
        <v>0</v>
      </c>
      <c r="AE30" s="17">
        <f t="shared" si="10"/>
        <v>120.7</v>
      </c>
      <c r="AF30" s="17">
        <f t="shared" si="10"/>
        <v>425.95</v>
      </c>
      <c r="AG30" s="17" t="s">
        <v>4</v>
      </c>
    </row>
    <row r="31" ht="15.75" customHeight="1">
      <c r="A31" s="3"/>
      <c r="B31" s="3"/>
      <c r="C31" s="17"/>
      <c r="D31" s="17" t="str">
        <f t="shared" si="8"/>
        <v>Stretch</v>
      </c>
      <c r="E31" s="3">
        <f t="shared" ref="E31:Z31" si="11">COUNTIFS(E$24:E$28,$I11) * $F$11</f>
        <v>0</v>
      </c>
      <c r="F31" s="3">
        <f t="shared" si="11"/>
        <v>0</v>
      </c>
      <c r="G31" s="3">
        <f t="shared" si="11"/>
        <v>0</v>
      </c>
      <c r="H31" s="3">
        <f t="shared" si="11"/>
        <v>0</v>
      </c>
      <c r="I31" s="3">
        <f t="shared" si="11"/>
        <v>0</v>
      </c>
      <c r="J31" s="3">
        <f t="shared" si="11"/>
        <v>0</v>
      </c>
      <c r="K31" s="3">
        <f t="shared" si="11"/>
        <v>0</v>
      </c>
      <c r="L31" s="3">
        <f t="shared" si="11"/>
        <v>0</v>
      </c>
      <c r="M31" s="3">
        <f t="shared" si="11"/>
        <v>60.35</v>
      </c>
      <c r="N31" s="3">
        <f t="shared" si="11"/>
        <v>0</v>
      </c>
      <c r="O31" s="3">
        <f t="shared" si="11"/>
        <v>0</v>
      </c>
      <c r="P31" s="3">
        <f t="shared" si="11"/>
        <v>0</v>
      </c>
      <c r="Q31" s="3">
        <f t="shared" si="11"/>
        <v>0</v>
      </c>
      <c r="R31" s="3">
        <f t="shared" si="11"/>
        <v>0</v>
      </c>
      <c r="S31" s="3">
        <f t="shared" si="11"/>
        <v>0</v>
      </c>
      <c r="T31" s="3">
        <f t="shared" si="11"/>
        <v>0</v>
      </c>
      <c r="U31" s="3">
        <f t="shared" si="11"/>
        <v>0</v>
      </c>
      <c r="V31" s="3">
        <f t="shared" si="11"/>
        <v>0</v>
      </c>
      <c r="W31" s="3">
        <f t="shared" si="11"/>
        <v>0</v>
      </c>
      <c r="X31" s="3">
        <f t="shared" si="11"/>
        <v>0</v>
      </c>
      <c r="Y31" s="3">
        <f t="shared" si="11"/>
        <v>60.35</v>
      </c>
      <c r="Z31" s="3">
        <f t="shared" si="11"/>
        <v>0</v>
      </c>
      <c r="AA31" s="3"/>
      <c r="AB31" s="3"/>
      <c r="AC31" s="3"/>
      <c r="AD31" s="3"/>
      <c r="AE31" s="3"/>
      <c r="AF31" s="3"/>
      <c r="AG31" s="3"/>
    </row>
    <row r="32" ht="15.75" customHeight="1">
      <c r="A32" s="3"/>
      <c r="B32" s="3"/>
      <c r="C32" s="17"/>
      <c r="D32" s="1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5.75" customHeight="1">
      <c r="A33" s="3"/>
      <c r="B33" s="3"/>
      <c r="C33" s="17"/>
      <c r="D33" s="1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5.75" customHeight="1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5.75" customHeight="1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7" t="s">
        <v>41</v>
      </c>
      <c r="D36" s="17" t="s">
        <v>1</v>
      </c>
      <c r="E36" s="3">
        <f t="shared" ref="E36:Z36" si="12">SUM(E29:E31)</f>
        <v>0</v>
      </c>
      <c r="F36" s="3">
        <f t="shared" si="12"/>
        <v>0</v>
      </c>
      <c r="G36" s="3">
        <f t="shared" si="12"/>
        <v>20.35</v>
      </c>
      <c r="H36" s="3">
        <f t="shared" si="12"/>
        <v>20.35</v>
      </c>
      <c r="I36" s="3">
        <f t="shared" si="12"/>
        <v>20.35</v>
      </c>
      <c r="J36" s="3">
        <f t="shared" si="12"/>
        <v>20.35</v>
      </c>
      <c r="K36" s="3">
        <f t="shared" si="12"/>
        <v>20.35</v>
      </c>
      <c r="L36" s="3">
        <f t="shared" si="12"/>
        <v>20.35</v>
      </c>
      <c r="M36" s="3">
        <f t="shared" si="12"/>
        <v>60.35</v>
      </c>
      <c r="N36" s="3">
        <f t="shared" si="12"/>
        <v>0</v>
      </c>
      <c r="O36" s="3">
        <f t="shared" si="12"/>
        <v>0</v>
      </c>
      <c r="P36" s="3">
        <f t="shared" si="12"/>
        <v>20.35</v>
      </c>
      <c r="Q36" s="3">
        <f t="shared" si="12"/>
        <v>20.35</v>
      </c>
      <c r="R36" s="3">
        <f t="shared" si="12"/>
        <v>20.35</v>
      </c>
      <c r="S36" s="3">
        <f t="shared" si="12"/>
        <v>20.35</v>
      </c>
      <c r="T36" s="3">
        <f t="shared" si="12"/>
        <v>20.35</v>
      </c>
      <c r="U36" s="3">
        <f t="shared" si="12"/>
        <v>20.35</v>
      </c>
      <c r="V36" s="3">
        <f t="shared" si="12"/>
        <v>20.35</v>
      </c>
      <c r="W36" s="3">
        <f t="shared" si="12"/>
        <v>20.35</v>
      </c>
      <c r="X36" s="3">
        <f t="shared" si="12"/>
        <v>20.35</v>
      </c>
      <c r="Y36" s="3">
        <f t="shared" si="12"/>
        <v>60.35</v>
      </c>
      <c r="Z36" s="3">
        <f t="shared" si="12"/>
        <v>0</v>
      </c>
      <c r="AA36" s="3"/>
      <c r="AB36" s="17" t="s">
        <v>36</v>
      </c>
      <c r="AC36" s="17"/>
      <c r="AD36" s="17"/>
      <c r="AE36" s="17">
        <f>SUM(E36:Z36)</f>
        <v>425.95</v>
      </c>
      <c r="AF36" s="17"/>
      <c r="AG36" s="17" t="s">
        <v>4</v>
      </c>
    </row>
    <row r="37" ht="15.75" customHeight="1">
      <c r="A37" s="3"/>
      <c r="B37" s="3"/>
      <c r="C37" s="17" t="s">
        <v>41</v>
      </c>
      <c r="D37" s="17" t="s">
        <v>34</v>
      </c>
      <c r="E37" s="3"/>
      <c r="F37" s="3">
        <f>SUM(E36:F36)</f>
        <v>0</v>
      </c>
      <c r="G37" s="3"/>
      <c r="H37" s="3">
        <f>SUM(G36:H36)</f>
        <v>40.7</v>
      </c>
      <c r="I37" s="3"/>
      <c r="J37" s="3">
        <f>SUM(I36:J36)</f>
        <v>40.7</v>
      </c>
      <c r="K37" s="3"/>
      <c r="L37" s="3">
        <f>SUM(K36:L36)</f>
        <v>40.7</v>
      </c>
      <c r="M37" s="3"/>
      <c r="N37" s="3">
        <f>SUM(M36:N36)</f>
        <v>60.35</v>
      </c>
      <c r="O37" s="3"/>
      <c r="P37" s="3">
        <f>SUM(O36:P36)</f>
        <v>20.35</v>
      </c>
      <c r="Q37" s="3"/>
      <c r="R37" s="3">
        <f>SUM(Q36:R36)</f>
        <v>40.7</v>
      </c>
      <c r="S37" s="3"/>
      <c r="T37" s="3">
        <f>SUM(S36:T36)</f>
        <v>40.7</v>
      </c>
      <c r="U37" s="3"/>
      <c r="V37" s="3">
        <f>SUM(U36:V36)</f>
        <v>40.7</v>
      </c>
      <c r="W37" s="3"/>
      <c r="X37" s="3">
        <f>SUM(W36:X36)</f>
        <v>40.7</v>
      </c>
      <c r="Y37" s="3"/>
      <c r="Z37" s="3">
        <f>SUM(Y36:Z36)</f>
        <v>60.35</v>
      </c>
      <c r="AA37" s="3"/>
      <c r="AB37" s="17" t="s">
        <v>36</v>
      </c>
      <c r="AC37" s="17"/>
      <c r="AD37" s="17"/>
      <c r="AE37" s="17">
        <f>SUM(D37:Z37)</f>
        <v>425.95</v>
      </c>
      <c r="AF37" s="3"/>
      <c r="AG37" s="17" t="s">
        <v>4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3"/>
      <c r="AD38" s="3"/>
      <c r="AE38" s="3"/>
      <c r="AF38" s="3"/>
      <c r="AG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  <c r="AD39" s="3"/>
      <c r="AE39" s="3"/>
      <c r="AF39" s="3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ht="15.75" customHeight="1">
      <c r="A41" s="3"/>
      <c r="B41" s="25" t="s">
        <v>42</v>
      </c>
      <c r="C41" s="26">
        <f>AE37</f>
        <v>425.95</v>
      </c>
      <c r="D41" s="27" t="s">
        <v>43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  <c r="AD43" s="3"/>
      <c r="AE43" s="3"/>
      <c r="AF43" s="3"/>
      <c r="AG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</sheetData>
  <conditionalFormatting sqref="AF28:AF29">
    <cfRule type="cellIs" dxfId="0" priority="1" operator="between">
      <formula>$I$11</formula>
      <formula>$I$11</formula>
    </cfRule>
  </conditionalFormatting>
  <conditionalFormatting sqref="AF28:AF29">
    <cfRule type="cellIs" dxfId="1" priority="2" operator="between">
      <formula>$I$10</formula>
      <formula>$I$10</formula>
    </cfRule>
  </conditionalFormatting>
  <conditionalFormatting sqref="AF28:AF29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29:Z31">
    <cfRule type="cellIs" dxfId="0" priority="6" operator="between">
      <formula>$I$11</formula>
      <formula>$I$11</formula>
    </cfRule>
  </conditionalFormatting>
  <conditionalFormatting sqref="E29:Z31">
    <cfRule type="cellIs" dxfId="1" priority="7" operator="between">
      <formula>$I$10</formula>
      <formula>$I$10</formula>
    </cfRule>
  </conditionalFormatting>
  <conditionalFormatting sqref="E29:Z31">
    <cfRule type="cellIs" dxfId="2" priority="8" operator="between">
      <formula>$I$9</formula>
      <formula>$I$9</formula>
    </cfRule>
  </conditionalFormatting>
  <conditionalFormatting sqref="A24:D24 C25:C27 AA24:AG24">
    <cfRule type="cellIs" dxfId="0" priority="9" operator="between">
      <formula>$I$11</formula>
      <formula>$I$11</formula>
    </cfRule>
  </conditionalFormatting>
  <conditionalFormatting sqref="A24:D24 C25:C27 AA24:AG24">
    <cfRule type="cellIs" dxfId="1" priority="10" operator="between">
      <formula>$I$10</formula>
      <formula>$I$10</formula>
    </cfRule>
  </conditionalFormatting>
  <conditionalFormatting sqref="A24:D24 C25:C27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27:B27 D27 AA27:AG27">
    <cfRule type="cellIs" dxfId="0" priority="18" operator="between">
      <formula>$I$11</formula>
      <formula>$I$11</formula>
    </cfRule>
  </conditionalFormatting>
  <conditionalFormatting sqref="A27:B27 D27 AA27:AG27">
    <cfRule type="cellIs" dxfId="1" priority="19" operator="between">
      <formula>$I$10</formula>
      <formula>$I$10</formula>
    </cfRule>
  </conditionalFormatting>
  <conditionalFormatting sqref="A27:B27 D27 AA27:AG27">
    <cfRule type="cellIs" dxfId="2" priority="20" operator="between">
      <formula>$I$9</formula>
      <formula>$I$9</formula>
    </cfRule>
  </conditionalFormatting>
  <conditionalFormatting sqref="P24:Z27">
    <cfRule type="cellIs" dxfId="0" priority="21" operator="between">
      <formula>$I$11</formula>
      <formula>$I$11</formula>
    </cfRule>
  </conditionalFormatting>
  <conditionalFormatting sqref="P24:Z27">
    <cfRule type="cellIs" dxfId="1" priority="22" operator="between">
      <formula>$I$10</formula>
      <formula>$I$10</formula>
    </cfRule>
  </conditionalFormatting>
  <conditionalFormatting sqref="P24:Z27">
    <cfRule type="cellIs" dxfId="2" priority="23" operator="between">
      <formula>$I$9</formula>
      <formula>$I$9</formula>
    </cfRule>
  </conditionalFormatting>
  <conditionalFormatting sqref="E24:O27">
    <cfRule type="cellIs" dxfId="0" priority="24" operator="between">
      <formula>$I$11</formula>
      <formula>$I$11</formula>
    </cfRule>
  </conditionalFormatting>
  <conditionalFormatting sqref="E24:O27">
    <cfRule type="cellIs" dxfId="1" priority="25" operator="between">
      <formula>$I$10</formula>
      <formula>$I$10</formula>
    </cfRule>
  </conditionalFormatting>
  <conditionalFormatting sqref="E24:O27">
    <cfRule type="cellIs" dxfId="2" priority="26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27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